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i unidad\COPIAS DE SEGURIDAD\todo\estadisticas buc\2019\memoria estadistica formulario\"/>
    </mc:Choice>
  </mc:AlternateContent>
  <bookViews>
    <workbookView xWindow="0" yWindow="0" windowWidth="28800" windowHeight="11400"/>
  </bookViews>
  <sheets>
    <sheet name="Memoria 2019" sheetId="4" r:id="rId1"/>
    <sheet name="Hoja2" sheetId="2" r:id="rId2"/>
  </sheets>
  <definedNames>
    <definedName name="_xlnm.Print_Titles" localSheetId="0">'Memoria 2019'!$1:$2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I3" i="4"/>
  <c r="J28" i="4"/>
  <c r="L174" i="4"/>
  <c r="W174" i="4"/>
  <c r="AB174" i="4"/>
  <c r="AK174" i="4"/>
  <c r="AL174" i="4"/>
  <c r="AM174" i="4"/>
  <c r="J167" i="4"/>
  <c r="J245" i="4"/>
  <c r="J244" i="4"/>
  <c r="J243" i="4"/>
  <c r="J242" i="4"/>
  <c r="J241" i="4"/>
  <c r="J240" i="4"/>
  <c r="J238" i="4"/>
  <c r="J237" i="4"/>
  <c r="J236" i="4"/>
  <c r="J235" i="4"/>
  <c r="J234" i="4"/>
  <c r="J233" i="4"/>
  <c r="J232" i="4"/>
  <c r="J231" i="4"/>
  <c r="J230" i="4"/>
  <c r="J229" i="4"/>
  <c r="J228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7" i="4"/>
  <c r="AB116" i="4"/>
  <c r="J116" i="4"/>
  <c r="J115" i="4"/>
  <c r="AM114" i="4"/>
  <c r="AM118" i="4"/>
  <c r="AB114" i="4"/>
  <c r="J113" i="4"/>
  <c r="J112" i="4"/>
  <c r="J111" i="4"/>
  <c r="J110" i="4"/>
  <c r="J109" i="4"/>
  <c r="AM107" i="4"/>
  <c r="J107" i="4"/>
  <c r="J106" i="4"/>
  <c r="J105" i="4"/>
  <c r="J104" i="4"/>
  <c r="J103" i="4"/>
  <c r="AM102" i="4"/>
  <c r="L102" i="4"/>
  <c r="L108" i="4"/>
  <c r="J101" i="4"/>
  <c r="J100" i="4"/>
  <c r="J99" i="4"/>
  <c r="J98" i="4"/>
  <c r="AM97" i="4"/>
  <c r="J96" i="4"/>
  <c r="J95" i="4"/>
  <c r="J94" i="4"/>
  <c r="J93" i="4"/>
  <c r="J91" i="4"/>
  <c r="J90" i="4"/>
  <c r="J89" i="4"/>
  <c r="J88" i="4"/>
  <c r="J87" i="4"/>
  <c r="J86" i="4"/>
  <c r="J85" i="4"/>
  <c r="L84" i="4"/>
  <c r="J84" i="4"/>
  <c r="J83" i="4"/>
  <c r="J82" i="4"/>
  <c r="J81" i="4"/>
  <c r="J80" i="4"/>
  <c r="L79" i="4"/>
  <c r="J79" i="4"/>
  <c r="J78" i="4"/>
  <c r="J77" i="4"/>
  <c r="J76" i="4"/>
  <c r="J75" i="4"/>
  <c r="L74" i="4"/>
  <c r="J74" i="4"/>
  <c r="J73" i="4"/>
  <c r="J72" i="4"/>
  <c r="J71" i="4"/>
  <c r="J70" i="4"/>
  <c r="AB69" i="4"/>
  <c r="L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AM52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AB118" i="4"/>
  <c r="J118" i="4"/>
  <c r="J69" i="4"/>
  <c r="J97" i="4"/>
  <c r="J102" i="4"/>
  <c r="J227" i="4"/>
  <c r="AM108" i="4"/>
  <c r="J108" i="4"/>
  <c r="J92" i="4"/>
  <c r="J114" i="4"/>
  <c r="G107" i="4"/>
  <c r="G102" i="4"/>
  <c r="G97" i="4"/>
  <c r="G84" i="4"/>
  <c r="G79" i="4"/>
  <c r="G74" i="4"/>
  <c r="G69" i="4"/>
  <c r="A1" i="4"/>
  <c r="I167" i="4"/>
  <c r="I168" i="4"/>
  <c r="I124" i="4"/>
  <c r="I120" i="4"/>
  <c r="I8" i="4"/>
  <c r="I24" i="4"/>
  <c r="I32" i="4"/>
  <c r="I40" i="4"/>
  <c r="I48" i="4"/>
  <c r="I56" i="4"/>
  <c r="I64" i="4"/>
  <c r="I72" i="4"/>
  <c r="I80" i="4"/>
  <c r="I88" i="4"/>
  <c r="I96" i="4"/>
  <c r="I104" i="4"/>
  <c r="I112" i="4"/>
  <c r="I128" i="4"/>
  <c r="I136" i="4"/>
  <c r="I144" i="4"/>
  <c r="I152" i="4"/>
  <c r="I160" i="4"/>
  <c r="I176" i="4"/>
  <c r="I184" i="4"/>
  <c r="I192" i="4"/>
  <c r="I200" i="4"/>
  <c r="I208" i="4"/>
  <c r="I216" i="4"/>
  <c r="I224" i="4"/>
  <c r="I232" i="4"/>
  <c r="I240" i="4"/>
  <c r="I107" i="4"/>
  <c r="I139" i="4"/>
  <c r="I163" i="4"/>
  <c r="I187" i="4"/>
  <c r="I219" i="4"/>
  <c r="I243" i="4"/>
  <c r="I28" i="4"/>
  <c r="I60" i="4"/>
  <c r="I92" i="4"/>
  <c r="I116" i="4"/>
  <c r="I140" i="4"/>
  <c r="I172" i="4"/>
  <c r="I196" i="4"/>
  <c r="I236" i="4"/>
  <c r="I14" i="4"/>
  <c r="I70" i="4"/>
  <c r="I118" i="4"/>
  <c r="I150" i="4"/>
  <c r="I190" i="4"/>
  <c r="I222" i="4"/>
  <c r="I31" i="4"/>
  <c r="I79" i="4"/>
  <c r="I111" i="4"/>
  <c r="I159" i="4"/>
  <c r="I199" i="4"/>
  <c r="I239" i="4"/>
  <c r="I9" i="4"/>
  <c r="I17" i="4"/>
  <c r="I25" i="4"/>
  <c r="I33" i="4"/>
  <c r="I41" i="4"/>
  <c r="I49" i="4"/>
  <c r="I57" i="4"/>
  <c r="I65" i="4"/>
  <c r="I73" i="4"/>
  <c r="I81" i="4"/>
  <c r="I89" i="4"/>
  <c r="I97" i="4"/>
  <c r="I105" i="4"/>
  <c r="I113" i="4"/>
  <c r="I121" i="4"/>
  <c r="I129" i="4"/>
  <c r="I137" i="4"/>
  <c r="I145" i="4"/>
  <c r="I153" i="4"/>
  <c r="I161" i="4"/>
  <c r="I169" i="4"/>
  <c r="I177" i="4"/>
  <c r="I185" i="4"/>
  <c r="I193" i="4"/>
  <c r="I201" i="4"/>
  <c r="I209" i="4"/>
  <c r="I217" i="4"/>
  <c r="I225" i="4"/>
  <c r="I233" i="4"/>
  <c r="I241" i="4"/>
  <c r="I99" i="4"/>
  <c r="I123" i="4"/>
  <c r="I147" i="4"/>
  <c r="I171" i="4"/>
  <c r="I195" i="4"/>
  <c r="I211" i="4"/>
  <c r="I235" i="4"/>
  <c r="I20" i="4"/>
  <c r="I36" i="4"/>
  <c r="I52" i="4"/>
  <c r="I76" i="4"/>
  <c r="I100" i="4"/>
  <c r="I132" i="4"/>
  <c r="I156" i="4"/>
  <c r="I180" i="4"/>
  <c r="I204" i="4"/>
  <c r="I220" i="4"/>
  <c r="I244" i="4"/>
  <c r="I245" i="4"/>
  <c r="I38" i="4"/>
  <c r="I46" i="4"/>
  <c r="I78" i="4"/>
  <c r="I102" i="4"/>
  <c r="I134" i="4"/>
  <c r="I166" i="4"/>
  <c r="I206" i="4"/>
  <c r="I238" i="4"/>
  <c r="I23" i="4"/>
  <c r="I55" i="4"/>
  <c r="I95" i="4"/>
  <c r="I127" i="4"/>
  <c r="I151" i="4"/>
  <c r="I183" i="4"/>
  <c r="I215" i="4"/>
  <c r="I10" i="4"/>
  <c r="I18" i="4"/>
  <c r="I26" i="4"/>
  <c r="I34" i="4"/>
  <c r="I42" i="4"/>
  <c r="I50" i="4"/>
  <c r="I58" i="4"/>
  <c r="I66" i="4"/>
  <c r="I74" i="4"/>
  <c r="I82" i="4"/>
  <c r="I90" i="4"/>
  <c r="I98" i="4"/>
  <c r="I106" i="4"/>
  <c r="I114" i="4"/>
  <c r="I122" i="4"/>
  <c r="I130" i="4"/>
  <c r="I138" i="4"/>
  <c r="I146" i="4"/>
  <c r="I154" i="4"/>
  <c r="I162" i="4"/>
  <c r="I170" i="4"/>
  <c r="I178" i="4"/>
  <c r="I186" i="4"/>
  <c r="I194" i="4"/>
  <c r="I202" i="4"/>
  <c r="I210" i="4"/>
  <c r="I218" i="4"/>
  <c r="I226" i="4"/>
  <c r="I234" i="4"/>
  <c r="I242" i="4"/>
  <c r="I91" i="4"/>
  <c r="I115" i="4"/>
  <c r="I131" i="4"/>
  <c r="I155" i="4"/>
  <c r="I179" i="4"/>
  <c r="I203" i="4"/>
  <c r="I227" i="4"/>
  <c r="I12" i="4"/>
  <c r="I44" i="4"/>
  <c r="I68" i="4"/>
  <c r="I84" i="4"/>
  <c r="I108" i="4"/>
  <c r="I148" i="4"/>
  <c r="I164" i="4"/>
  <c r="I188" i="4"/>
  <c r="I212" i="4"/>
  <c r="I228" i="4"/>
  <c r="I229" i="4"/>
  <c r="I22" i="4"/>
  <c r="I62" i="4"/>
  <c r="I94" i="4"/>
  <c r="I126" i="4"/>
  <c r="I158" i="4"/>
  <c r="I182" i="4"/>
  <c r="I214" i="4"/>
  <c r="I15" i="4"/>
  <c r="I47" i="4"/>
  <c r="I71" i="4"/>
  <c r="I103" i="4"/>
  <c r="I135" i="4"/>
  <c r="I143" i="4"/>
  <c r="I175" i="4"/>
  <c r="I207" i="4"/>
  <c r="I231" i="4"/>
  <c r="I11" i="4"/>
  <c r="I19" i="4"/>
  <c r="I27" i="4"/>
  <c r="I35" i="4"/>
  <c r="I43" i="4"/>
  <c r="I51" i="4"/>
  <c r="I59" i="4"/>
  <c r="I67" i="4"/>
  <c r="I75" i="4"/>
  <c r="I83" i="4"/>
  <c r="I13" i="4"/>
  <c r="I21" i="4"/>
  <c r="I29" i="4"/>
  <c r="I37" i="4"/>
  <c r="I45" i="4"/>
  <c r="I53" i="4"/>
  <c r="I61" i="4"/>
  <c r="I69" i="4"/>
  <c r="I77" i="4"/>
  <c r="I85" i="4"/>
  <c r="I93" i="4"/>
  <c r="I101" i="4"/>
  <c r="I109" i="4"/>
  <c r="I117" i="4"/>
  <c r="I125" i="4"/>
  <c r="I133" i="4"/>
  <c r="I141" i="4"/>
  <c r="I149" i="4"/>
  <c r="I157" i="4"/>
  <c r="I165" i="4"/>
  <c r="I173" i="4"/>
  <c r="I181" i="4"/>
  <c r="I189" i="4"/>
  <c r="I197" i="4"/>
  <c r="I205" i="4"/>
  <c r="I213" i="4"/>
  <c r="I221" i="4"/>
  <c r="I237" i="4"/>
  <c r="I30" i="4"/>
  <c r="I54" i="4"/>
  <c r="I86" i="4"/>
  <c r="I110" i="4"/>
  <c r="I142" i="4"/>
  <c r="I174" i="4"/>
  <c r="I198" i="4"/>
  <c r="I230" i="4"/>
  <c r="I39" i="4"/>
  <c r="I63" i="4"/>
  <c r="I87" i="4"/>
  <c r="I119" i="4"/>
  <c r="I191" i="4"/>
  <c r="I223" i="4"/>
  <c r="I4" i="4"/>
  <c r="I6" i="4"/>
  <c r="I7" i="4"/>
  <c r="I5" i="4"/>
  <c r="I16" i="4"/>
</calcChain>
</file>

<file path=xl/comments1.xml><?xml version="1.0" encoding="utf-8"?>
<comments xmlns="http://schemas.openxmlformats.org/spreadsheetml/2006/main">
  <authors>
    <author>YO</author>
    <author>cdsec</author>
  </authors>
  <commentList>
    <comment ref="C35" authorId="0" shapeId="0">
      <text>
        <r>
          <rPr>
            <b/>
            <sz val="12"/>
            <color indexed="81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H35" authorId="1" shapeId="0">
      <text>
        <r>
          <rPr>
            <sz val="18"/>
            <color indexed="81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H130" authorId="0" shapeId="0">
      <text>
        <r>
          <rPr>
            <sz val="12"/>
            <color indexed="81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sharedStrings.xml><?xml version="1.0" encoding="utf-8"?>
<sst xmlns="http://schemas.openxmlformats.org/spreadsheetml/2006/main" count="525" uniqueCount="355">
  <si>
    <t>BBA</t>
  </si>
  <si>
    <t>BIO</t>
  </si>
  <si>
    <t>BYD</t>
  </si>
  <si>
    <t>CEE</t>
  </si>
  <si>
    <t>FIS</t>
  </si>
  <si>
    <t>GEO</t>
  </si>
  <si>
    <t>INF</t>
  </si>
  <si>
    <t>MAT</t>
  </si>
  <si>
    <t>CPS</t>
  </si>
  <si>
    <t>QUI</t>
  </si>
  <si>
    <t>DER</t>
  </si>
  <si>
    <t>EDU</t>
  </si>
  <si>
    <t>FAR</t>
  </si>
  <si>
    <t>FLL</t>
  </si>
  <si>
    <t>FLS</t>
  </si>
  <si>
    <t>GHI</t>
  </si>
  <si>
    <t>FDI</t>
  </si>
  <si>
    <t>MED</t>
  </si>
  <si>
    <t>ODO</t>
  </si>
  <si>
    <t>PSI</t>
  </si>
  <si>
    <t>VET</t>
  </si>
  <si>
    <t>ENF</t>
  </si>
  <si>
    <t>EST</t>
  </si>
  <si>
    <t>EMP</t>
  </si>
  <si>
    <t>OPT</t>
  </si>
  <si>
    <t>TRS</t>
  </si>
  <si>
    <t>BHI</t>
  </si>
  <si>
    <t>TES</t>
  </si>
  <si>
    <t>SEC</t>
  </si>
  <si>
    <t>BUC</t>
  </si>
  <si>
    <t>USUARIOS</t>
  </si>
  <si>
    <t>1.1.</t>
  </si>
  <si>
    <t>USUARIOS POTENCIALES</t>
  </si>
  <si>
    <t>1.1.1.</t>
  </si>
  <si>
    <t>PROFESORES E INVESTIGADORES</t>
  </si>
  <si>
    <t>DEDICACIÓN COMPLETA</t>
  </si>
  <si>
    <t>DEDICACIÓN PARCIAL</t>
  </si>
  <si>
    <t>TOTAL PDI</t>
  </si>
  <si>
    <t>1.1.1.1</t>
  </si>
  <si>
    <t>PERSONAL INVESTIGADOR</t>
  </si>
  <si>
    <t>1.1.2.</t>
  </si>
  <si>
    <t>ALUMNOS MATRICULADOS</t>
  </si>
  <si>
    <t>Grado</t>
  </si>
  <si>
    <t>3er CICLO</t>
  </si>
  <si>
    <t>MASTER</t>
  </si>
  <si>
    <t>TOTAL ALUMNOS</t>
  </si>
  <si>
    <t>1.1.3.</t>
  </si>
  <si>
    <t>ALUMNOS DE CENTROS ADSCRITOS, TÍTULOS PROPIOS, ETC</t>
  </si>
  <si>
    <t>1.1.4</t>
  </si>
  <si>
    <t>PAS</t>
  </si>
  <si>
    <t>1.1.5.</t>
  </si>
  <si>
    <t>USUARIOS EXTERNOS</t>
  </si>
  <si>
    <t>TOTAL USUARIOS POTENCIALES (1.1.1 + 1.1.2 + 1.1.3)</t>
  </si>
  <si>
    <t>1.2.</t>
  </si>
  <si>
    <t>USUARIOS  = Nº DE ENTRADAS / 2</t>
  </si>
  <si>
    <t>HORARIO</t>
  </si>
  <si>
    <t>2.1.</t>
  </si>
  <si>
    <t>Nº DE DÍAS ABIERTO ANUALMENTE</t>
  </si>
  <si>
    <t>2.2.</t>
  </si>
  <si>
    <t>Nº DE HORAS ABIERTO SEMANALMENTE</t>
  </si>
  <si>
    <t>3.1.</t>
  </si>
  <si>
    <t>SUPERFICIES  ÚTILES EN m2</t>
  </si>
  <si>
    <t>SALAS DE LECTURA</t>
  </si>
  <si>
    <t>SALAS DE REVISTAS</t>
  </si>
  <si>
    <t>DEPÓSITO</t>
  </si>
  <si>
    <t>DESPACHOS</t>
  </si>
  <si>
    <t>OTROS</t>
  </si>
  <si>
    <t>TOTAL SUPERFICIE</t>
  </si>
  <si>
    <t>3.2.</t>
  </si>
  <si>
    <t>ESTANTERÍAS (m. lineales)</t>
  </si>
  <si>
    <t>ESTANTERÍAS EN DEPÓSITO</t>
  </si>
  <si>
    <t>ESTANTERÍAS EN LIBRE ACCESO</t>
  </si>
  <si>
    <t>TOTAL ESTANTERÍAS</t>
  </si>
  <si>
    <t>3.3.</t>
  </si>
  <si>
    <t>PUESTOS DE LECTURA</t>
  </si>
  <si>
    <t>SALAS GENERAL</t>
  </si>
  <si>
    <t>REVISTAS E INVESTIGACIÓN</t>
  </si>
  <si>
    <t>PUESTOS DE TRABAJO EN GRUPO</t>
  </si>
  <si>
    <t>PUESTOS SALAS DE FORMACIÓN</t>
  </si>
  <si>
    <t>TOTAL PUESTOS DE LECTURA</t>
  </si>
  <si>
    <t>3.4</t>
  </si>
  <si>
    <t>PUNTOS DE ATENCIÓN PERMANENTE</t>
  </si>
  <si>
    <t>TURNO DE MAÑANA</t>
  </si>
  <si>
    <t>TURNO DE TARDE</t>
  </si>
  <si>
    <t>EQUIPAMIENTO</t>
  </si>
  <si>
    <t>4.1</t>
  </si>
  <si>
    <t>MATERIAL INVENTARIABLE</t>
  </si>
  <si>
    <t>LECTOR MICROFORMAS</t>
  </si>
  <si>
    <t>CONTROL ANTIRROBO</t>
  </si>
  <si>
    <t>FAXES</t>
  </si>
  <si>
    <t>FOTOCOPIADORAS</t>
  </si>
  <si>
    <t>PROYECTORES</t>
  </si>
  <si>
    <t>VíDEO o DVD</t>
  </si>
  <si>
    <t>EQUIPOS DE MÚSICA</t>
  </si>
  <si>
    <t>TV</t>
  </si>
  <si>
    <t>AUTOPRÉSTAMOS</t>
  </si>
  <si>
    <t>4.2</t>
  </si>
  <si>
    <t>MATERIAL INFORMÁTICO</t>
  </si>
  <si>
    <t>4.2.3.</t>
  </si>
  <si>
    <t>ORDENADORES</t>
  </si>
  <si>
    <t>GESTIÓN INTERNA</t>
  </si>
  <si>
    <t>PRÉSTAMO</t>
  </si>
  <si>
    <t>INFORMACIÓN</t>
  </si>
  <si>
    <t>WEB OPAC</t>
  </si>
  <si>
    <t>CONSULTA PÚBLICA, CD-ROM, INTERNET</t>
  </si>
  <si>
    <t>ORDENADORES PORTÁTILES</t>
  </si>
  <si>
    <t>TOTAL ORDENADORES</t>
  </si>
  <si>
    <t>4.2.4</t>
  </si>
  <si>
    <t>IMPRESORAS</t>
  </si>
  <si>
    <t>GESTIÓN</t>
  </si>
  <si>
    <t xml:space="preserve">PÚBLICO </t>
  </si>
  <si>
    <t>TOTAL IMPRESORAS</t>
  </si>
  <si>
    <t>4.2.5.</t>
  </si>
  <si>
    <t>LECTORES ÓPTICOS C. BARRAS</t>
  </si>
  <si>
    <t>LÁPIZ ÓPTICO</t>
  </si>
  <si>
    <t>PISTOLA ÓPTICA</t>
  </si>
  <si>
    <t>TOTAL LECTORES OPT. COD. BARRAS</t>
  </si>
  <si>
    <t>4.2.8.</t>
  </si>
  <si>
    <t>ESCÁNERES</t>
  </si>
  <si>
    <t>USO PÚBLICO</t>
  </si>
  <si>
    <t>TOTAL ESCÁNERES</t>
  </si>
  <si>
    <t>GESTIÓN INTERNA OTROS</t>
  </si>
  <si>
    <t>USO PÚBLICO OTROS</t>
  </si>
  <si>
    <t>TOTAL OTROS</t>
  </si>
  <si>
    <t>PRESUPUESTO</t>
  </si>
  <si>
    <t>5.1.</t>
  </si>
  <si>
    <t>COMPRA MONOGRAFÍAS</t>
  </si>
  <si>
    <t>PRESUPUESTO BIBLIOTECA</t>
  </si>
  <si>
    <t>PRESUPUESTO DEPARTAMENTOS</t>
  </si>
  <si>
    <t>GESTIONADO POR LA BIBLIOTECA</t>
  </si>
  <si>
    <t>GESTIONADO POR DEPARTAMENTOS</t>
  </si>
  <si>
    <t>SUBVENCIONES EXTERNAS A LA UCM</t>
  </si>
  <si>
    <t>5.2.</t>
  </si>
  <si>
    <t>SUSCRIPCIONES A PUBLICACIONES PERIÓDICAS EN PAPEL</t>
  </si>
  <si>
    <t>5.3.</t>
  </si>
  <si>
    <t>MATERIAL NO LIBRARIO</t>
  </si>
  <si>
    <t>5.4.</t>
  </si>
  <si>
    <t>ENCUADERNACIÓN RESTAURACIÓN</t>
  </si>
  <si>
    <t>5.5.</t>
  </si>
  <si>
    <t>5.6.</t>
  </si>
  <si>
    <t>MATERIAL OFICINA</t>
  </si>
  <si>
    <t>5.7.</t>
  </si>
  <si>
    <t>MOBILIARIO</t>
  </si>
  <si>
    <t>5.8.</t>
  </si>
  <si>
    <t>COMPRA O ACCESO A INFORMACIÓN ELECTRÓNICA</t>
  </si>
  <si>
    <t xml:space="preserve">5.8.1 </t>
  </si>
  <si>
    <t>BASES DE  DATOS EN INSTALACIÓN LOCAL</t>
  </si>
  <si>
    <t>5.8.2</t>
  </si>
  <si>
    <t xml:space="preserve"> BASES DE  DATOS EN LÍNEA</t>
  </si>
  <si>
    <t>5.8.3</t>
  </si>
  <si>
    <t>REVISTAS ELECTRÓNICAS</t>
  </si>
  <si>
    <t>5.8.4</t>
  </si>
  <si>
    <t>LIBROS ELECTRÓNICOS</t>
  </si>
  <si>
    <t>TOTAL GASTO EN INFORMACIÓN ELECTRÓNICA</t>
  </si>
  <si>
    <t>5.9.</t>
  </si>
  <si>
    <t>TOTAL PRESUPUESTO</t>
  </si>
  <si>
    <t>PERSONAL</t>
  </si>
  <si>
    <t>6.1.</t>
  </si>
  <si>
    <t>FUNCIONARIOS/LABORALES MAÑANA O J.P. (MAÑANA)</t>
  </si>
  <si>
    <t>GRUPO A o B (Dir, Subdir o J. Serv.)</t>
  </si>
  <si>
    <t xml:space="preserve">Área Directiva </t>
  </si>
  <si>
    <t>GRUPO B o C orgánicos (JPIE)</t>
  </si>
  <si>
    <t>Área técnica</t>
  </si>
  <si>
    <t>GRUPO C1, C2 o JSP</t>
  </si>
  <si>
    <t>Área auxiliar</t>
  </si>
  <si>
    <t>6.2.</t>
  </si>
  <si>
    <t>FUNCIONARIOS/LABORALES TARDE O J.P. (TARDE)</t>
  </si>
  <si>
    <t>6.3.</t>
  </si>
  <si>
    <t>Becarios</t>
  </si>
  <si>
    <t>Mañana</t>
  </si>
  <si>
    <t>Tarde</t>
  </si>
  <si>
    <t>TOTAL PERSONAL DE PLANTILLA</t>
  </si>
  <si>
    <t>DÍAS DE AUSENCIA O BAJA NO SUSTITUÍDOS (DE PLANTILLA)</t>
  </si>
  <si>
    <t>NÚMERO DE DÍAS</t>
  </si>
  <si>
    <t>FONDO BIBLIOGRÁFICO</t>
  </si>
  <si>
    <t>LIBROS</t>
  </si>
  <si>
    <t>7.1.</t>
  </si>
  <si>
    <t>LIBROS INGRESADOS EN EL AÑO</t>
  </si>
  <si>
    <t>COMPRA</t>
  </si>
  <si>
    <t>DONATIVO</t>
  </si>
  <si>
    <t>CANJE</t>
  </si>
  <si>
    <t>SIN ESPECIFICAR</t>
  </si>
  <si>
    <t>LIBROS INGRESADOS</t>
  </si>
  <si>
    <t>7.2.</t>
  </si>
  <si>
    <t>LIBROS POR SIGLO DE EDICIÓN</t>
  </si>
  <si>
    <t>XV</t>
  </si>
  <si>
    <t>XVI</t>
  </si>
  <si>
    <t>XVII</t>
  </si>
  <si>
    <t>XVIII</t>
  </si>
  <si>
    <t>XIX</t>
  </si>
  <si>
    <t>XX</t>
  </si>
  <si>
    <t>XXI</t>
  </si>
  <si>
    <t>Fecha desconocida</t>
  </si>
  <si>
    <t>TOTAL LIBROS IMPRESOS (incluidos en catálogo)</t>
  </si>
  <si>
    <t>Ejemplares</t>
  </si>
  <si>
    <t>7.3.</t>
  </si>
  <si>
    <t>Archivos de ordenador</t>
  </si>
  <si>
    <t>Artículos</t>
  </si>
  <si>
    <t>Audiovisuales</t>
  </si>
  <si>
    <t>Juegos</t>
  </si>
  <si>
    <t>Kits</t>
  </si>
  <si>
    <t>Libros</t>
  </si>
  <si>
    <t>Mapas</t>
  </si>
  <si>
    <t>Materiales de archivo</t>
  </si>
  <si>
    <t>Multimedia</t>
  </si>
  <si>
    <t>Publicaciónes periódicas</t>
  </si>
  <si>
    <t>Otros</t>
  </si>
  <si>
    <t>8.5</t>
  </si>
  <si>
    <t>PENDIENTES DE CATALOGACIÓN</t>
  </si>
  <si>
    <t>PENDIENTES DE CATALOGAR EN BIBLIOTECA</t>
  </si>
  <si>
    <t>PENDIENTES DE CATALOGAR EN DTOS</t>
  </si>
  <si>
    <t>TOTAL PENDIENTES CATALOGAR</t>
  </si>
  <si>
    <t>TOTAL COLECCIONES DE PUBLICACIONES PERIÓDICAS EN PAPEL</t>
  </si>
  <si>
    <t>L.A.</t>
  </si>
  <si>
    <t>11.3.</t>
  </si>
  <si>
    <t>VOLUMENES EN LIBRE ACCESO</t>
  </si>
  <si>
    <t xml:space="preserve">12.2. </t>
  </si>
  <si>
    <t>PRÉSTAMO MANUAL DE DISPOSITIVOS</t>
  </si>
  <si>
    <t>SALAS, MESAS DE TRABAJO</t>
  </si>
  <si>
    <t>12.3.</t>
  </si>
  <si>
    <t>CARNÉS VIGENTES (CURSO ACADÉMICO)</t>
  </si>
  <si>
    <t>VISITANTES EVENTUALES</t>
  </si>
  <si>
    <t>VISITANTES HABITUALES</t>
  </si>
  <si>
    <t>ALUMNOS DOBLE MATRÍCULA</t>
  </si>
  <si>
    <t>ALUMNOS</t>
  </si>
  <si>
    <t xml:space="preserve">INVEST. </t>
  </si>
  <si>
    <t>PROFESORES</t>
  </si>
  <si>
    <t>DEPARTAMENTOS</t>
  </si>
  <si>
    <t>PASAPORTE MADROÑO</t>
  </si>
  <si>
    <t xml:space="preserve">CARNÉS </t>
  </si>
  <si>
    <t>12.4.</t>
  </si>
  <si>
    <t>VISITANTES (0)</t>
  </si>
  <si>
    <t>USUARIO NO UCM (1)</t>
  </si>
  <si>
    <t>ESTUDIANTE UCM GRADO (2)</t>
  </si>
  <si>
    <t>INVESTIGADORES</t>
  </si>
  <si>
    <t>DOBLE GRADO, ESTUDIANTES OIPD, MASTER, PAS (3)</t>
  </si>
  <si>
    <t>INVESTIGADORES OIPD, DOCTORADO, INVESTIGADORES, PROFESORES (4)</t>
  </si>
  <si>
    <t>DEPARTAMENTOS, PROY. AYUDA INVESTIGACIÓN (5)</t>
  </si>
  <si>
    <t>PRESTAMOS</t>
  </si>
  <si>
    <t>PRÉSTAMO NORMAL</t>
  </si>
  <si>
    <t>MATERIAL DOCUMENTAL</t>
  </si>
  <si>
    <t>MATERIAL NO DOCUMENTAL</t>
  </si>
  <si>
    <t>TOTAL</t>
  </si>
  <si>
    <t>PRÉSTAMO INTERBIBLIOTECARIO</t>
  </si>
  <si>
    <t>13.1.</t>
  </si>
  <si>
    <t xml:space="preserve"> TÍTULOS SOLICITADOS A OTRAS BIBLIOTECAS</t>
  </si>
  <si>
    <t>13.1.1</t>
  </si>
  <si>
    <t>ARTÍCULOS SOLICITADOS</t>
  </si>
  <si>
    <t>ESPAÑA</t>
  </si>
  <si>
    <t>INTERCENTROS UCM</t>
  </si>
  <si>
    <t>CONSEGUIDOS</t>
  </si>
  <si>
    <t>NO CONSEGUIDOS</t>
  </si>
  <si>
    <t>OTRAS</t>
  </si>
  <si>
    <t>ARTÍCULOS SOLICITADOS. ESPAÑA</t>
  </si>
  <si>
    <t>EXTRANJERO</t>
  </si>
  <si>
    <t>ARTÍCULOS SOLICITADOS. EXTRANJERO</t>
  </si>
  <si>
    <t>TOTAL ARTÍCULOS SOLICITADOS</t>
  </si>
  <si>
    <t>13.1.2</t>
  </si>
  <si>
    <t>LIBROS SOLICITADOS</t>
  </si>
  <si>
    <t>LIBROS SOLICITADOS. ESPAÑA</t>
  </si>
  <si>
    <t>LIBROS SOLICITADOS. EXTRANJERO</t>
  </si>
  <si>
    <t>TOTAL LIBROS SOLICITADOS</t>
  </si>
  <si>
    <t>13.2.</t>
  </si>
  <si>
    <t xml:space="preserve"> TÍTULOS SUMINISTRADOS A OTRAS BIBLIOTECAS</t>
  </si>
  <si>
    <t>ARTÍCULOS SUMINISTRADOS</t>
  </si>
  <si>
    <t>SERVIDOS</t>
  </si>
  <si>
    <t>NO SERVIDOS</t>
  </si>
  <si>
    <t>ARTÍCULOS SUMINISTRADOS. ESPAÑA</t>
  </si>
  <si>
    <t>ARTÍCULOS SUMINISTRADOS. EXTRANJERO</t>
  </si>
  <si>
    <t>TOTAL ARTÍCULOS SUMINISTRADOS</t>
  </si>
  <si>
    <t>LIBROS SUMINISTRADOS</t>
  </si>
  <si>
    <t>LIBROS SUMINISTRADOS. ESPAÑA</t>
  </si>
  <si>
    <t>LIBROS SUMINISTRADOS. EXTRANJERO</t>
  </si>
  <si>
    <t>TOTAL LIBROS SUMINISTRADOS</t>
  </si>
  <si>
    <t>TOTAL PRÉSTAMO INTERBIBLIOTECARIO INCLUYE INTERCENTROS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</si>
  <si>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</si>
  <si>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</si>
  <si>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</si>
  <si>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</si>
  <si>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</si>
  <si>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TOTAL PRÉSTAMO INTERBIBLIOTECARIO (NO INTERCENTROS)</t>
  </si>
  <si>
    <t>DIFUSIÓN DE LA INFORMACIÓN</t>
  </si>
  <si>
    <t>14.1.</t>
  </si>
  <si>
    <t>Nº DE BOLETINES DE ADQUISICIONES</t>
  </si>
  <si>
    <t>14.2.</t>
  </si>
  <si>
    <t xml:space="preserve">Nº DE BOLETINES DE SUMARIOS </t>
  </si>
  <si>
    <t>14.3.</t>
  </si>
  <si>
    <t>GUÍAS</t>
  </si>
  <si>
    <t>14.4.</t>
  </si>
  <si>
    <t>CATÁLOGOS ESPECIALES</t>
  </si>
  <si>
    <t>14.5.</t>
  </si>
  <si>
    <t>Nº DE EXPOSICIONES REALIZADAS</t>
  </si>
  <si>
    <t>14.6.</t>
  </si>
  <si>
    <t>Nº DE DOCUMENTOS DE TRABAJO O MANUALES PUBLICADOS</t>
  </si>
  <si>
    <t>INFORMACIÓN Y FORMACIÓN DE USUARIOS</t>
  </si>
  <si>
    <t>15.1</t>
  </si>
  <si>
    <t>INFORMACIÓN BIBLIOGRÁFICA</t>
  </si>
  <si>
    <t>15.1.1.</t>
  </si>
  <si>
    <t>REGISTRO DE INFORMACIÓN (Nº de Registros)</t>
  </si>
  <si>
    <t>15.1.2.</t>
  </si>
  <si>
    <t>REGISTRO DE INFORMACIÓN (Nº de Consultas)</t>
  </si>
  <si>
    <t>CONSULTAS AL CHAT</t>
  </si>
  <si>
    <t>15.2</t>
  </si>
  <si>
    <t>CURSOS DE FORMACIÓN</t>
  </si>
  <si>
    <t>15.2.1.</t>
  </si>
  <si>
    <t>Nº DE CURSOS DE INTRODUCCIÓN O BÁSICOS</t>
  </si>
  <si>
    <t>15.2.2.</t>
  </si>
  <si>
    <t>Nº DE CURSOS ESPECIALIZADOS</t>
  </si>
  <si>
    <t>15.2.3.</t>
  </si>
  <si>
    <t>Nº DE HORAS</t>
  </si>
  <si>
    <t>CURSOS CON RECONOCIMIENTO DE CRÉDITOS</t>
  </si>
  <si>
    <t>Nº DE CURSOS</t>
  </si>
  <si>
    <t>15.2.4.</t>
  </si>
  <si>
    <t>Nº TOTAL DE ALUMNOS</t>
  </si>
  <si>
    <t>F. Bellas Artes</t>
  </si>
  <si>
    <t>F. CC. Biológicas</t>
  </si>
  <si>
    <t>F. CC. Documentación</t>
  </si>
  <si>
    <t>F. CC. Económicas y Empresariales</t>
  </si>
  <si>
    <t>F. CC. Físicas</t>
  </si>
  <si>
    <t>F. CC. Geológicas</t>
  </si>
  <si>
    <t>F. CC. Información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</si>
  <si>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</si>
  <si>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</si>
  <si>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</si>
  <si>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</si>
  <si>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</si>
  <si>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</si>
  <si>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Filología</t>
  </si>
  <si>
    <t>F. Filosofía</t>
  </si>
  <si>
    <t>F. Geografía e Historia</t>
  </si>
  <si>
    <t>F. Informática</t>
  </si>
  <si>
    <t>F. Medicina</t>
  </si>
  <si>
    <t>F. Odontología</t>
  </si>
  <si>
    <t>F. Psicología</t>
  </si>
  <si>
    <t>F. Veterinaria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</si>
  <si>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</si>
  <si>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</si>
  <si>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</si>
  <si>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</si>
  <si>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</si>
  <si>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Biblioteca Histórica</t>
  </si>
  <si>
    <t>Unidad de Tesis Doctorales</t>
  </si>
  <si>
    <t>Servicios Centrales</t>
  </si>
  <si>
    <t>Biblioteca Complutense</t>
  </si>
  <si>
    <t/>
  </si>
  <si>
    <t xml:space="preserve"> PRÉSTAMO AUTOMATIZADO (INCUYE RENOVACIONES)</t>
  </si>
  <si>
    <t>ESTANTERÍAS REVISTAS</t>
  </si>
  <si>
    <t>NOTA: Incluye todos los usuarios (del 0 al 6)</t>
  </si>
  <si>
    <t>POR TIPO DE USUARIO (usuarios del 0 al 5)</t>
  </si>
  <si>
    <t>13.2.1</t>
  </si>
  <si>
    <t>13.2.2</t>
  </si>
  <si>
    <t>º</t>
  </si>
  <si>
    <t xml:space="preserve"> </t>
  </si>
  <si>
    <t>jj</t>
  </si>
  <si>
    <t>MEMORIA ESTADÍSTICA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</si>
</sst>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b/>
      <sz val="14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2"/>
      <name val="Univers (W1)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Univers (W1)"/>
    </font>
    <font>
      <b/>
      <sz val="8"/>
      <color indexed="9"/>
      <name val="Arial"/>
      <family val="2"/>
    </font>
    <font>
      <b/>
      <sz val="12"/>
      <color indexed="81"/>
      <name val="Tahoma"/>
      <family val="2"/>
    </font>
    <font>
      <sz val="18"/>
      <color indexed="81"/>
      <name val="Tahoma"/>
      <family val="2"/>
    </font>
    <font>
      <sz val="12"/>
      <color indexed="81"/>
      <name val="Tahoma"/>
      <family val="2"/>
    </font>
    <font>
      <b/>
      <sz val="20"/>
      <color theme="0"/>
      <name val="Arial"/>
      <family val="2"/>
    </font>
    <font>
      <sz val="11"/>
      <color theme="1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42" fillId="0" borderId="0"/>
  </cellStyleXfs>
  <cellXfs count="397">
    <xf numFmtId="0" fontId="0" fillId="0" borderId="0" xfId="0"/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9" fillId="6" borderId="12" xfId="1" applyFont="1" applyFill="1" applyBorder="1" applyAlignment="1" applyProtection="1">
      <alignment horizontal="left" vertical="center" wrapText="1"/>
    </xf>
    <xf numFmtId="3" fontId="8" fillId="4" borderId="8" xfId="0" quotePrefix="1" applyNumberFormat="1" applyFont="1" applyFill="1" applyBorder="1" applyAlignment="1" applyProtection="1">
      <alignment vertical="center" wrapText="1"/>
    </xf>
    <xf numFmtId="3" fontId="8" fillId="4" borderId="8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left" vertical="center" wrapText="1"/>
    </xf>
    <xf numFmtId="3" fontId="14" fillId="0" borderId="8" xfId="0" applyNumberFormat="1" applyFont="1" applyFill="1" applyBorder="1" applyAlignment="1" applyProtection="1">
      <alignment vertical="center" wrapText="1"/>
    </xf>
    <xf numFmtId="3" fontId="10" fillId="4" borderId="8" xfId="0" applyNumberFormat="1" applyFont="1" applyFill="1" applyBorder="1" applyAlignment="1" applyProtection="1">
      <alignment horizontal="left" vertical="center" wrapText="1"/>
    </xf>
    <xf numFmtId="3" fontId="30" fillId="0" borderId="8" xfId="0" applyNumberFormat="1" applyFont="1" applyFill="1" applyBorder="1" applyAlignment="1" applyProtection="1">
      <alignment horizontal="left" vertical="center" wrapText="1"/>
    </xf>
    <xf numFmtId="3" fontId="30" fillId="0" borderId="12" xfId="0" applyNumberFormat="1" applyFont="1" applyFill="1" applyBorder="1" applyAlignment="1" applyProtection="1">
      <alignment horizontal="left" vertical="center" wrapText="1"/>
    </xf>
    <xf numFmtId="3" fontId="10" fillId="4" borderId="8" xfId="0" quotePrefix="1" applyNumberFormat="1" applyFont="1" applyFill="1" applyBorder="1" applyAlignment="1" applyProtection="1">
      <alignment horizontal="left" vertical="center" wrapText="1"/>
    </xf>
    <xf numFmtId="3" fontId="11" fillId="0" borderId="12" xfId="0" applyNumberFormat="1" applyFont="1" applyFill="1" applyBorder="1" applyAlignment="1" applyProtection="1">
      <alignment horizontal="left" vertical="center" wrapText="1"/>
    </xf>
    <xf numFmtId="3" fontId="14" fillId="0" borderId="12" xfId="0" applyNumberFormat="1" applyFont="1" applyFill="1" applyBorder="1" applyAlignment="1" applyProtection="1">
      <alignment vertical="center" wrapText="1"/>
    </xf>
    <xf numFmtId="3" fontId="10" fillId="4" borderId="23" xfId="0" quotePrefix="1" applyNumberFormat="1" applyFont="1" applyFill="1" applyBorder="1" applyAlignment="1" applyProtection="1">
      <alignment horizontal="left" vertical="center" wrapText="1"/>
    </xf>
    <xf numFmtId="3" fontId="8" fillId="4" borderId="23" xfId="0" quotePrefix="1" applyNumberFormat="1" applyFont="1" applyFill="1" applyBorder="1" applyAlignment="1" applyProtection="1">
      <alignment vertical="center" wrapText="1"/>
    </xf>
    <xf numFmtId="0" fontId="10" fillId="4" borderId="12" xfId="0" applyFont="1" applyFill="1" applyBorder="1" applyAlignment="1" applyProtection="1">
      <alignment horizontal="left" vertical="center" wrapText="1"/>
    </xf>
    <xf numFmtId="3" fontId="8" fillId="4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4" fillId="5" borderId="11" xfId="0" applyNumberFormat="1" applyFont="1" applyFill="1" applyBorder="1" applyAlignment="1" applyProtection="1">
      <alignment vertical="center"/>
    </xf>
    <xf numFmtId="3" fontId="4" fillId="5" borderId="10" xfId="0" applyNumberFormat="1" applyFont="1" applyFill="1" applyBorder="1" applyAlignment="1" applyProtection="1">
      <alignment vertical="center"/>
    </xf>
    <xf numFmtId="3" fontId="8" fillId="4" borderId="11" xfId="0" applyNumberFormat="1" applyFont="1" applyFill="1" applyBorder="1" applyAlignment="1" applyProtection="1">
      <alignment vertical="center"/>
    </xf>
    <xf numFmtId="3" fontId="2" fillId="0" borderId="27" xfId="0" applyNumberFormat="1" applyFont="1" applyFill="1" applyBorder="1" applyAlignment="1" applyProtection="1">
      <alignment vertical="center"/>
    </xf>
    <xf numFmtId="3" fontId="2" fillId="0" borderId="32" xfId="0" applyNumberFormat="1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8" fillId="4" borderId="12" xfId="0" applyNumberFormat="1" applyFont="1" applyFill="1" applyBorder="1" applyAlignment="1" applyProtection="1">
      <alignment horizontal="right" vertical="center" wrapText="1"/>
    </xf>
    <xf numFmtId="3" fontId="2" fillId="0" borderId="8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3" fontId="2" fillId="0" borderId="18" xfId="0" applyNumberFormat="1" applyFont="1" applyFill="1" applyBorder="1" applyAlignment="1" applyProtection="1">
      <alignment vertical="center"/>
    </xf>
    <xf numFmtId="3" fontId="2" fillId="7" borderId="10" xfId="0" applyNumberFormat="1" applyFont="1" applyFill="1" applyBorder="1" applyAlignment="1" applyProtection="1">
      <alignment vertical="center"/>
    </xf>
    <xf numFmtId="3" fontId="4" fillId="5" borderId="8" xfId="0" applyNumberFormat="1" applyFont="1" applyFill="1" applyBorder="1" applyAlignment="1" applyProtection="1">
      <alignment vertical="center"/>
    </xf>
    <xf numFmtId="3" fontId="4" fillId="7" borderId="8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vertical="center"/>
    </xf>
    <xf numFmtId="3" fontId="4" fillId="0" borderId="11" xfId="0" applyNumberFormat="1" applyFont="1" applyFill="1" applyBorder="1" applyAlignment="1" applyProtection="1">
      <alignment vertical="center"/>
    </xf>
    <xf numFmtId="3" fontId="20" fillId="0" borderId="11" xfId="0" applyNumberFormat="1" applyFont="1" applyFill="1" applyBorder="1" applyAlignment="1" applyProtection="1">
      <alignment vertical="center"/>
    </xf>
    <xf numFmtId="3" fontId="2" fillId="0" borderId="45" xfId="0" applyNumberFormat="1" applyFont="1" applyFill="1" applyBorder="1" applyAlignment="1" applyProtection="1">
      <alignment vertical="center"/>
    </xf>
    <xf numFmtId="3" fontId="4" fillId="0" borderId="47" xfId="0" applyNumberFormat="1" applyFont="1" applyFill="1" applyBorder="1" applyAlignment="1" applyProtection="1">
      <alignment vertical="center"/>
    </xf>
    <xf numFmtId="3" fontId="2" fillId="0" borderId="47" xfId="0" applyNumberFormat="1" applyFont="1" applyFill="1" applyBorder="1" applyAlignment="1" applyProtection="1">
      <alignment vertical="center"/>
    </xf>
    <xf numFmtId="3" fontId="2" fillId="7" borderId="45" xfId="0" applyNumberFormat="1" applyFont="1" applyFill="1" applyBorder="1" applyAlignment="1" applyProtection="1">
      <alignment vertical="center"/>
    </xf>
    <xf numFmtId="3" fontId="4" fillId="5" borderId="47" xfId="0" applyNumberFormat="1" applyFont="1" applyFill="1" applyBorder="1" applyAlignment="1" applyProtection="1">
      <alignment vertical="center"/>
    </xf>
    <xf numFmtId="3" fontId="2" fillId="7" borderId="47" xfId="0" applyNumberFormat="1" applyFont="1" applyFill="1" applyBorder="1" applyAlignment="1" applyProtection="1">
      <alignment vertical="center"/>
    </xf>
    <xf numFmtId="3" fontId="20" fillId="5" borderId="8" xfId="0" quotePrefix="1" applyNumberFormat="1" applyFont="1" applyFill="1" applyBorder="1" applyAlignment="1" applyProtection="1">
      <alignment vertical="center" wrapText="1"/>
    </xf>
    <xf numFmtId="3" fontId="25" fillId="9" borderId="51" xfId="0" applyNumberFormat="1" applyFont="1" applyFill="1" applyBorder="1" applyAlignment="1" applyProtection="1">
      <alignment vertical="center"/>
    </xf>
    <xf numFmtId="3" fontId="20" fillId="7" borderId="8" xfId="0" quotePrefix="1" applyNumberFormat="1" applyFont="1" applyFill="1" applyBorder="1" applyAlignment="1" applyProtection="1">
      <alignment vertical="center" wrapText="1"/>
    </xf>
    <xf numFmtId="3" fontId="29" fillId="0" borderId="10" xfId="0" applyNumberFormat="1" applyFont="1" applyFill="1" applyBorder="1" applyAlignment="1" applyProtection="1">
      <alignment vertical="center"/>
    </xf>
    <xf numFmtId="3" fontId="14" fillId="0" borderId="10" xfId="0" applyNumberFormat="1" applyFont="1" applyFill="1" applyBorder="1" applyAlignment="1" applyProtection="1">
      <alignment vertical="center"/>
    </xf>
    <xf numFmtId="3" fontId="14" fillId="0" borderId="4" xfId="0" applyNumberFormat="1" applyFont="1" applyFill="1" applyBorder="1" applyAlignment="1" applyProtection="1">
      <alignment vertical="center" wrapText="1"/>
    </xf>
    <xf numFmtId="3" fontId="14" fillId="5" borderId="8" xfId="0" quotePrefix="1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8" xfId="0" applyNumberFormat="1" applyFont="1" applyFill="1" applyBorder="1" applyAlignment="1" applyProtection="1">
      <alignment vertical="center" wrapText="1"/>
    </xf>
    <xf numFmtId="3" fontId="14" fillId="0" borderId="10" xfId="0" applyNumberFormat="1" applyFont="1" applyFill="1" applyBorder="1" applyAlignment="1" applyProtection="1">
      <alignment horizontal="right" vertical="center"/>
    </xf>
    <xf numFmtId="3" fontId="2" fillId="0" borderId="23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left" vertical="center" wrapText="1"/>
    </xf>
    <xf numFmtId="3" fontId="7" fillId="0" borderId="8" xfId="0" applyNumberFormat="1" applyFont="1" applyFill="1" applyBorder="1" applyAlignment="1" applyProtection="1">
      <alignment horizontal="left" vertical="center" wrapText="1"/>
    </xf>
    <xf numFmtId="3" fontId="4" fillId="5" borderId="8" xfId="0" applyNumberFormat="1" applyFont="1" applyFill="1" applyBorder="1" applyAlignment="1" applyProtection="1">
      <alignment horizontal="left" vertical="center" wrapText="1"/>
    </xf>
    <xf numFmtId="3" fontId="5" fillId="0" borderId="8" xfId="0" applyNumberFormat="1" applyFont="1" applyFill="1" applyBorder="1" applyAlignment="1" applyProtection="1">
      <alignment vertical="center" wrapText="1"/>
    </xf>
    <xf numFmtId="3" fontId="7" fillId="0" borderId="8" xfId="0" quotePrefix="1" applyNumberFormat="1" applyFont="1" applyFill="1" applyBorder="1" applyAlignment="1" applyProtection="1">
      <alignment horizontal="left" vertical="center" wrapText="1"/>
    </xf>
    <xf numFmtId="3" fontId="4" fillId="0" borderId="23" xfId="0" applyNumberFormat="1" applyFont="1" applyFill="1" applyBorder="1" applyAlignment="1" applyProtection="1">
      <alignment vertical="center"/>
    </xf>
    <xf numFmtId="3" fontId="7" fillId="0" borderId="23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8" xfId="0" quotePrefix="1" applyFont="1" applyFill="1" applyBorder="1" applyAlignment="1" applyProtection="1">
      <alignment horizontal="left" vertical="center" wrapText="1"/>
    </xf>
    <xf numFmtId="0" fontId="10" fillId="4" borderId="8" xfId="0" quotePrefix="1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0" fontId="17" fillId="8" borderId="39" xfId="0" applyFont="1" applyFill="1" applyBorder="1" applyAlignment="1" applyProtection="1">
      <alignment horizontal="center" vertical="center" wrapText="1"/>
    </xf>
    <xf numFmtId="0" fontId="17" fillId="8" borderId="42" xfId="0" applyFont="1" applyFill="1" applyBorder="1" applyAlignment="1" applyProtection="1">
      <alignment horizontal="center" vertical="center" wrapText="1"/>
    </xf>
    <xf numFmtId="0" fontId="21" fillId="4" borderId="36" xfId="0" applyFont="1" applyFill="1" applyBorder="1" applyAlignment="1" applyProtection="1">
      <alignment horizontal="left" vertical="center" wrapText="1"/>
    </xf>
    <xf numFmtId="0" fontId="4" fillId="5" borderId="8" xfId="1" quotePrefix="1" applyFont="1" applyFill="1" applyBorder="1" applyAlignment="1" applyProtection="1">
      <alignment horizontal="left" vertical="center" wrapText="1"/>
    </xf>
    <xf numFmtId="3" fontId="11" fillId="0" borderId="11" xfId="0" applyNumberFormat="1" applyFont="1" applyFill="1" applyBorder="1" applyAlignment="1" applyProtection="1">
      <alignment horizontal="left" vertical="center" wrapText="1"/>
    </xf>
    <xf numFmtId="3" fontId="11" fillId="0" borderId="46" xfId="0" applyNumberFormat="1" applyFont="1" applyFill="1" applyBorder="1" applyAlignment="1" applyProtection="1">
      <alignment horizontal="left" vertical="center" wrapText="1"/>
    </xf>
    <xf numFmtId="3" fontId="24" fillId="0" borderId="11" xfId="0" quotePrefix="1" applyNumberFormat="1" applyFont="1" applyFill="1" applyBorder="1" applyAlignment="1" applyProtection="1">
      <alignment horizontal="left" vertical="center" wrapText="1"/>
    </xf>
    <xf numFmtId="3" fontId="9" fillId="0" borderId="8" xfId="0" quotePrefix="1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/>
    </xf>
    <xf numFmtId="3" fontId="20" fillId="0" borderId="2" xfId="0" applyNumberFormat="1" applyFont="1" applyFill="1" applyBorder="1" applyAlignment="1" applyProtection="1">
      <alignment horizontal="left" vertical="center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23" fillId="5" borderId="8" xfId="0" quotePrefix="1" applyNumberFormat="1" applyFont="1" applyFill="1" applyBorder="1" applyAlignment="1" applyProtection="1">
      <alignment horizontal="left" vertical="center" wrapText="1"/>
    </xf>
    <xf numFmtId="0" fontId="3" fillId="4" borderId="33" xfId="0" applyFont="1" applyFill="1" applyBorder="1" applyAlignment="1" applyProtection="1">
      <alignment horizontal="center" vertical="center" textRotation="90" wrapText="1"/>
    </xf>
    <xf numFmtId="0" fontId="20" fillId="0" borderId="8" xfId="0" applyFont="1" applyFill="1" applyBorder="1" applyAlignment="1" applyProtection="1">
      <alignment vertical="center"/>
    </xf>
    <xf numFmtId="3" fontId="27" fillId="0" borderId="20" xfId="0" applyNumberFormat="1" applyFont="1" applyFill="1" applyBorder="1" applyAlignment="1" applyProtection="1">
      <alignment vertical="center" wrapText="1"/>
    </xf>
    <xf numFmtId="3" fontId="27" fillId="0" borderId="21" xfId="0" applyNumberFormat="1" applyFont="1" applyFill="1" applyBorder="1" applyAlignment="1" applyProtection="1">
      <alignment vertical="center" wrapText="1"/>
    </xf>
    <xf numFmtId="3" fontId="11" fillId="0" borderId="4" xfId="0" applyNumberFormat="1" applyFont="1" applyFill="1" applyBorder="1" applyAlignment="1" applyProtection="1">
      <alignment horizontal="left" vertical="center" wrapText="1"/>
    </xf>
    <xf numFmtId="3" fontId="32" fillId="0" borderId="8" xfId="0" applyNumberFormat="1" applyFont="1" applyFill="1" applyBorder="1" applyAlignment="1" applyProtection="1">
      <alignment horizontal="left" vertical="center"/>
    </xf>
    <xf numFmtId="3" fontId="11" fillId="5" borderId="8" xfId="0" quotePrefix="1" applyNumberFormat="1" applyFont="1" applyFill="1" applyBorder="1" applyAlignment="1" applyProtection="1">
      <alignment horizontal="left" vertical="center" wrapText="1"/>
    </xf>
    <xf numFmtId="3" fontId="24" fillId="5" borderId="8" xfId="0" quotePrefix="1" applyNumberFormat="1" applyFont="1" applyFill="1" applyBorder="1" applyAlignment="1" applyProtection="1">
      <alignment horizontal="left" vertical="center" wrapText="1"/>
    </xf>
    <xf numFmtId="3" fontId="27" fillId="0" borderId="8" xfId="0" applyNumberFormat="1" applyFont="1" applyFill="1" applyBorder="1" applyAlignment="1" applyProtection="1">
      <alignment horizontal="left" vertical="center"/>
    </xf>
    <xf numFmtId="3" fontId="34" fillId="5" borderId="8" xfId="0" quotePrefix="1" applyNumberFormat="1" applyFont="1" applyFill="1" applyBorder="1" applyAlignment="1" applyProtection="1">
      <alignment horizontal="left" vertical="center" wrapText="1"/>
    </xf>
    <xf numFmtId="3" fontId="35" fillId="4" borderId="8" xfId="0" quotePrefix="1" applyNumberFormat="1" applyFont="1" applyFill="1" applyBorder="1" applyAlignment="1" applyProtection="1">
      <alignment horizontal="left" vertical="center" wrapText="1"/>
    </xf>
    <xf numFmtId="3" fontId="8" fillId="4" borderId="23" xfId="0" quotePrefix="1" applyNumberFormat="1" applyFont="1" applyFill="1" applyBorder="1" applyAlignment="1" applyProtection="1">
      <alignment horizontal="left" vertical="center" wrapText="1"/>
    </xf>
    <xf numFmtId="3" fontId="3" fillId="4" borderId="33" xfId="0" applyNumberFormat="1" applyFont="1" applyFill="1" applyBorder="1" applyAlignment="1" applyProtection="1">
      <alignment horizontal="center" vertical="center" textRotation="90"/>
    </xf>
    <xf numFmtId="0" fontId="4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3" fontId="32" fillId="0" borderId="8" xfId="0" applyNumberFormat="1" applyFont="1" applyFill="1" applyBorder="1" applyAlignment="1" applyProtection="1">
      <alignment horizontal="left" vertical="center" wrapText="1"/>
    </xf>
    <xf numFmtId="0" fontId="37" fillId="4" borderId="8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11" fillId="11" borderId="8" xfId="0" applyFont="1" applyFill="1" applyBorder="1" applyAlignment="1" applyProtection="1">
      <alignment horizontal="left" vertical="center" wrapText="1"/>
    </xf>
    <xf numFmtId="0" fontId="45" fillId="10" borderId="2" xfId="0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left" vertical="center" wrapText="1"/>
    </xf>
    <xf numFmtId="3" fontId="5" fillId="0" borderId="8" xfId="0" applyNumberFormat="1" applyFont="1" applyFill="1" applyBorder="1" applyAlignment="1" applyProtection="1">
      <alignment horizontal="left" vertical="center" wrapText="1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3" fontId="5" fillId="0" borderId="24" xfId="0" applyNumberFormat="1" applyFont="1" applyFill="1" applyBorder="1" applyAlignment="1" applyProtection="1">
      <alignment horizontal="center" vertical="center"/>
    </xf>
    <xf numFmtId="3" fontId="5" fillId="0" borderId="25" xfId="0" applyNumberFormat="1" applyFont="1" applyFill="1" applyBorder="1" applyAlignment="1" applyProtection="1">
      <alignment horizontal="center" vertical="center"/>
    </xf>
    <xf numFmtId="3" fontId="5" fillId="0" borderId="26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1" fillId="2" borderId="1" xfId="0" applyFont="1" applyFill="1" applyBorder="1" applyAlignment="1" applyProtection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textRotation="90"/>
    </xf>
    <xf numFmtId="3" fontId="3" fillId="4" borderId="7" xfId="0" applyNumberFormat="1" applyFont="1" applyFill="1" applyBorder="1" applyAlignment="1" applyProtection="1">
      <alignment horizontal="center" vertical="center" textRotation="90"/>
    </xf>
    <xf numFmtId="3" fontId="3" fillId="4" borderId="22" xfId="0" applyNumberFormat="1" applyFont="1" applyFill="1" applyBorder="1" applyAlignment="1" applyProtection="1">
      <alignment horizontal="center" vertical="center" textRotation="90"/>
    </xf>
    <xf numFmtId="3" fontId="4" fillId="0" borderId="4" xfId="0" quotePrefix="1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horizontal="center" vertical="center" textRotation="90" wrapText="1"/>
    </xf>
    <xf numFmtId="3" fontId="5" fillId="0" borderId="9" xfId="0" applyNumberFormat="1" applyFont="1" applyFill="1" applyBorder="1" applyAlignment="1" applyProtection="1">
      <alignment horizontal="center" vertical="center" textRotation="90" wrapText="1"/>
    </xf>
    <xf numFmtId="3" fontId="5" fillId="0" borderId="19" xfId="0" applyNumberFormat="1" applyFont="1" applyFill="1" applyBorder="1" applyAlignment="1" applyProtection="1">
      <alignment horizontal="center" vertical="center" textRotation="90" wrapText="1"/>
    </xf>
    <xf numFmtId="3" fontId="5" fillId="0" borderId="4" xfId="0" quotePrefix="1" applyNumberFormat="1" applyFont="1" applyFill="1" applyBorder="1" applyAlignment="1" applyProtection="1">
      <alignment vertical="center"/>
    </xf>
    <xf numFmtId="3" fontId="5" fillId="0" borderId="8" xfId="0" quotePrefix="1" applyNumberFormat="1" applyFont="1" applyFill="1" applyBorder="1" applyAlignment="1" applyProtection="1">
      <alignment vertical="center"/>
    </xf>
    <xf numFmtId="3" fontId="6" fillId="0" borderId="4" xfId="0" quotePrefix="1" applyNumberFormat="1" applyFont="1" applyFill="1" applyBorder="1" applyAlignment="1" applyProtection="1">
      <alignment horizontal="left" vertical="center" wrapText="1"/>
    </xf>
    <xf numFmtId="3" fontId="6" fillId="0" borderId="8" xfId="0" quotePrefix="1" applyNumberFormat="1" applyFont="1" applyFill="1" applyBorder="1" applyAlignment="1" applyProtection="1">
      <alignment horizontal="left" vertical="center" wrapText="1"/>
    </xf>
    <xf numFmtId="3" fontId="5" fillId="0" borderId="12" xfId="0" quotePrefix="1" applyNumberFormat="1" applyFont="1" applyFill="1" applyBorder="1" applyAlignment="1" applyProtection="1">
      <alignment horizontal="center" vertical="center"/>
    </xf>
    <xf numFmtId="3" fontId="5" fillId="0" borderId="16" xfId="0" quotePrefix="1" applyNumberFormat="1" applyFont="1" applyFill="1" applyBorder="1" applyAlignment="1" applyProtection="1">
      <alignment horizontal="center" vertical="center"/>
    </xf>
    <xf numFmtId="3" fontId="5" fillId="0" borderId="18" xfId="0" quotePrefix="1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vertical="center"/>
    </xf>
    <xf numFmtId="0" fontId="9" fillId="6" borderId="28" xfId="0" applyFont="1" applyFill="1" applyBorder="1" applyAlignment="1" applyProtection="1">
      <alignment horizontal="center" vertical="center" textRotation="90"/>
    </xf>
    <xf numFmtId="0" fontId="9" fillId="6" borderId="33" xfId="0" applyFont="1" applyFill="1" applyBorder="1" applyAlignment="1" applyProtection="1">
      <alignment horizontal="center" vertical="center" textRotation="90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33" xfId="0" applyFont="1" applyFill="1" applyBorder="1" applyAlignment="1" applyProtection="1">
      <alignment horizontal="center" vertical="center" textRotation="90"/>
    </xf>
    <xf numFmtId="0" fontId="4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4" fillId="0" borderId="8" xfId="0" quotePrefix="1" applyFont="1" applyFill="1" applyBorder="1" applyAlignment="1" applyProtection="1">
      <alignment vertical="center"/>
    </xf>
    <xf numFmtId="0" fontId="4" fillId="0" borderId="12" xfId="0" quotePrefix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quotePrefix="1" applyFont="1" applyFill="1" applyBorder="1" applyAlignment="1" applyProtection="1">
      <alignment horizontal="left" vertical="center"/>
    </xf>
    <xf numFmtId="0" fontId="4" fillId="0" borderId="18" xfId="0" quotePrefix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 textRotation="90"/>
    </xf>
    <xf numFmtId="3" fontId="3" fillId="4" borderId="28" xfId="0" applyNumberFormat="1" applyFont="1" applyFill="1" applyBorder="1" applyAlignment="1" applyProtection="1">
      <alignment horizontal="center" vertical="center" textRotation="90"/>
    </xf>
    <xf numFmtId="3" fontId="3" fillId="4" borderId="33" xfId="0" applyNumberFormat="1" applyFont="1" applyFill="1" applyBorder="1" applyAlignment="1" applyProtection="1">
      <alignment horizontal="center" vertical="center" textRotation="90"/>
    </xf>
    <xf numFmtId="3" fontId="3" fillId="4" borderId="37" xfId="0" applyNumberFormat="1" applyFont="1" applyFill="1" applyBorder="1" applyAlignment="1" applyProtection="1">
      <alignment horizontal="center" vertical="center" textRotation="90"/>
    </xf>
    <xf numFmtId="3" fontId="4" fillId="0" borderId="16" xfId="0" applyNumberFormat="1" applyFont="1" applyFill="1" applyBorder="1" applyAlignment="1" applyProtection="1">
      <alignment vertical="center"/>
    </xf>
    <xf numFmtId="3" fontId="4" fillId="0" borderId="18" xfId="0" applyNumberFormat="1" applyFont="1" applyFill="1" applyBorder="1" applyAlignment="1" applyProtection="1">
      <alignment vertical="center"/>
    </xf>
    <xf numFmtId="3" fontId="6" fillId="0" borderId="18" xfId="0" applyNumberFormat="1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3" fontId="3" fillId="4" borderId="8" xfId="0" applyNumberFormat="1" applyFont="1" applyFill="1" applyBorder="1" applyAlignment="1" applyProtection="1">
      <alignment horizontal="left"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0" fontId="9" fillId="6" borderId="37" xfId="0" applyFont="1" applyFill="1" applyBorder="1" applyAlignment="1" applyProtection="1">
      <alignment horizontal="center" vertical="center" textRotation="90"/>
    </xf>
    <xf numFmtId="3" fontId="6" fillId="0" borderId="13" xfId="0" applyNumberFormat="1" applyFont="1" applyFill="1" applyBorder="1" applyAlignment="1" applyProtection="1">
      <alignment horizontal="left" vertical="center" wrapText="1"/>
    </xf>
    <xf numFmtId="3" fontId="6" fillId="0" borderId="14" xfId="0" applyNumberFormat="1" applyFont="1" applyFill="1" applyBorder="1" applyAlignment="1" applyProtection="1">
      <alignment horizontal="left" vertical="center" wrapText="1"/>
    </xf>
    <xf numFmtId="3" fontId="6" fillId="0" borderId="15" xfId="0" applyNumberFormat="1" applyFont="1" applyFill="1" applyBorder="1" applyAlignment="1" applyProtection="1">
      <alignment horizontal="left" vertical="center" wrapText="1"/>
    </xf>
    <xf numFmtId="3" fontId="6" fillId="0" borderId="9" xfId="0" applyNumberFormat="1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left" vertical="center" wrapText="1"/>
    </xf>
    <xf numFmtId="3" fontId="6" fillId="0" borderId="17" xfId="0" applyNumberFormat="1" applyFont="1" applyFill="1" applyBorder="1" applyAlignment="1" applyProtection="1">
      <alignment horizontal="left" vertical="center" wrapText="1"/>
    </xf>
    <xf numFmtId="3" fontId="6" fillId="0" borderId="19" xfId="0" applyNumberFormat="1" applyFont="1" applyFill="1" applyBorder="1" applyAlignment="1" applyProtection="1">
      <alignment horizontal="left" vertical="center" wrapText="1"/>
    </xf>
    <xf numFmtId="3" fontId="6" fillId="0" borderId="20" xfId="0" applyNumberFormat="1" applyFont="1" applyFill="1" applyBorder="1" applyAlignment="1" applyProtection="1">
      <alignment horizontal="left" vertical="center" wrapText="1"/>
    </xf>
    <xf numFmtId="3" fontId="6" fillId="0" borderId="21" xfId="0" applyNumberFormat="1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3" fontId="17" fillId="5" borderId="8" xfId="0" applyNumberFormat="1" applyFont="1" applyFill="1" applyBorder="1" applyAlignment="1" applyProtection="1">
      <alignment horizontal="left" vertical="center" wrapText="1"/>
    </xf>
    <xf numFmtId="3" fontId="8" fillId="4" borderId="8" xfId="0" applyNumberFormat="1" applyFont="1" applyFill="1" applyBorder="1" applyAlignment="1" applyProtection="1">
      <alignment horizontal="left" vertical="center" wrapText="1"/>
    </xf>
    <xf numFmtId="3" fontId="4" fillId="0" borderId="12" xfId="0" applyNumberFormat="1" applyFont="1" applyFill="1" applyBorder="1" applyAlignment="1" applyProtection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 textRotation="90"/>
    </xf>
    <xf numFmtId="3" fontId="4" fillId="0" borderId="19" xfId="0" applyNumberFormat="1" applyFont="1" applyFill="1" applyBorder="1" applyAlignment="1" applyProtection="1">
      <alignment horizontal="center" vertical="center" textRotation="90"/>
    </xf>
    <xf numFmtId="3" fontId="12" fillId="0" borderId="18" xfId="0" applyNumberFormat="1" applyFont="1" applyFill="1" applyBorder="1" applyAlignment="1" applyProtection="1">
      <alignment vertical="center" wrapText="1"/>
    </xf>
    <xf numFmtId="3" fontId="12" fillId="0" borderId="8" xfId="0" applyNumberFormat="1" applyFont="1" applyFill="1" applyBorder="1" applyAlignment="1" applyProtection="1">
      <alignment vertical="center" wrapText="1"/>
    </xf>
    <xf numFmtId="3" fontId="4" fillId="0" borderId="18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3" fillId="4" borderId="34" xfId="0" applyNumberFormat="1" applyFont="1" applyFill="1" applyBorder="1" applyAlignment="1" applyProtection="1">
      <alignment horizontal="left" vertical="center" wrapText="1"/>
    </xf>
    <xf numFmtId="3" fontId="3" fillId="4" borderId="35" xfId="0" applyNumberFormat="1" applyFont="1" applyFill="1" applyBorder="1" applyAlignment="1" applyProtection="1">
      <alignment horizontal="left" vertical="center" wrapText="1"/>
    </xf>
    <xf numFmtId="3" fontId="3" fillId="4" borderId="36" xfId="0" applyNumberFormat="1" applyFont="1" applyFill="1" applyBorder="1" applyAlignment="1" applyProtection="1">
      <alignment horizontal="left" vertical="center" wrapText="1"/>
    </xf>
    <xf numFmtId="3" fontId="4" fillId="0" borderId="13" xfId="0" applyNumberFormat="1" applyFont="1" applyFill="1" applyBorder="1" applyAlignment="1" applyProtection="1">
      <alignment horizontal="left" vertical="center" wrapText="1"/>
    </xf>
    <xf numFmtId="3" fontId="4" fillId="0" borderId="14" xfId="0" applyNumberFormat="1" applyFont="1" applyFill="1" applyBorder="1" applyAlignment="1" applyProtection="1">
      <alignment horizontal="left" vertical="center" wrapText="1"/>
    </xf>
    <xf numFmtId="3" fontId="4" fillId="0" borderId="15" xfId="0" applyNumberFormat="1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left" vertical="center" wrapText="1"/>
    </xf>
    <xf numFmtId="3" fontId="4" fillId="0" borderId="19" xfId="0" applyNumberFormat="1" applyFont="1" applyFill="1" applyBorder="1" applyAlignment="1" applyProtection="1">
      <alignment horizontal="left" vertical="center" wrapText="1"/>
    </xf>
    <xf numFmtId="3" fontId="4" fillId="0" borderId="20" xfId="0" applyNumberFormat="1" applyFont="1" applyFill="1" applyBorder="1" applyAlignment="1" applyProtection="1">
      <alignment horizontal="left" vertical="center" wrapText="1"/>
    </xf>
    <xf numFmtId="3" fontId="4" fillId="0" borderId="21" xfId="0" applyNumberFormat="1" applyFont="1" applyFill="1" applyBorder="1" applyAlignment="1" applyProtection="1">
      <alignment horizontal="left" vertical="center" wrapText="1"/>
    </xf>
    <xf numFmtId="0" fontId="20" fillId="0" borderId="13" xfId="1" applyFont="1" applyFill="1" applyBorder="1" applyAlignment="1" applyProtection="1">
      <alignment horizontal="left" vertical="center"/>
    </xf>
    <xf numFmtId="0" fontId="20" fillId="0" borderId="15" xfId="1" applyFont="1" applyFill="1" applyBorder="1" applyAlignment="1" applyProtection="1">
      <alignment horizontal="left" vertical="center"/>
    </xf>
    <xf numFmtId="0" fontId="3" fillId="4" borderId="34" xfId="0" applyFont="1" applyFill="1" applyBorder="1" applyAlignment="1" applyProtection="1">
      <alignment horizontal="left" vertical="center" wrapText="1"/>
    </xf>
    <xf numFmtId="0" fontId="3" fillId="4" borderId="35" xfId="0" applyFont="1" applyFill="1" applyBorder="1" applyAlignment="1" applyProtection="1">
      <alignment horizontal="left" vertical="center" wrapText="1"/>
    </xf>
    <xf numFmtId="0" fontId="3" fillId="4" borderId="36" xfId="0" applyFont="1" applyFill="1" applyBorder="1" applyAlignment="1" applyProtection="1">
      <alignment horizontal="left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43" xfId="1" applyFont="1" applyFill="1" applyBorder="1" applyAlignment="1" applyProtection="1">
      <alignment horizontal="left" vertical="center" wrapText="1"/>
    </xf>
    <xf numFmtId="0" fontId="9" fillId="0" borderId="44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17" xfId="1" applyFont="1" applyFill="1" applyBorder="1" applyAlignment="1" applyProtection="1">
      <alignment horizontal="left" vertical="center" wrapText="1"/>
    </xf>
    <xf numFmtId="0" fontId="20" fillId="0" borderId="18" xfId="1" applyFont="1" applyFill="1" applyBorder="1" applyAlignment="1" applyProtection="1">
      <alignment horizontal="left" vertical="center"/>
    </xf>
    <xf numFmtId="0" fontId="20" fillId="0" borderId="8" xfId="1" applyFont="1" applyFill="1" applyBorder="1" applyAlignment="1" applyProtection="1">
      <alignment horizontal="left" vertical="center"/>
    </xf>
    <xf numFmtId="0" fontId="21" fillId="4" borderId="34" xfId="0" applyFont="1" applyFill="1" applyBorder="1" applyAlignment="1" applyProtection="1">
      <alignment horizontal="left" vertical="center" wrapText="1"/>
    </xf>
    <xf numFmtId="0" fontId="21" fillId="4" borderId="35" xfId="0" applyFont="1" applyFill="1" applyBorder="1" applyAlignment="1" applyProtection="1">
      <alignment horizontal="left" vertical="center" wrapText="1"/>
    </xf>
    <xf numFmtId="0" fontId="21" fillId="4" borderId="36" xfId="0" applyFont="1" applyFill="1" applyBorder="1" applyAlignment="1" applyProtection="1">
      <alignment horizontal="left" vertical="center" wrapText="1"/>
    </xf>
    <xf numFmtId="3" fontId="6" fillId="0" borderId="13" xfId="0" quotePrefix="1" applyNumberFormat="1" applyFont="1" applyFill="1" applyBorder="1" applyAlignment="1" applyProtection="1">
      <alignment horizontal="left" vertical="center"/>
    </xf>
    <xf numFmtId="3" fontId="6" fillId="0" borderId="14" xfId="0" applyNumberFormat="1" applyFont="1" applyFill="1" applyBorder="1" applyAlignment="1" applyProtection="1">
      <alignment horizontal="left" vertical="center"/>
    </xf>
    <xf numFmtId="3" fontId="6" fillId="0" borderId="15" xfId="0" applyNumberFormat="1" applyFont="1" applyFill="1" applyBorder="1" applyAlignment="1" applyProtection="1">
      <alignment horizontal="left" vertical="center"/>
    </xf>
    <xf numFmtId="3" fontId="6" fillId="0" borderId="9" xfId="0" applyNumberFormat="1" applyFont="1" applyFill="1" applyBorder="1" applyAlignment="1" applyProtection="1">
      <alignment horizontal="left" vertical="center"/>
    </xf>
    <xf numFmtId="3" fontId="6" fillId="0" borderId="0" xfId="0" applyNumberFormat="1" applyFont="1" applyFill="1" applyBorder="1" applyAlignment="1" applyProtection="1">
      <alignment horizontal="left" vertical="center"/>
    </xf>
    <xf numFmtId="3" fontId="6" fillId="0" borderId="17" xfId="0" applyNumberFormat="1" applyFont="1" applyFill="1" applyBorder="1" applyAlignment="1" applyProtection="1">
      <alignment horizontal="left" vertical="center"/>
    </xf>
    <xf numFmtId="3" fontId="18" fillId="4" borderId="8" xfId="0" quotePrefix="1" applyNumberFormat="1" applyFont="1" applyFill="1" applyBorder="1" applyAlignment="1" applyProtection="1">
      <alignment horizontal="left" vertical="center" wrapText="1"/>
    </xf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6" borderId="34" xfId="1" applyFont="1" applyFill="1" applyBorder="1" applyAlignment="1" applyProtection="1">
      <alignment horizontal="left" vertical="center"/>
    </xf>
    <xf numFmtId="0" fontId="4" fillId="6" borderId="35" xfId="1" applyFont="1" applyFill="1" applyBorder="1" applyAlignment="1" applyProtection="1">
      <alignment horizontal="left" vertical="center"/>
    </xf>
    <xf numFmtId="0" fontId="4" fillId="6" borderId="36" xfId="1" applyFont="1" applyFill="1" applyBorder="1" applyAlignment="1" applyProtection="1">
      <alignment horizontal="left" vertical="center"/>
    </xf>
    <xf numFmtId="3" fontId="3" fillId="4" borderId="0" xfId="0" applyNumberFormat="1" applyFont="1" applyFill="1" applyBorder="1" applyAlignment="1" applyProtection="1">
      <alignment horizontal="center" vertical="center" textRotation="90"/>
    </xf>
    <xf numFmtId="3" fontId="22" fillId="0" borderId="13" xfId="0" applyNumberFormat="1" applyFont="1" applyFill="1" applyBorder="1" applyAlignment="1" applyProtection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/>
    </xf>
    <xf numFmtId="3" fontId="22" fillId="0" borderId="9" xfId="0" applyNumberFormat="1" applyFont="1" applyFill="1" applyBorder="1" applyAlignment="1" applyProtection="1">
      <alignment horizontal="center" vertical="center"/>
    </xf>
    <xf numFmtId="3" fontId="22" fillId="0" borderId="17" xfId="0" applyNumberFormat="1" applyFont="1" applyFill="1" applyBorder="1" applyAlignment="1" applyProtection="1">
      <alignment horizontal="center" vertical="center"/>
    </xf>
    <xf numFmtId="3" fontId="23" fillId="0" borderId="12" xfId="0" applyNumberFormat="1" applyFont="1" applyFill="1" applyBorder="1" applyAlignment="1" applyProtection="1">
      <alignment vertical="center"/>
    </xf>
    <xf numFmtId="3" fontId="23" fillId="0" borderId="16" xfId="0" applyNumberFormat="1" applyFont="1" applyFill="1" applyBorder="1" applyAlignment="1" applyProtection="1">
      <alignment vertical="center"/>
    </xf>
    <xf numFmtId="3" fontId="23" fillId="0" borderId="18" xfId="0" applyNumberFormat="1" applyFont="1" applyFill="1" applyBorder="1" applyAlignment="1" applyProtection="1">
      <alignment vertical="center"/>
    </xf>
    <xf numFmtId="3" fontId="20" fillId="0" borderId="13" xfId="0" applyNumberFormat="1" applyFont="1" applyFill="1" applyBorder="1" applyAlignment="1" applyProtection="1">
      <alignment horizontal="left" vertical="center"/>
    </xf>
    <xf numFmtId="3" fontId="20" fillId="0" borderId="14" xfId="0" applyNumberFormat="1" applyFont="1" applyFill="1" applyBorder="1" applyAlignment="1" applyProtection="1">
      <alignment horizontal="left" vertical="center"/>
    </xf>
    <xf numFmtId="3" fontId="20" fillId="0" borderId="15" xfId="0" applyNumberFormat="1" applyFont="1" applyFill="1" applyBorder="1" applyAlignment="1" applyProtection="1">
      <alignment horizontal="left" vertical="center"/>
    </xf>
    <xf numFmtId="3" fontId="20" fillId="0" borderId="9" xfId="0" applyNumberFormat="1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3" fontId="20" fillId="0" borderId="17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 applyProtection="1">
      <alignment horizontal="left" vertical="center"/>
    </xf>
    <xf numFmtId="3" fontId="20" fillId="0" borderId="20" xfId="0" applyNumberFormat="1" applyFont="1" applyFill="1" applyBorder="1" applyAlignment="1" applyProtection="1">
      <alignment horizontal="left" vertical="center"/>
    </xf>
    <xf numFmtId="3" fontId="20" fillId="0" borderId="21" xfId="0" applyNumberFormat="1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center"/>
    </xf>
    <xf numFmtId="3" fontId="20" fillId="0" borderId="2" xfId="0" applyNumberFormat="1" applyFont="1" applyFill="1" applyBorder="1" applyAlignment="1" applyProtection="1">
      <alignment horizontal="left" vertical="center"/>
    </xf>
    <xf numFmtId="3" fontId="20" fillId="0" borderId="48" xfId="0" applyNumberFormat="1" applyFont="1" applyFill="1" applyBorder="1" applyAlignment="1" applyProtection="1">
      <alignment horizontal="left" vertical="center"/>
    </xf>
    <xf numFmtId="0" fontId="9" fillId="6" borderId="38" xfId="1" applyFont="1" applyFill="1" applyBorder="1" applyAlignment="1" applyProtection="1">
      <alignment horizontal="center" vertical="center" textRotation="90"/>
    </xf>
    <xf numFmtId="0" fontId="9" fillId="6" borderId="41" xfId="1" applyFont="1" applyFill="1" applyBorder="1" applyAlignment="1" applyProtection="1">
      <alignment horizontal="center" vertical="center" textRotation="90"/>
    </xf>
    <xf numFmtId="3" fontId="3" fillId="4" borderId="49" xfId="0" applyNumberFormat="1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left" vertical="center" wrapText="1"/>
    </xf>
    <xf numFmtId="3" fontId="3" fillId="4" borderId="50" xfId="0" applyNumberFormat="1" applyFont="1" applyFill="1" applyBorder="1" applyAlignment="1" applyProtection="1">
      <alignment horizontal="left" vertical="center" wrapText="1"/>
    </xf>
    <xf numFmtId="3" fontId="20" fillId="0" borderId="8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 applyProtection="1">
      <alignment horizontal="center" vertical="center"/>
    </xf>
    <xf numFmtId="3" fontId="20" fillId="0" borderId="0" xfId="0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horizontal="center" vertical="center"/>
    </xf>
    <xf numFmtId="3" fontId="20" fillId="0" borderId="20" xfId="0" applyNumberFormat="1" applyFont="1" applyFill="1" applyBorder="1" applyAlignment="1" applyProtection="1">
      <alignment horizontal="center" vertical="center"/>
    </xf>
    <xf numFmtId="3" fontId="14" fillId="0" borderId="0" xfId="0" quotePrefix="1" applyNumberFormat="1" applyFont="1" applyFill="1" applyBorder="1" applyAlignment="1" applyProtection="1">
      <alignment horizontal="left" vertical="center" wrapText="1"/>
    </xf>
    <xf numFmtId="3" fontId="14" fillId="0" borderId="45" xfId="0" quotePrefix="1" applyNumberFormat="1" applyFont="1" applyFill="1" applyBorder="1" applyAlignment="1" applyProtection="1">
      <alignment horizontal="left" vertical="center" wrapText="1"/>
    </xf>
    <xf numFmtId="3" fontId="8" fillId="4" borderId="13" xfId="0" quotePrefix="1" applyNumberFormat="1" applyFont="1" applyFill="1" applyBorder="1" applyAlignment="1" applyProtection="1">
      <alignment horizontal="left" vertical="center" wrapText="1"/>
    </xf>
    <xf numFmtId="3" fontId="8" fillId="4" borderId="14" xfId="0" quotePrefix="1" applyNumberFormat="1" applyFont="1" applyFill="1" applyBorder="1" applyAlignment="1" applyProtection="1">
      <alignment horizontal="left" vertical="center" wrapText="1"/>
    </xf>
    <xf numFmtId="3" fontId="8" fillId="4" borderId="51" xfId="0" quotePrefix="1" applyNumberFormat="1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horizontal="center" vertical="center" textRotation="90"/>
    </xf>
    <xf numFmtId="0" fontId="9" fillId="0" borderId="52" xfId="0" applyFont="1" applyFill="1" applyBorder="1" applyAlignment="1" applyProtection="1">
      <alignment horizontal="center" vertical="center" textRotation="90"/>
    </xf>
    <xf numFmtId="0" fontId="4" fillId="0" borderId="16" xfId="0" applyFont="1" applyFill="1" applyBorder="1" applyAlignment="1" applyProtection="1">
      <alignment horizontal="left" vertical="center" wrapText="1"/>
    </xf>
    <xf numFmtId="0" fontId="26" fillId="0" borderId="16" xfId="0" quotePrefix="1" applyFont="1" applyFill="1" applyBorder="1" applyAlignment="1" applyProtection="1">
      <alignment horizontal="left" vertical="center" wrapText="1"/>
    </xf>
    <xf numFmtId="0" fontId="26" fillId="0" borderId="18" xfId="0" quotePrefix="1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8" fillId="4" borderId="53" xfId="0" applyFont="1" applyFill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left" vertical="center"/>
    </xf>
    <xf numFmtId="0" fontId="8" fillId="4" borderId="15" xfId="0" applyFont="1" applyFill="1" applyBorder="1" applyAlignment="1" applyProtection="1">
      <alignment horizontal="left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3" fontId="9" fillId="6" borderId="33" xfId="0" applyNumberFormat="1" applyFont="1" applyFill="1" applyBorder="1" applyAlignment="1" applyProtection="1">
      <alignment horizontal="center" vertical="center" textRotation="90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8" fillId="0" borderId="8" xfId="0" quotePrefix="1" applyFont="1" applyFill="1" applyBorder="1" applyAlignment="1" applyProtection="1">
      <alignment horizontal="left" vertical="center" wrapText="1"/>
    </xf>
    <xf numFmtId="3" fontId="20" fillId="0" borderId="12" xfId="0" quotePrefix="1" applyNumberFormat="1" applyFont="1" applyFill="1" applyBorder="1" applyAlignment="1" applyProtection="1">
      <alignment horizontal="center" vertical="center"/>
    </xf>
    <xf numFmtId="3" fontId="20" fillId="0" borderId="16" xfId="0" quotePrefix="1" applyNumberFormat="1" applyFont="1" applyFill="1" applyBorder="1" applyAlignment="1" applyProtection="1">
      <alignment horizontal="center" vertical="center"/>
    </xf>
    <xf numFmtId="3" fontId="20" fillId="0" borderId="54" xfId="0" quotePrefix="1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 textRotation="90" wrapText="1"/>
    </xf>
    <xf numFmtId="0" fontId="20" fillId="0" borderId="16" xfId="0" applyFont="1" applyFill="1" applyBorder="1" applyAlignment="1" applyProtection="1">
      <alignment horizontal="center" vertical="center" textRotation="90" wrapText="1"/>
    </xf>
    <xf numFmtId="0" fontId="20" fillId="0" borderId="54" xfId="0" applyFont="1" applyFill="1" applyBorder="1" applyAlignment="1" applyProtection="1">
      <alignment horizontal="center" vertical="center" textRotation="90" wrapText="1"/>
    </xf>
    <xf numFmtId="3" fontId="20" fillId="0" borderId="13" xfId="0" quotePrefix="1" applyNumberFormat="1" applyFont="1" applyFill="1" applyBorder="1" applyAlignment="1" applyProtection="1">
      <alignment horizontal="center" vertical="center" wrapText="1"/>
    </xf>
    <xf numFmtId="3" fontId="20" fillId="0" borderId="15" xfId="0" quotePrefix="1" applyNumberFormat="1" applyFont="1" applyFill="1" applyBorder="1" applyAlignment="1" applyProtection="1">
      <alignment horizontal="center" vertical="center" wrapText="1"/>
    </xf>
    <xf numFmtId="3" fontId="20" fillId="0" borderId="9" xfId="0" quotePrefix="1" applyNumberFormat="1" applyFont="1" applyFill="1" applyBorder="1" applyAlignment="1" applyProtection="1">
      <alignment horizontal="center" vertical="center" wrapText="1"/>
    </xf>
    <xf numFmtId="3" fontId="20" fillId="0" borderId="17" xfId="0" quotePrefix="1" applyNumberFormat="1" applyFont="1" applyFill="1" applyBorder="1" applyAlignment="1" applyProtection="1">
      <alignment horizontal="center" vertical="center" wrapText="1"/>
    </xf>
    <xf numFmtId="3" fontId="30" fillId="0" borderId="13" xfId="0" applyNumberFormat="1" applyFont="1" applyFill="1" applyBorder="1" applyAlignment="1" applyProtection="1">
      <alignment horizontal="left" vertical="center" wrapText="1"/>
    </xf>
    <xf numFmtId="3" fontId="30" fillId="0" borderId="15" xfId="0" applyNumberFormat="1" applyFont="1" applyFill="1" applyBorder="1" applyAlignment="1" applyProtection="1">
      <alignment horizontal="left" vertical="center" wrapText="1"/>
    </xf>
    <xf numFmtId="3" fontId="20" fillId="0" borderId="55" xfId="0" applyNumberFormat="1" applyFont="1" applyFill="1" applyBorder="1" applyAlignment="1" applyProtection="1">
      <alignment horizontal="center" vertical="center"/>
    </xf>
    <xf numFmtId="3" fontId="20" fillId="0" borderId="16" xfId="0" applyNumberFormat="1" applyFont="1" applyFill="1" applyBorder="1" applyAlignment="1" applyProtection="1">
      <alignment horizontal="center" vertical="center"/>
    </xf>
    <xf numFmtId="3" fontId="20" fillId="0" borderId="18" xfId="0" applyNumberFormat="1" applyFont="1" applyFill="1" applyBorder="1" applyAlignment="1" applyProtection="1">
      <alignment horizontal="center" vertical="center"/>
    </xf>
    <xf numFmtId="3" fontId="20" fillId="0" borderId="55" xfId="0" applyNumberFormat="1" applyFont="1" applyFill="1" applyBorder="1" applyAlignment="1" applyProtection="1">
      <alignment horizontal="center" vertical="center" textRotation="90" wrapText="1"/>
    </xf>
    <xf numFmtId="3" fontId="20" fillId="0" borderId="16" xfId="0" applyNumberFormat="1" applyFont="1" applyFill="1" applyBorder="1" applyAlignment="1" applyProtection="1">
      <alignment horizontal="center" vertical="center" textRotation="90" wrapText="1"/>
    </xf>
    <xf numFmtId="3" fontId="20" fillId="0" borderId="18" xfId="0" applyNumberFormat="1" applyFont="1" applyFill="1" applyBorder="1" applyAlignment="1" applyProtection="1">
      <alignment horizontal="center" vertical="center" textRotation="90" wrapText="1"/>
    </xf>
    <xf numFmtId="3" fontId="23" fillId="0" borderId="4" xfId="0" applyNumberFormat="1" applyFont="1" applyFill="1" applyBorder="1" applyAlignment="1" applyProtection="1">
      <alignment vertical="center"/>
    </xf>
    <xf numFmtId="3" fontId="23" fillId="0" borderId="8" xfId="0" applyNumberFormat="1" applyFont="1" applyFill="1" applyBorder="1" applyAlignment="1" applyProtection="1">
      <alignment vertical="center"/>
    </xf>
    <xf numFmtId="0" fontId="20" fillId="0" borderId="55" xfId="0" applyFont="1" applyFill="1" applyBorder="1" applyAlignment="1" applyProtection="1">
      <alignment horizontal="center" vertical="center" textRotation="90" wrapText="1"/>
    </xf>
    <xf numFmtId="0" fontId="20" fillId="0" borderId="18" xfId="0" applyFont="1" applyFill="1" applyBorder="1" applyAlignment="1" applyProtection="1">
      <alignment horizontal="center" vertical="center" textRotation="90" wrapText="1"/>
    </xf>
    <xf numFmtId="3" fontId="31" fillId="0" borderId="4" xfId="0" applyNumberFormat="1" applyFont="1" applyFill="1" applyBorder="1" applyAlignment="1" applyProtection="1">
      <alignment horizontal="center" vertical="center" textRotation="90"/>
    </xf>
    <xf numFmtId="3" fontId="31" fillId="0" borderId="8" xfId="0" applyNumberFormat="1" applyFont="1" applyFill="1" applyBorder="1" applyAlignment="1" applyProtection="1">
      <alignment horizontal="center" vertical="center" textRotation="90"/>
    </xf>
    <xf numFmtId="3" fontId="11" fillId="0" borderId="34" xfId="0" applyNumberFormat="1" applyFont="1" applyFill="1" applyBorder="1" applyAlignment="1" applyProtection="1">
      <alignment horizontal="left" vertical="center" wrapText="1"/>
    </xf>
    <xf numFmtId="3" fontId="11" fillId="0" borderId="36" xfId="0" applyNumberFormat="1" applyFont="1" applyFill="1" applyBorder="1" applyAlignment="1" applyProtection="1">
      <alignment horizontal="left" vertical="center" wrapText="1"/>
    </xf>
    <xf numFmtId="3" fontId="20" fillId="0" borderId="18" xfId="0" quotePrefix="1" applyNumberFormat="1" applyFont="1" applyFill="1" applyBorder="1" applyAlignment="1" applyProtection="1">
      <alignment horizontal="center" vertical="center"/>
    </xf>
    <xf numFmtId="3" fontId="20" fillId="0" borderId="12" xfId="0" applyNumberFormat="1" applyFont="1" applyFill="1" applyBorder="1" applyAlignment="1" applyProtection="1">
      <alignment horizontal="center" vertical="center" textRotation="90" wrapText="1"/>
    </xf>
    <xf numFmtId="3" fontId="32" fillId="0" borderId="8" xfId="0" applyNumberFormat="1" applyFont="1" applyFill="1" applyBorder="1" applyAlignment="1" applyProtection="1">
      <alignment horizontal="left" vertical="center" wrapText="1"/>
    </xf>
    <xf numFmtId="3" fontId="32" fillId="0" borderId="8" xfId="0" applyNumberFormat="1" applyFont="1" applyFill="1" applyBorder="1" applyAlignment="1" applyProtection="1">
      <alignment horizontal="left" vertical="center"/>
    </xf>
    <xf numFmtId="3" fontId="31" fillId="0" borderId="12" xfId="0" applyNumberFormat="1" applyFont="1" applyFill="1" applyBorder="1" applyAlignment="1" applyProtection="1">
      <alignment horizontal="center" vertical="center" textRotation="90"/>
    </xf>
    <xf numFmtId="3" fontId="31" fillId="0" borderId="16" xfId="0" applyNumberFormat="1" applyFont="1" applyFill="1" applyBorder="1" applyAlignment="1" applyProtection="1">
      <alignment horizontal="center" vertical="center" textRotation="90"/>
    </xf>
    <xf numFmtId="3" fontId="31" fillId="0" borderId="18" xfId="0" applyNumberFormat="1" applyFont="1" applyFill="1" applyBorder="1" applyAlignment="1" applyProtection="1">
      <alignment horizontal="center" vertical="center" textRotation="90"/>
    </xf>
    <xf numFmtId="3" fontId="32" fillId="0" borderId="4" xfId="0" applyNumberFormat="1" applyFont="1" applyFill="1" applyBorder="1" applyAlignment="1" applyProtection="1">
      <alignment horizontal="left" vertical="center" wrapText="1"/>
    </xf>
    <xf numFmtId="3" fontId="32" fillId="0" borderId="12" xfId="0" applyNumberFormat="1" applyFont="1" applyFill="1" applyBorder="1" applyAlignment="1" applyProtection="1">
      <alignment horizontal="center" vertical="center"/>
    </xf>
    <xf numFmtId="3" fontId="32" fillId="0" borderId="16" xfId="0" applyNumberFormat="1" applyFont="1" applyFill="1" applyBorder="1" applyAlignment="1" applyProtection="1">
      <alignment horizontal="center" vertical="center"/>
    </xf>
    <xf numFmtId="3" fontId="32" fillId="0" borderId="18" xfId="0" applyNumberFormat="1" applyFont="1" applyFill="1" applyBorder="1" applyAlignment="1" applyProtection="1">
      <alignment horizontal="center" vertical="center"/>
    </xf>
    <xf numFmtId="3" fontId="27" fillId="0" borderId="34" xfId="0" applyNumberFormat="1" applyFont="1" applyFill="1" applyBorder="1" applyAlignment="1" applyProtection="1">
      <alignment horizontal="center" vertical="center"/>
    </xf>
    <xf numFmtId="3" fontId="27" fillId="0" borderId="36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3" fontId="27" fillId="0" borderId="14" xfId="0" applyNumberFormat="1" applyFont="1" applyFill="1" applyBorder="1" applyAlignment="1" applyProtection="1">
      <alignment horizontal="center" vertical="center" wrapText="1"/>
    </xf>
    <xf numFmtId="3" fontId="27" fillId="0" borderId="9" xfId="0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 applyProtection="1">
      <alignment horizontal="center" vertical="center" wrapText="1"/>
    </xf>
    <xf numFmtId="3" fontId="27" fillId="0" borderId="19" xfId="0" applyNumberFormat="1" applyFont="1" applyFill="1" applyBorder="1" applyAlignment="1" applyProtection="1">
      <alignment horizontal="center" vertical="center" wrapText="1"/>
    </xf>
    <xf numFmtId="3" fontId="27" fillId="0" borderId="20" xfId="0" applyNumberFormat="1" applyFont="1" applyFill="1" applyBorder="1" applyAlignment="1" applyProtection="1">
      <alignment horizontal="center" vertical="center" wrapText="1"/>
    </xf>
    <xf numFmtId="3" fontId="11" fillId="0" borderId="13" xfId="0" applyNumberFormat="1" applyFont="1" applyFill="1" applyBorder="1" applyAlignment="1" applyProtection="1">
      <alignment horizontal="left" vertical="center" wrapText="1"/>
    </xf>
    <xf numFmtId="3" fontId="11" fillId="0" borderId="15" xfId="0" applyNumberFormat="1" applyFont="1" applyFill="1" applyBorder="1" applyAlignment="1" applyProtection="1">
      <alignment horizontal="left" vertical="center" wrapText="1"/>
    </xf>
    <xf numFmtId="3" fontId="20" fillId="0" borderId="19" xfId="0" quotePrefix="1" applyNumberFormat="1" applyFont="1" applyFill="1" applyBorder="1" applyAlignment="1" applyProtection="1">
      <alignment horizontal="center" vertical="center"/>
    </xf>
    <xf numFmtId="3" fontId="20" fillId="0" borderId="20" xfId="0" quotePrefix="1" applyNumberFormat="1" applyFont="1" applyFill="1" applyBorder="1" applyAlignment="1" applyProtection="1">
      <alignment horizontal="center" vertical="center"/>
    </xf>
    <xf numFmtId="3" fontId="20" fillId="0" borderId="21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center" vertical="center" wrapText="1"/>
    </xf>
    <xf numFmtId="3" fontId="20" fillId="0" borderId="49" xfId="0" quotePrefix="1" applyNumberFormat="1" applyFont="1" applyFill="1" applyBorder="1" applyAlignment="1" applyProtection="1">
      <alignment horizontal="center" vertical="center" wrapText="1"/>
    </xf>
    <xf numFmtId="3" fontId="20" fillId="0" borderId="2" xfId="0" quotePrefix="1" applyNumberFormat="1" applyFont="1" applyFill="1" applyBorder="1" applyAlignment="1" applyProtection="1">
      <alignment horizontal="center" vertical="center" wrapText="1"/>
    </xf>
    <xf numFmtId="3" fontId="43" fillId="0" borderId="2" xfId="0" quotePrefix="1" applyNumberFormat="1" applyFont="1" applyFill="1" applyBorder="1" applyAlignment="1" applyProtection="1">
      <alignment horizontal="center" vertical="center" wrapText="1"/>
    </xf>
    <xf numFmtId="3" fontId="44" fillId="0" borderId="48" xfId="0" quotePrefix="1" applyNumberFormat="1" applyFont="1" applyFill="1" applyBorder="1" applyAlignment="1" applyProtection="1">
      <alignment horizontal="center" vertical="center" wrapText="1"/>
    </xf>
    <xf numFmtId="3" fontId="21" fillId="4" borderId="28" xfId="0" applyNumberFormat="1" applyFont="1" applyFill="1" applyBorder="1" applyAlignment="1" applyProtection="1">
      <alignment horizontal="center" vertical="center" textRotation="90" wrapText="1"/>
    </xf>
    <xf numFmtId="3" fontId="21" fillId="4" borderId="33" xfId="0" applyNumberFormat="1" applyFont="1" applyFill="1" applyBorder="1" applyAlignment="1" applyProtection="1">
      <alignment horizontal="center" vertical="center" textRotation="90" wrapText="1"/>
    </xf>
    <xf numFmtId="3" fontId="21" fillId="4" borderId="37" xfId="0" applyNumberFormat="1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3" fontId="32" fillId="0" borderId="12" xfId="0" applyNumberFormat="1" applyFont="1" applyFill="1" applyBorder="1" applyAlignment="1" applyProtection="1">
      <alignment horizontal="left" vertical="center" wrapText="1"/>
    </xf>
    <xf numFmtId="3" fontId="32" fillId="0" borderId="23" xfId="0" applyNumberFormat="1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3" fontId="33" fillId="0" borderId="13" xfId="0" applyNumberFormat="1" applyFont="1" applyFill="1" applyBorder="1" applyAlignment="1" applyProtection="1">
      <alignment horizontal="center" vertical="center" wrapText="1"/>
    </xf>
    <xf numFmtId="3" fontId="33" fillId="0" borderId="14" xfId="0" applyNumberFormat="1" applyFont="1" applyFill="1" applyBorder="1" applyAlignment="1" applyProtection="1">
      <alignment horizontal="center" vertical="center" wrapText="1"/>
    </xf>
    <xf numFmtId="3" fontId="33" fillId="0" borderId="15" xfId="0" applyNumberFormat="1" applyFont="1" applyFill="1" applyBorder="1" applyAlignment="1" applyProtection="1">
      <alignment horizontal="center" vertical="center" wrapText="1"/>
    </xf>
    <xf numFmtId="3" fontId="33" fillId="0" borderId="9" xfId="0" applyNumberFormat="1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 applyProtection="1">
      <alignment horizontal="center" vertical="center" wrapText="1"/>
    </xf>
    <xf numFmtId="3" fontId="33" fillId="0" borderId="17" xfId="0" applyNumberFormat="1" applyFont="1" applyFill="1" applyBorder="1" applyAlignment="1" applyProtection="1">
      <alignment horizontal="center" vertical="center" wrapText="1"/>
    </xf>
    <xf numFmtId="3" fontId="33" fillId="0" borderId="49" xfId="0" applyNumberFormat="1" applyFont="1" applyFill="1" applyBorder="1" applyAlignment="1" applyProtection="1">
      <alignment horizontal="center" vertical="center" wrapText="1"/>
    </xf>
    <xf numFmtId="3" fontId="33" fillId="0" borderId="2" xfId="0" applyNumberFormat="1" applyFont="1" applyFill="1" applyBorder="1" applyAlignment="1" applyProtection="1">
      <alignment horizontal="center" vertical="center" wrapText="1"/>
    </xf>
    <xf numFmtId="3" fontId="33" fillId="0" borderId="48" xfId="0" applyNumberFormat="1" applyFont="1" applyFill="1" applyBorder="1" applyAlignment="1" applyProtection="1">
      <alignment horizontal="center" vertical="center" wrapText="1"/>
    </xf>
    <xf numFmtId="3" fontId="33" fillId="0" borderId="5" xfId="0" applyNumberFormat="1" applyFont="1" applyFill="1" applyBorder="1" applyAlignment="1" applyProtection="1">
      <alignment horizontal="center" vertical="center" wrapText="1"/>
    </xf>
    <xf numFmtId="3" fontId="33" fillId="0" borderId="43" xfId="0" applyNumberFormat="1" applyFont="1" applyFill="1" applyBorder="1" applyAlignment="1" applyProtection="1">
      <alignment horizontal="center" vertical="center" wrapText="1"/>
    </xf>
    <xf numFmtId="3" fontId="33" fillId="0" borderId="44" xfId="0" applyNumberFormat="1" applyFont="1" applyFill="1" applyBorder="1" applyAlignment="1" applyProtection="1">
      <alignment horizontal="center" vertical="center" wrapText="1"/>
    </xf>
    <xf numFmtId="3" fontId="27" fillId="6" borderId="28" xfId="0" applyNumberFormat="1" applyFont="1" applyFill="1" applyBorder="1" applyAlignment="1" applyProtection="1">
      <alignment horizontal="center" vertical="center" textRotation="90" wrapText="1"/>
    </xf>
    <xf numFmtId="3" fontId="27" fillId="6" borderId="33" xfId="0" applyNumberFormat="1" applyFont="1" applyFill="1" applyBorder="1" applyAlignment="1" applyProtection="1">
      <alignment horizontal="center" vertical="center" textRotation="90" wrapText="1"/>
    </xf>
    <xf numFmtId="3" fontId="27" fillId="6" borderId="37" xfId="0" applyNumberFormat="1" applyFont="1" applyFill="1" applyBorder="1" applyAlignment="1" applyProtection="1">
      <alignment horizontal="center" vertical="center" textRotation="90" wrapText="1"/>
    </xf>
    <xf numFmtId="3" fontId="36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_2004" xfId="1"/>
  </cellStyles>
  <dxfs count="27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3" dropStyle="combo" dx="22" fmlaLink="$H$1" fmlaRange="Hoja2!$C$2:$C$3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0</xdr:rowOff>
        </xdr:from>
        <xdr:to>
          <xdr:col>8</xdr:col>
          <xdr:colOff>9525</xdr:colOff>
          <xdr:row>0</xdr:row>
          <xdr:rowOff>466725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45"/>
  <sheetViews>
    <sheetView tabSelected="1" view="pageBreakPreview" zoomScale="115" zoomScaleNormal="100" zoomScaleSheetLayoutView="115" workbookViewId="0">
      <pane xSplit="10" ySplit="2" topLeftCell="AO3" activePane="bottomRight" state="frozen"/>
      <selection pane="topRight" activeCell="J1" sqref="J1"/>
      <selection pane="bottomLeft" activeCell="A2" sqref="A2"/>
      <selection pane="bottomRight" activeCell="AP7" sqref="AP7"/>
    </sheetView>
  </sheetViews>
  <sheetFormatPr baseColWidth="10" defaultRowHeight="15"/>
  <cols>
    <col min="7" max="7" width="29.28515625" customWidth="1"/>
    <col min="8" max="8" width="31" customWidth="1"/>
    <col min="9" max="9" width="17.28515625" style="19" customWidth="1"/>
    <col min="10" max="10" width="13.7109375" style="19" hidden="1" customWidth="1"/>
    <col min="11" max="13" width="10.7109375" style="19" hidden="1" customWidth="1"/>
    <col min="14" max="14" width="12.42578125" style="19" hidden="1" customWidth="1"/>
    <col min="15" max="16" width="10.7109375" style="19" hidden="1" customWidth="1"/>
    <col min="17" max="17" width="12.42578125" style="19" hidden="1" customWidth="1"/>
    <col min="18" max="18" width="10.7109375" style="19" hidden="1" customWidth="1"/>
    <col min="19" max="19" width="12.42578125" style="19" hidden="1" customWidth="1"/>
    <col min="20" max="20" width="10.7109375" style="19" hidden="1" customWidth="1"/>
    <col min="21" max="22" width="12.42578125" style="19" hidden="1" customWidth="1"/>
    <col min="23" max="23" width="10.7109375" style="19" hidden="1" customWidth="1"/>
    <col min="24" max="26" width="12.42578125" style="19" hidden="1" customWidth="1"/>
    <col min="27" max="27" width="10.7109375" style="19" hidden="1" customWidth="1"/>
    <col min="28" max="28" width="12.42578125" style="19" hidden="1" customWidth="1"/>
    <col min="29" max="36" width="10.7109375" style="19" hidden="1" customWidth="1"/>
    <col min="37" max="37" width="12.42578125" style="19" hidden="1" customWidth="1"/>
    <col min="38" max="38" width="10.7109375" style="19" hidden="1" customWidth="1"/>
    <col min="39" max="39" width="13.7109375" style="19" hidden="1" customWidth="1"/>
    <col min="40" max="40" width="11.42578125" style="19" hidden="1" customWidth="1"/>
  </cols>
  <sheetData>
    <row r="1" spans="1:40" ht="37.5" customHeight="1" thickBot="1">
      <c r="A1" s="117" t="str">
        <f>VLOOKUP(H1,Hoja2!A2:C31,3,FALSE)</f>
        <v>Biblioteca Complutense</v>
      </c>
      <c r="B1" s="117"/>
      <c r="C1" s="117"/>
      <c r="D1" s="117"/>
      <c r="E1" s="117"/>
      <c r="F1" s="117"/>
      <c r="G1" s="117"/>
      <c r="H1" s="108">
        <v>1</v>
      </c>
    </row>
    <row r="2" spans="1:40" ht="27" thickBot="1">
      <c r="A2" s="118" t="s">
        <v>354</v>
      </c>
      <c r="B2" s="118"/>
      <c r="C2" s="118"/>
      <c r="D2" s="118"/>
      <c r="E2" s="118"/>
      <c r="F2" s="118"/>
      <c r="G2" s="118"/>
      <c r="H2" s="118"/>
      <c r="I2" s="20" t="str">
        <f>VLOOKUP('Memoria 2019'!H1,Hoja2!A2:B31,2,FALSE)</f>
        <v>BUC</v>
      </c>
      <c r="J2" s="21" t="s">
        <v>29</v>
      </c>
      <c r="K2" s="110" t="s">
        <v>0</v>
      </c>
      <c r="L2" s="21" t="s">
        <v>1</v>
      </c>
      <c r="M2" s="110" t="s">
        <v>2</v>
      </c>
      <c r="N2" s="110" t="s">
        <v>3</v>
      </c>
      <c r="O2" s="110" t="s">
        <v>4</v>
      </c>
      <c r="P2" s="110" t="s">
        <v>5</v>
      </c>
      <c r="Q2" s="110" t="s">
        <v>6</v>
      </c>
      <c r="R2" s="110" t="s">
        <v>7</v>
      </c>
      <c r="S2" s="110" t="s">
        <v>8</v>
      </c>
      <c r="T2" s="110" t="s">
        <v>9</v>
      </c>
      <c r="U2" s="110" t="s">
        <v>10</v>
      </c>
      <c r="V2" s="110" t="s">
        <v>11</v>
      </c>
      <c r="W2" s="21" t="s">
        <v>12</v>
      </c>
      <c r="X2" s="110" t="s">
        <v>13</v>
      </c>
      <c r="Y2" s="110" t="s">
        <v>14</v>
      </c>
      <c r="Z2" s="110" t="s">
        <v>15</v>
      </c>
      <c r="AA2" s="110" t="s">
        <v>16</v>
      </c>
      <c r="AB2" s="21" t="s">
        <v>17</v>
      </c>
      <c r="AC2" s="110" t="s">
        <v>18</v>
      </c>
      <c r="AD2" s="110" t="s">
        <v>19</v>
      </c>
      <c r="AE2" s="110" t="s">
        <v>20</v>
      </c>
      <c r="AF2" s="110" t="s">
        <v>21</v>
      </c>
      <c r="AG2" s="110" t="s">
        <v>22</v>
      </c>
      <c r="AH2" s="110" t="s">
        <v>23</v>
      </c>
      <c r="AI2" s="110" t="s">
        <v>24</v>
      </c>
      <c r="AJ2" s="110" t="s">
        <v>25</v>
      </c>
      <c r="AK2" s="21" t="s">
        <v>26</v>
      </c>
      <c r="AL2" s="21" t="s">
        <v>27</v>
      </c>
      <c r="AM2" s="21" t="s">
        <v>28</v>
      </c>
      <c r="AN2" s="19">
        <v>1</v>
      </c>
    </row>
    <row r="3" spans="1:40">
      <c r="A3" s="119" t="s">
        <v>30</v>
      </c>
      <c r="B3" s="122" t="s">
        <v>31</v>
      </c>
      <c r="C3" s="124" t="s">
        <v>32</v>
      </c>
      <c r="D3" s="127" t="s">
        <v>33</v>
      </c>
      <c r="E3" s="129" t="s">
        <v>34</v>
      </c>
      <c r="F3" s="129"/>
      <c r="G3" s="129"/>
      <c r="H3" s="59" t="s">
        <v>35</v>
      </c>
      <c r="I3" s="22">
        <f t="shared" ref="I3:I15" si="0">HLOOKUP($I$2,$J$2:$AM$245,$AN3,FALSE)</f>
        <v>3567</v>
      </c>
      <c r="J3" s="22">
        <v>3567</v>
      </c>
      <c r="K3" s="22">
        <v>97</v>
      </c>
      <c r="L3" s="22">
        <v>166</v>
      </c>
      <c r="M3" s="22">
        <v>37</v>
      </c>
      <c r="N3" s="22">
        <v>233</v>
      </c>
      <c r="O3" s="22">
        <v>161</v>
      </c>
      <c r="P3" s="22">
        <v>86</v>
      </c>
      <c r="Q3" s="22">
        <v>187</v>
      </c>
      <c r="R3" s="22">
        <v>106</v>
      </c>
      <c r="S3" s="22">
        <v>192</v>
      </c>
      <c r="T3" s="22">
        <v>217</v>
      </c>
      <c r="U3" s="22">
        <v>217</v>
      </c>
      <c r="V3" s="22">
        <v>168</v>
      </c>
      <c r="W3" s="22">
        <v>196</v>
      </c>
      <c r="X3" s="22">
        <v>247</v>
      </c>
      <c r="Y3" s="22">
        <v>59</v>
      </c>
      <c r="Z3" s="22">
        <v>221</v>
      </c>
      <c r="AA3" s="22">
        <v>130</v>
      </c>
      <c r="AB3" s="22">
        <v>227</v>
      </c>
      <c r="AC3" s="22">
        <v>66</v>
      </c>
      <c r="AD3" s="22">
        <v>133</v>
      </c>
      <c r="AE3" s="22">
        <v>204</v>
      </c>
      <c r="AF3" s="22">
        <v>53</v>
      </c>
      <c r="AG3" s="22">
        <v>44</v>
      </c>
      <c r="AH3" s="22">
        <v>47</v>
      </c>
      <c r="AI3" s="22">
        <v>74</v>
      </c>
      <c r="AJ3" s="22">
        <v>59</v>
      </c>
      <c r="AK3" s="22"/>
      <c r="AL3" s="22"/>
      <c r="AM3" s="22"/>
      <c r="AN3" s="19">
        <v>2</v>
      </c>
    </row>
    <row r="4" spans="1:40">
      <c r="A4" s="120"/>
      <c r="B4" s="123"/>
      <c r="C4" s="125"/>
      <c r="D4" s="128"/>
      <c r="E4" s="130"/>
      <c r="F4" s="130"/>
      <c r="G4" s="130"/>
      <c r="H4" s="60" t="s">
        <v>36</v>
      </c>
      <c r="I4" s="23">
        <f t="shared" si="0"/>
        <v>2258</v>
      </c>
      <c r="J4" s="23">
        <v>2258</v>
      </c>
      <c r="K4" s="23">
        <v>92</v>
      </c>
      <c r="L4" s="23">
        <v>21</v>
      </c>
      <c r="M4" s="23">
        <v>13</v>
      </c>
      <c r="N4" s="23">
        <v>136</v>
      </c>
      <c r="O4" s="23">
        <v>13</v>
      </c>
      <c r="P4" s="23">
        <v>22</v>
      </c>
      <c r="Q4" s="23">
        <v>87</v>
      </c>
      <c r="R4" s="23">
        <v>24</v>
      </c>
      <c r="S4" s="23">
        <v>118</v>
      </c>
      <c r="T4" s="23">
        <v>18</v>
      </c>
      <c r="U4" s="23">
        <v>124</v>
      </c>
      <c r="V4" s="23">
        <v>175</v>
      </c>
      <c r="W4" s="23">
        <v>80</v>
      </c>
      <c r="X4" s="23">
        <v>125</v>
      </c>
      <c r="Y4" s="23">
        <v>24</v>
      </c>
      <c r="Z4" s="23">
        <v>52</v>
      </c>
      <c r="AA4" s="23">
        <v>19</v>
      </c>
      <c r="AB4" s="23">
        <v>677</v>
      </c>
      <c r="AC4" s="23">
        <v>91</v>
      </c>
      <c r="AD4" s="23">
        <v>122</v>
      </c>
      <c r="AE4" s="23">
        <v>69</v>
      </c>
      <c r="AF4" s="23">
        <v>148</v>
      </c>
      <c r="AG4" s="23">
        <v>8</v>
      </c>
      <c r="AH4" s="23">
        <v>71</v>
      </c>
      <c r="AI4" s="23">
        <v>40</v>
      </c>
      <c r="AJ4" s="23">
        <v>44</v>
      </c>
      <c r="AK4" s="23"/>
      <c r="AL4" s="23"/>
      <c r="AM4" s="23"/>
      <c r="AN4" s="19">
        <v>3</v>
      </c>
    </row>
    <row r="5" spans="1:40" ht="16.5" thickBot="1">
      <c r="A5" s="120"/>
      <c r="B5" s="123"/>
      <c r="C5" s="125"/>
      <c r="D5" s="128"/>
      <c r="E5" s="130"/>
      <c r="F5" s="130"/>
      <c r="G5" s="130"/>
      <c r="H5" s="61" t="s">
        <v>37</v>
      </c>
      <c r="I5" s="24">
        <f t="shared" si="0"/>
        <v>5825</v>
      </c>
      <c r="J5" s="24">
        <v>5825</v>
      </c>
      <c r="K5" s="24">
        <v>189</v>
      </c>
      <c r="L5" s="24">
        <v>187</v>
      </c>
      <c r="M5" s="24">
        <v>50</v>
      </c>
      <c r="N5" s="24">
        <v>369</v>
      </c>
      <c r="O5" s="24">
        <v>174</v>
      </c>
      <c r="P5" s="24">
        <v>108</v>
      </c>
      <c r="Q5" s="24">
        <v>274</v>
      </c>
      <c r="R5" s="24">
        <v>130</v>
      </c>
      <c r="S5" s="24">
        <v>310</v>
      </c>
      <c r="T5" s="24">
        <v>235</v>
      </c>
      <c r="U5" s="24">
        <v>341</v>
      </c>
      <c r="V5" s="24">
        <v>343</v>
      </c>
      <c r="W5" s="24">
        <v>276</v>
      </c>
      <c r="X5" s="24">
        <v>372</v>
      </c>
      <c r="Y5" s="24">
        <v>83</v>
      </c>
      <c r="Z5" s="24">
        <v>273</v>
      </c>
      <c r="AA5" s="24">
        <v>149</v>
      </c>
      <c r="AB5" s="24">
        <v>904</v>
      </c>
      <c r="AC5" s="24">
        <v>157</v>
      </c>
      <c r="AD5" s="24">
        <v>255</v>
      </c>
      <c r="AE5" s="24">
        <v>273</v>
      </c>
      <c r="AF5" s="24">
        <v>201</v>
      </c>
      <c r="AG5" s="24">
        <v>52</v>
      </c>
      <c r="AH5" s="24">
        <v>118</v>
      </c>
      <c r="AI5" s="24">
        <v>114</v>
      </c>
      <c r="AJ5" s="24">
        <v>103</v>
      </c>
      <c r="AK5" s="24"/>
      <c r="AL5" s="24"/>
      <c r="AM5" s="24"/>
      <c r="AN5" s="19">
        <v>4</v>
      </c>
    </row>
    <row r="6" spans="1:40" ht="15.75" customHeight="1">
      <c r="A6" s="120"/>
      <c r="B6" s="123"/>
      <c r="C6" s="125"/>
      <c r="D6" s="131" t="s">
        <v>38</v>
      </c>
      <c r="E6" s="129" t="s">
        <v>39</v>
      </c>
      <c r="F6" s="129"/>
      <c r="G6" s="129"/>
      <c r="H6" s="59" t="s">
        <v>35</v>
      </c>
      <c r="I6" s="22">
        <f t="shared" si="0"/>
        <v>1113</v>
      </c>
      <c r="J6" s="25">
        <v>1113</v>
      </c>
      <c r="K6" s="22">
        <v>16</v>
      </c>
      <c r="L6" s="22">
        <v>52</v>
      </c>
      <c r="M6" s="22">
        <v>1</v>
      </c>
      <c r="N6" s="22">
        <v>18</v>
      </c>
      <c r="O6" s="22">
        <v>114</v>
      </c>
      <c r="P6" s="22">
        <v>28</v>
      </c>
      <c r="Q6" s="22">
        <v>21</v>
      </c>
      <c r="R6" s="22">
        <v>24</v>
      </c>
      <c r="S6" s="22">
        <v>37</v>
      </c>
      <c r="T6" s="22">
        <v>151</v>
      </c>
      <c r="U6" s="22">
        <v>13</v>
      </c>
      <c r="V6" s="22">
        <v>22</v>
      </c>
      <c r="W6" s="22">
        <v>77</v>
      </c>
      <c r="X6" s="22">
        <v>59</v>
      </c>
      <c r="Y6" s="22">
        <v>31</v>
      </c>
      <c r="Z6" s="22">
        <v>88</v>
      </c>
      <c r="AA6" s="22">
        <v>45</v>
      </c>
      <c r="AB6" s="22">
        <v>65</v>
      </c>
      <c r="AC6" s="22">
        <v>10</v>
      </c>
      <c r="AD6" s="22">
        <v>35</v>
      </c>
      <c r="AE6" s="22">
        <v>69</v>
      </c>
      <c r="AF6" s="22">
        <v>2</v>
      </c>
      <c r="AG6" s="22">
        <v>6</v>
      </c>
      <c r="AH6" s="22" t="s">
        <v>344</v>
      </c>
      <c r="AI6" s="22">
        <v>8</v>
      </c>
      <c r="AJ6" s="22">
        <v>4</v>
      </c>
      <c r="AK6" s="22"/>
      <c r="AL6" s="22"/>
      <c r="AM6" s="25"/>
      <c r="AN6" s="19">
        <v>5</v>
      </c>
    </row>
    <row r="7" spans="1:40" ht="15.75" customHeight="1">
      <c r="A7" s="120"/>
      <c r="B7" s="123"/>
      <c r="C7" s="125"/>
      <c r="D7" s="132"/>
      <c r="E7" s="130"/>
      <c r="F7" s="130"/>
      <c r="G7" s="130"/>
      <c r="H7" s="60" t="s">
        <v>36</v>
      </c>
      <c r="I7" s="23">
        <f t="shared" si="0"/>
        <v>117</v>
      </c>
      <c r="J7" s="25">
        <v>117</v>
      </c>
      <c r="K7" s="23">
        <v>2</v>
      </c>
      <c r="L7" s="23">
        <v>7</v>
      </c>
      <c r="M7" s="23">
        <v>0</v>
      </c>
      <c r="N7" s="23">
        <v>3</v>
      </c>
      <c r="O7" s="23">
        <v>14</v>
      </c>
      <c r="P7" s="23">
        <v>3</v>
      </c>
      <c r="Q7" s="23">
        <v>4</v>
      </c>
      <c r="R7" s="23">
        <v>6</v>
      </c>
      <c r="S7" s="23">
        <v>8</v>
      </c>
      <c r="T7" s="23">
        <v>9</v>
      </c>
      <c r="U7" s="23">
        <v>1</v>
      </c>
      <c r="V7" s="23">
        <v>2</v>
      </c>
      <c r="W7" s="23">
        <v>8</v>
      </c>
      <c r="X7" s="23">
        <v>0</v>
      </c>
      <c r="Y7" s="23">
        <v>168</v>
      </c>
      <c r="Z7" s="23">
        <v>4</v>
      </c>
      <c r="AA7" s="23">
        <v>9</v>
      </c>
      <c r="AB7" s="23">
        <v>7</v>
      </c>
      <c r="AC7" s="23">
        <v>4</v>
      </c>
      <c r="AD7" s="23">
        <v>8</v>
      </c>
      <c r="AE7" s="23">
        <v>5</v>
      </c>
      <c r="AF7" s="23">
        <v>0</v>
      </c>
      <c r="AG7" s="23">
        <v>0</v>
      </c>
      <c r="AH7" s="23" t="s">
        <v>344</v>
      </c>
      <c r="AI7" s="23">
        <v>2</v>
      </c>
      <c r="AJ7" s="23">
        <v>0</v>
      </c>
      <c r="AK7" s="23"/>
      <c r="AL7" s="23"/>
      <c r="AM7" s="25"/>
      <c r="AN7" s="19">
        <v>6</v>
      </c>
    </row>
    <row r="8" spans="1:40" ht="15.75" customHeight="1">
      <c r="A8" s="120"/>
      <c r="B8" s="123"/>
      <c r="C8" s="125"/>
      <c r="D8" s="133"/>
      <c r="E8" s="130"/>
      <c r="F8" s="130"/>
      <c r="G8" s="130"/>
      <c r="H8" s="61" t="s">
        <v>37</v>
      </c>
      <c r="I8" s="24">
        <f t="shared" si="0"/>
        <v>1230</v>
      </c>
      <c r="J8" s="25">
        <v>1230</v>
      </c>
      <c r="K8" s="24">
        <v>18</v>
      </c>
      <c r="L8" s="24">
        <v>59</v>
      </c>
      <c r="M8" s="24">
        <v>1</v>
      </c>
      <c r="N8" s="24">
        <v>21</v>
      </c>
      <c r="O8" s="24">
        <v>128</v>
      </c>
      <c r="P8" s="24">
        <v>31</v>
      </c>
      <c r="Q8" s="24">
        <v>25</v>
      </c>
      <c r="R8" s="24">
        <v>30</v>
      </c>
      <c r="S8" s="24">
        <v>45</v>
      </c>
      <c r="T8" s="24">
        <v>160</v>
      </c>
      <c r="U8" s="24">
        <v>14</v>
      </c>
      <c r="V8" s="24">
        <v>24</v>
      </c>
      <c r="W8" s="24">
        <v>85</v>
      </c>
      <c r="X8" s="24">
        <v>59</v>
      </c>
      <c r="Y8" s="24">
        <v>199</v>
      </c>
      <c r="Z8" s="24">
        <v>92</v>
      </c>
      <c r="AA8" s="24">
        <v>54</v>
      </c>
      <c r="AB8" s="24">
        <v>72</v>
      </c>
      <c r="AC8" s="24">
        <v>14</v>
      </c>
      <c r="AD8" s="24">
        <v>43</v>
      </c>
      <c r="AE8" s="24">
        <v>74</v>
      </c>
      <c r="AF8" s="24">
        <v>2</v>
      </c>
      <c r="AG8" s="24">
        <v>6</v>
      </c>
      <c r="AH8" s="24">
        <v>0</v>
      </c>
      <c r="AI8" s="24">
        <v>10</v>
      </c>
      <c r="AJ8" s="24">
        <v>4</v>
      </c>
      <c r="AK8" s="24"/>
      <c r="AL8" s="24"/>
      <c r="AM8" s="25"/>
      <c r="AN8" s="19">
        <v>7</v>
      </c>
    </row>
    <row r="9" spans="1:40">
      <c r="A9" s="120"/>
      <c r="B9" s="123"/>
      <c r="C9" s="125"/>
      <c r="D9" s="134" t="s">
        <v>40</v>
      </c>
      <c r="E9" s="111" t="s">
        <v>41</v>
      </c>
      <c r="F9" s="111"/>
      <c r="G9" s="111"/>
      <c r="H9" s="60" t="s">
        <v>42</v>
      </c>
      <c r="I9" s="23">
        <f t="shared" si="0"/>
        <v>53122</v>
      </c>
      <c r="J9" s="23">
        <v>53122</v>
      </c>
      <c r="K9" s="23">
        <v>1774</v>
      </c>
      <c r="L9" s="23">
        <v>1404</v>
      </c>
      <c r="M9" s="23">
        <v>265</v>
      </c>
      <c r="N9" s="23">
        <v>3024</v>
      </c>
      <c r="O9" s="23">
        <v>1721</v>
      </c>
      <c r="P9" s="23">
        <v>492</v>
      </c>
      <c r="Q9" s="23">
        <v>4987</v>
      </c>
      <c r="R9" s="23">
        <v>1240</v>
      </c>
      <c r="S9" s="23">
        <v>2819</v>
      </c>
      <c r="T9" s="23">
        <v>1687</v>
      </c>
      <c r="U9" s="23">
        <v>5133</v>
      </c>
      <c r="V9" s="23">
        <v>3635</v>
      </c>
      <c r="W9" s="23">
        <v>2365</v>
      </c>
      <c r="X9" s="23">
        <v>3140</v>
      </c>
      <c r="Y9" s="23">
        <v>1067</v>
      </c>
      <c r="Z9" s="23">
        <v>2490</v>
      </c>
      <c r="AA9" s="23">
        <v>1736</v>
      </c>
      <c r="AB9" s="23">
        <v>2896</v>
      </c>
      <c r="AC9" s="23">
        <v>509</v>
      </c>
      <c r="AD9" s="23">
        <v>2216</v>
      </c>
      <c r="AE9" s="23">
        <v>1480</v>
      </c>
      <c r="AF9" s="23">
        <v>1692</v>
      </c>
      <c r="AG9" s="23">
        <v>416</v>
      </c>
      <c r="AH9" s="23">
        <v>2173</v>
      </c>
      <c r="AI9" s="23">
        <v>771</v>
      </c>
      <c r="AJ9" s="23">
        <v>1427</v>
      </c>
      <c r="AK9" s="23"/>
      <c r="AL9" s="23"/>
      <c r="AM9" s="23"/>
      <c r="AN9" s="19">
        <v>8</v>
      </c>
    </row>
    <row r="10" spans="1:40">
      <c r="A10" s="120"/>
      <c r="B10" s="123"/>
      <c r="C10" s="125"/>
      <c r="D10" s="134"/>
      <c r="E10" s="111"/>
      <c r="F10" s="111"/>
      <c r="G10" s="111"/>
      <c r="H10" s="60" t="s">
        <v>43</v>
      </c>
      <c r="I10" s="23">
        <f t="shared" si="0"/>
        <v>5835</v>
      </c>
      <c r="J10" s="23">
        <v>5835</v>
      </c>
      <c r="K10" s="23">
        <v>257</v>
      </c>
      <c r="L10" s="23">
        <v>155</v>
      </c>
      <c r="M10" s="23">
        <v>75</v>
      </c>
      <c r="N10" s="23">
        <v>177</v>
      </c>
      <c r="O10" s="23">
        <v>217</v>
      </c>
      <c r="P10" s="23">
        <v>76</v>
      </c>
      <c r="Q10" s="23">
        <v>567</v>
      </c>
      <c r="R10" s="23">
        <v>86</v>
      </c>
      <c r="S10" s="23">
        <v>475</v>
      </c>
      <c r="T10" s="23">
        <v>261</v>
      </c>
      <c r="U10" s="23">
        <v>250</v>
      </c>
      <c r="V10" s="23">
        <v>159</v>
      </c>
      <c r="W10" s="23">
        <v>282</v>
      </c>
      <c r="X10" s="23">
        <v>651</v>
      </c>
      <c r="Y10" s="23">
        <v>168</v>
      </c>
      <c r="Z10" s="23">
        <v>532</v>
      </c>
      <c r="AA10" s="23">
        <v>78</v>
      </c>
      <c r="AB10" s="23">
        <v>697</v>
      </c>
      <c r="AC10" s="23">
        <v>126</v>
      </c>
      <c r="AD10" s="23">
        <v>182</v>
      </c>
      <c r="AE10" s="23">
        <v>197</v>
      </c>
      <c r="AF10" s="23">
        <v>118</v>
      </c>
      <c r="AG10" s="23">
        <v>32</v>
      </c>
      <c r="AH10" s="23" t="s">
        <v>344</v>
      </c>
      <c r="AI10" s="23">
        <v>55</v>
      </c>
      <c r="AJ10" s="23">
        <v>46</v>
      </c>
      <c r="AK10" s="23"/>
      <c r="AL10" s="23"/>
      <c r="AM10" s="23"/>
      <c r="AN10" s="19">
        <v>9</v>
      </c>
    </row>
    <row r="11" spans="1:40">
      <c r="A11" s="120"/>
      <c r="B11" s="123"/>
      <c r="C11" s="125"/>
      <c r="D11" s="134"/>
      <c r="E11" s="111"/>
      <c r="F11" s="111"/>
      <c r="G11" s="111"/>
      <c r="H11" s="60" t="s">
        <v>44</v>
      </c>
      <c r="I11" s="23">
        <f t="shared" si="0"/>
        <v>7177</v>
      </c>
      <c r="J11" s="23">
        <v>7177</v>
      </c>
      <c r="K11" s="23">
        <v>165</v>
      </c>
      <c r="L11" s="23">
        <v>271</v>
      </c>
      <c r="M11" s="23">
        <v>63</v>
      </c>
      <c r="N11" s="23">
        <v>526</v>
      </c>
      <c r="O11" s="23">
        <v>201</v>
      </c>
      <c r="P11" s="23">
        <v>60</v>
      </c>
      <c r="Q11" s="23">
        <v>462</v>
      </c>
      <c r="R11" s="23">
        <v>165</v>
      </c>
      <c r="S11" s="23">
        <v>606</v>
      </c>
      <c r="T11" s="23">
        <v>210</v>
      </c>
      <c r="U11" s="23">
        <v>369</v>
      </c>
      <c r="V11" s="23">
        <v>813</v>
      </c>
      <c r="W11" s="23">
        <v>121</v>
      </c>
      <c r="X11" s="23">
        <v>528</v>
      </c>
      <c r="Y11" s="23">
        <v>108</v>
      </c>
      <c r="Z11" s="23">
        <v>464</v>
      </c>
      <c r="AA11" s="23">
        <v>131</v>
      </c>
      <c r="AB11" s="23">
        <v>227</v>
      </c>
      <c r="AC11" s="23">
        <v>73</v>
      </c>
      <c r="AD11" s="23">
        <v>579</v>
      </c>
      <c r="AE11" s="23">
        <v>60</v>
      </c>
      <c r="AF11" s="23">
        <v>30</v>
      </c>
      <c r="AG11" s="23">
        <v>99</v>
      </c>
      <c r="AH11" s="23">
        <v>163</v>
      </c>
      <c r="AI11" s="23">
        <v>69</v>
      </c>
      <c r="AJ11" s="23">
        <v>79</v>
      </c>
      <c r="AK11" s="23"/>
      <c r="AL11" s="23"/>
      <c r="AM11" s="23"/>
      <c r="AN11" s="19">
        <v>10</v>
      </c>
    </row>
    <row r="12" spans="1:40" ht="15.75">
      <c r="A12" s="120"/>
      <c r="B12" s="123"/>
      <c r="C12" s="125"/>
      <c r="D12" s="134"/>
      <c r="E12" s="111"/>
      <c r="F12" s="111"/>
      <c r="G12" s="111"/>
      <c r="H12" s="61" t="s">
        <v>45</v>
      </c>
      <c r="I12" s="24">
        <f t="shared" si="0"/>
        <v>66134</v>
      </c>
      <c r="J12" s="24">
        <v>66134</v>
      </c>
      <c r="K12" s="24">
        <v>2196</v>
      </c>
      <c r="L12" s="24">
        <v>1830</v>
      </c>
      <c r="M12" s="24">
        <v>403</v>
      </c>
      <c r="N12" s="24">
        <v>3727</v>
      </c>
      <c r="O12" s="24">
        <v>2139</v>
      </c>
      <c r="P12" s="24">
        <v>628</v>
      </c>
      <c r="Q12" s="24">
        <v>6016</v>
      </c>
      <c r="R12" s="24">
        <v>1491</v>
      </c>
      <c r="S12" s="24">
        <v>3900</v>
      </c>
      <c r="T12" s="24">
        <v>2158</v>
      </c>
      <c r="U12" s="24">
        <v>5752</v>
      </c>
      <c r="V12" s="24">
        <v>4607</v>
      </c>
      <c r="W12" s="24">
        <v>2768</v>
      </c>
      <c r="X12" s="24">
        <v>4319</v>
      </c>
      <c r="Y12" s="24">
        <v>1343</v>
      </c>
      <c r="Z12" s="24">
        <v>3486</v>
      </c>
      <c r="AA12" s="24">
        <v>1945</v>
      </c>
      <c r="AB12" s="24">
        <v>3820</v>
      </c>
      <c r="AC12" s="24">
        <v>708</v>
      </c>
      <c r="AD12" s="24">
        <v>2977</v>
      </c>
      <c r="AE12" s="24">
        <v>1737</v>
      </c>
      <c r="AF12" s="24">
        <v>1840</v>
      </c>
      <c r="AG12" s="24">
        <v>547</v>
      </c>
      <c r="AH12" s="24">
        <v>2336</v>
      </c>
      <c r="AI12" s="24">
        <v>895</v>
      </c>
      <c r="AJ12" s="24">
        <v>1552</v>
      </c>
      <c r="AK12" s="24"/>
      <c r="AL12" s="24"/>
      <c r="AM12" s="24"/>
      <c r="AN12" s="19">
        <v>11</v>
      </c>
    </row>
    <row r="13" spans="1:40" ht="36">
      <c r="A13" s="120"/>
      <c r="B13" s="123"/>
      <c r="C13" s="125"/>
      <c r="D13" s="62" t="s">
        <v>46</v>
      </c>
      <c r="E13" s="112"/>
      <c r="F13" s="112"/>
      <c r="G13" s="112"/>
      <c r="H13" s="63" t="s">
        <v>47</v>
      </c>
      <c r="I13" s="23">
        <f t="shared" si="0"/>
        <v>4035</v>
      </c>
      <c r="J13" s="23">
        <v>4035</v>
      </c>
      <c r="K13" s="23">
        <v>0</v>
      </c>
      <c r="L13" s="23">
        <v>0</v>
      </c>
      <c r="M13" s="23">
        <v>0</v>
      </c>
      <c r="N13" s="23">
        <v>991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922</v>
      </c>
      <c r="V13" s="23">
        <v>1540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182</v>
      </c>
      <c r="AD13" s="23">
        <v>752</v>
      </c>
      <c r="AE13" s="23">
        <v>0</v>
      </c>
      <c r="AF13" s="23">
        <v>0</v>
      </c>
      <c r="AG13" s="23">
        <v>0</v>
      </c>
      <c r="AH13" s="23">
        <v>0</v>
      </c>
      <c r="AI13" s="23">
        <v>376</v>
      </c>
      <c r="AJ13" s="23">
        <v>52</v>
      </c>
      <c r="AK13" s="23"/>
      <c r="AL13" s="23"/>
      <c r="AM13" s="23"/>
      <c r="AN13" s="19">
        <v>12</v>
      </c>
    </row>
    <row r="14" spans="1:40">
      <c r="A14" s="120"/>
      <c r="B14" s="123"/>
      <c r="C14" s="125"/>
      <c r="D14" s="62" t="s">
        <v>48</v>
      </c>
      <c r="E14" s="112"/>
      <c r="F14" s="112"/>
      <c r="G14" s="112"/>
      <c r="H14" s="60" t="s">
        <v>49</v>
      </c>
      <c r="I14" s="23">
        <f t="shared" si="0"/>
        <v>3295</v>
      </c>
      <c r="J14" s="23">
        <v>3295</v>
      </c>
      <c r="K14" s="23">
        <v>78</v>
      </c>
      <c r="L14" s="23">
        <v>78</v>
      </c>
      <c r="M14" s="23">
        <v>31</v>
      </c>
      <c r="N14" s="23">
        <v>87</v>
      </c>
      <c r="O14" s="23">
        <v>62</v>
      </c>
      <c r="P14" s="23">
        <v>60</v>
      </c>
      <c r="Q14" s="23">
        <v>89</v>
      </c>
      <c r="R14" s="23">
        <v>48</v>
      </c>
      <c r="S14" s="23">
        <v>72</v>
      </c>
      <c r="T14" s="23">
        <v>81</v>
      </c>
      <c r="U14" s="23">
        <v>78</v>
      </c>
      <c r="V14" s="23">
        <v>66</v>
      </c>
      <c r="W14" s="23">
        <v>91</v>
      </c>
      <c r="X14" s="23">
        <v>92</v>
      </c>
      <c r="Y14" s="23">
        <v>27</v>
      </c>
      <c r="Z14" s="23">
        <v>69</v>
      </c>
      <c r="AA14" s="23">
        <v>49</v>
      </c>
      <c r="AB14" s="23">
        <v>116</v>
      </c>
      <c r="AC14" s="23">
        <v>94</v>
      </c>
      <c r="AD14" s="23">
        <v>71</v>
      </c>
      <c r="AE14" s="23">
        <v>92</v>
      </c>
      <c r="AF14" s="23">
        <v>43</v>
      </c>
      <c r="AG14" s="23">
        <v>27</v>
      </c>
      <c r="AH14" s="23">
        <v>30</v>
      </c>
      <c r="AI14" s="23">
        <v>38</v>
      </c>
      <c r="AJ14" s="23">
        <v>28</v>
      </c>
      <c r="AK14" s="23"/>
      <c r="AL14" s="23"/>
      <c r="AM14" s="23"/>
      <c r="AN14" s="19">
        <v>13</v>
      </c>
    </row>
    <row r="15" spans="1:40">
      <c r="A15" s="120"/>
      <c r="B15" s="123"/>
      <c r="C15" s="125"/>
      <c r="D15" s="62" t="s">
        <v>50</v>
      </c>
      <c r="E15" s="112"/>
      <c r="F15" s="112"/>
      <c r="G15" s="112"/>
      <c r="H15" s="63" t="s">
        <v>51</v>
      </c>
      <c r="I15" s="23">
        <f t="shared" si="0"/>
        <v>17237</v>
      </c>
      <c r="J15" s="23">
        <f>SUM(K15:AM15)</f>
        <v>17237</v>
      </c>
      <c r="K15" s="23"/>
      <c r="L15" s="23"/>
      <c r="M15" s="23"/>
      <c r="N15" s="23"/>
      <c r="O15" s="23"/>
      <c r="P15" s="23"/>
      <c r="Q15" s="23"/>
      <c r="R15" s="23"/>
      <c r="S15" s="23"/>
      <c r="T15" s="23">
        <v>0</v>
      </c>
      <c r="U15" s="23"/>
      <c r="V15" s="23"/>
      <c r="W15" s="23"/>
      <c r="X15" s="23"/>
      <c r="Y15" s="23"/>
      <c r="Z15" s="23">
        <v>0</v>
      </c>
      <c r="AA15" s="23">
        <v>0</v>
      </c>
      <c r="AB15" s="23"/>
      <c r="AC15" s="23">
        <v>10</v>
      </c>
      <c r="AD15" s="23">
        <v>17185</v>
      </c>
      <c r="AE15" s="23"/>
      <c r="AF15" s="23"/>
      <c r="AG15" s="23"/>
      <c r="AH15" s="23"/>
      <c r="AI15" s="23"/>
      <c r="AJ15" s="23">
        <v>42</v>
      </c>
      <c r="AK15" s="23"/>
      <c r="AL15" s="23"/>
      <c r="AM15" s="23"/>
      <c r="AN15" s="19">
        <v>14</v>
      </c>
    </row>
    <row r="16" spans="1:40" ht="15.75">
      <c r="A16" s="120"/>
      <c r="B16" s="123"/>
      <c r="C16" s="126"/>
      <c r="D16" s="113" t="s">
        <v>52</v>
      </c>
      <c r="E16" s="113"/>
      <c r="F16" s="113"/>
      <c r="G16" s="113"/>
      <c r="H16" s="113"/>
      <c r="I16" s="26">
        <f>I5+I8+I12+I13</f>
        <v>77224</v>
      </c>
      <c r="J16" s="26">
        <f>J5+J8+J12</f>
        <v>73189</v>
      </c>
      <c r="K16" s="26">
        <v>2403</v>
      </c>
      <c r="L16" s="26">
        <v>2076</v>
      </c>
      <c r="M16" s="26">
        <v>454</v>
      </c>
      <c r="N16" s="26">
        <v>5108</v>
      </c>
      <c r="O16" s="26">
        <v>2441</v>
      </c>
      <c r="P16" s="26">
        <v>767</v>
      </c>
      <c r="Q16" s="26">
        <v>6315</v>
      </c>
      <c r="R16" s="26">
        <v>1651</v>
      </c>
      <c r="S16" s="26">
        <v>4255</v>
      </c>
      <c r="T16" s="26">
        <v>2553</v>
      </c>
      <c r="U16" s="26">
        <v>7029</v>
      </c>
      <c r="V16" s="26">
        <v>6514</v>
      </c>
      <c r="W16" s="26">
        <v>3129</v>
      </c>
      <c r="X16" s="26">
        <v>4750</v>
      </c>
      <c r="Y16" s="26">
        <v>1625</v>
      </c>
      <c r="Z16" s="26">
        <v>3851</v>
      </c>
      <c r="AA16" s="26">
        <v>2148</v>
      </c>
      <c r="AB16" s="26">
        <v>4796</v>
      </c>
      <c r="AC16" s="26">
        <v>994</v>
      </c>
      <c r="AD16" s="26">
        <v>4027</v>
      </c>
      <c r="AE16" s="26">
        <v>2084</v>
      </c>
      <c r="AF16" s="26">
        <v>2043</v>
      </c>
      <c r="AG16" s="26">
        <v>605</v>
      </c>
      <c r="AH16" s="26">
        <v>2454</v>
      </c>
      <c r="AI16" s="26">
        <v>1019</v>
      </c>
      <c r="AJ16" s="26">
        <v>1781</v>
      </c>
      <c r="AK16" s="26"/>
      <c r="AL16" s="26"/>
      <c r="AM16" s="26"/>
      <c r="AN16" s="19">
        <v>15</v>
      </c>
    </row>
    <row r="17" spans="1:40" ht="16.5" thickBot="1">
      <c r="A17" s="121"/>
      <c r="B17" s="64" t="s">
        <v>53</v>
      </c>
      <c r="C17" s="114"/>
      <c r="D17" s="115"/>
      <c r="E17" s="115"/>
      <c r="F17" s="115"/>
      <c r="G17" s="116"/>
      <c r="H17" s="65" t="s">
        <v>54</v>
      </c>
      <c r="I17" s="27">
        <f t="shared" ref="I17:I80" si="1">HLOOKUP($I$2,$J$2:$AM$245,$AN17,FALSE)</f>
        <v>1563077</v>
      </c>
      <c r="J17" s="27">
        <f t="shared" ref="J17:J81" si="2">SUM(K17:AM17)</f>
        <v>1563077</v>
      </c>
      <c r="K17" s="27">
        <v>54464</v>
      </c>
      <c r="L17" s="27">
        <v>146201</v>
      </c>
      <c r="M17" s="27">
        <v>29560</v>
      </c>
      <c r="N17" s="27">
        <v>168532</v>
      </c>
      <c r="O17" s="27"/>
      <c r="P17" s="27"/>
      <c r="Q17" s="27">
        <v>198136</v>
      </c>
      <c r="R17" s="27"/>
      <c r="S17" s="27">
        <v>151129</v>
      </c>
      <c r="T17" s="27">
        <v>188629</v>
      </c>
      <c r="U17" s="27"/>
      <c r="V17" s="27">
        <v>93401</v>
      </c>
      <c r="W17" s="27"/>
      <c r="X17" s="27"/>
      <c r="Y17" s="27"/>
      <c r="Z17" s="27"/>
      <c r="AA17" s="27">
        <v>90000</v>
      </c>
      <c r="AB17" s="27"/>
      <c r="AC17" s="27">
        <v>95974</v>
      </c>
      <c r="AD17" s="27">
        <v>207918</v>
      </c>
      <c r="AE17" s="27"/>
      <c r="AF17" s="27"/>
      <c r="AG17" s="27">
        <v>34292</v>
      </c>
      <c r="AH17" s="27"/>
      <c r="AI17" s="27">
        <v>70741</v>
      </c>
      <c r="AJ17" s="27">
        <v>34100</v>
      </c>
      <c r="AK17" s="27"/>
      <c r="AL17" s="27"/>
      <c r="AM17" s="27"/>
      <c r="AN17" s="19">
        <v>16</v>
      </c>
    </row>
    <row r="18" spans="1:40" ht="15.75">
      <c r="A18" s="135" t="s">
        <v>55</v>
      </c>
      <c r="B18" s="66" t="s">
        <v>56</v>
      </c>
      <c r="C18" s="137"/>
      <c r="D18" s="138"/>
      <c r="E18" s="138"/>
      <c r="F18" s="138"/>
      <c r="G18" s="139"/>
      <c r="H18" s="67" t="s">
        <v>57</v>
      </c>
      <c r="I18" s="28">
        <f t="shared" si="1"/>
        <v>5134</v>
      </c>
      <c r="J18" s="28">
        <f t="shared" si="2"/>
        <v>5134</v>
      </c>
      <c r="K18" s="28">
        <v>224</v>
      </c>
      <c r="L18" s="28">
        <v>244</v>
      </c>
      <c r="M18" s="28">
        <v>233</v>
      </c>
      <c r="N18" s="28">
        <v>220</v>
      </c>
      <c r="O18" s="28">
        <v>229</v>
      </c>
      <c r="P18" s="28">
        <v>235</v>
      </c>
      <c r="Q18" s="28"/>
      <c r="R18" s="28">
        <v>226</v>
      </c>
      <c r="S18" s="28">
        <v>224</v>
      </c>
      <c r="T18" s="28">
        <v>225</v>
      </c>
      <c r="U18" s="28">
        <v>335</v>
      </c>
      <c r="V18" s="28">
        <v>228</v>
      </c>
      <c r="W18" s="28"/>
      <c r="X18" s="28"/>
      <c r="Y18" s="28">
        <v>234</v>
      </c>
      <c r="Z18" s="28">
        <v>227</v>
      </c>
      <c r="AA18" s="28"/>
      <c r="AB18" s="28"/>
      <c r="AC18" s="28">
        <v>219</v>
      </c>
      <c r="AD18" s="28">
        <v>224</v>
      </c>
      <c r="AE18" s="28">
        <v>234</v>
      </c>
      <c r="AF18" s="28">
        <v>233</v>
      </c>
      <c r="AG18" s="28">
        <v>224</v>
      </c>
      <c r="AH18" s="28">
        <v>236</v>
      </c>
      <c r="AI18" s="28">
        <v>228</v>
      </c>
      <c r="AJ18" s="28">
        <v>224</v>
      </c>
      <c r="AK18" s="28">
        <v>228</v>
      </c>
      <c r="AL18" s="28"/>
      <c r="AM18" s="28"/>
      <c r="AN18" s="19">
        <v>17</v>
      </c>
    </row>
    <row r="19" spans="1:40" ht="24.75" thickBot="1">
      <c r="A19" s="136"/>
      <c r="B19" s="68" t="s">
        <v>58</v>
      </c>
      <c r="C19" s="140"/>
      <c r="D19" s="141"/>
      <c r="E19" s="141"/>
      <c r="F19" s="141" t="s">
        <v>58</v>
      </c>
      <c r="G19" s="142"/>
      <c r="H19" s="1" t="s">
        <v>59</v>
      </c>
      <c r="I19" s="29">
        <f t="shared" si="1"/>
        <v>1477</v>
      </c>
      <c r="J19" s="29">
        <f t="shared" si="2"/>
        <v>1477</v>
      </c>
      <c r="K19" s="29">
        <v>60</v>
      </c>
      <c r="L19" s="29">
        <v>80</v>
      </c>
      <c r="M19" s="29">
        <v>60</v>
      </c>
      <c r="N19" s="29">
        <v>60</v>
      </c>
      <c r="O19" s="29">
        <v>60</v>
      </c>
      <c r="P19" s="29">
        <v>60</v>
      </c>
      <c r="Q19" s="29">
        <v>60</v>
      </c>
      <c r="R19" s="29">
        <v>60</v>
      </c>
      <c r="S19" s="29">
        <v>60</v>
      </c>
      <c r="T19" s="29">
        <v>60</v>
      </c>
      <c r="U19" s="29">
        <v>84</v>
      </c>
      <c r="V19" s="29">
        <v>60</v>
      </c>
      <c r="W19" s="29"/>
      <c r="X19" s="29"/>
      <c r="Y19" s="29">
        <v>60</v>
      </c>
      <c r="Z19" s="29">
        <v>60</v>
      </c>
      <c r="AA19" s="29">
        <v>60</v>
      </c>
      <c r="AB19" s="29"/>
      <c r="AC19" s="29">
        <v>60</v>
      </c>
      <c r="AD19" s="29">
        <v>60</v>
      </c>
      <c r="AE19" s="29">
        <v>60</v>
      </c>
      <c r="AF19" s="29">
        <v>60</v>
      </c>
      <c r="AG19" s="29">
        <v>58</v>
      </c>
      <c r="AH19" s="29">
        <v>57</v>
      </c>
      <c r="AI19" s="29">
        <v>60</v>
      </c>
      <c r="AJ19" s="29">
        <v>58</v>
      </c>
      <c r="AK19" s="29">
        <v>60</v>
      </c>
      <c r="AL19" s="29"/>
      <c r="AM19" s="29"/>
      <c r="AN19" s="19">
        <v>18</v>
      </c>
    </row>
    <row r="20" spans="1:40">
      <c r="A20" s="143" t="s">
        <v>351</v>
      </c>
      <c r="B20" s="145" t="s">
        <v>60</v>
      </c>
      <c r="C20" s="147" t="s">
        <v>61</v>
      </c>
      <c r="D20" s="147"/>
      <c r="E20" s="147"/>
      <c r="F20" s="147"/>
      <c r="G20" s="147"/>
      <c r="H20" s="67" t="s">
        <v>62</v>
      </c>
      <c r="I20" s="22">
        <f t="shared" si="1"/>
        <v>26653</v>
      </c>
      <c r="J20" s="22">
        <f t="shared" si="2"/>
        <v>26653</v>
      </c>
      <c r="K20" s="22"/>
      <c r="L20" s="22">
        <v>1076</v>
      </c>
      <c r="M20" s="22">
        <v>124</v>
      </c>
      <c r="N20" s="22">
        <v>972</v>
      </c>
      <c r="O20" s="22">
        <v>878</v>
      </c>
      <c r="P20" s="22">
        <v>661</v>
      </c>
      <c r="Q20" s="22">
        <v>1030</v>
      </c>
      <c r="R20" s="22">
        <v>1165</v>
      </c>
      <c r="S20" s="22">
        <v>1071</v>
      </c>
      <c r="T20" s="22">
        <v>643</v>
      </c>
      <c r="U20" s="22">
        <v>6130</v>
      </c>
      <c r="V20" s="22">
        <v>589</v>
      </c>
      <c r="W20" s="22">
        <v>316</v>
      </c>
      <c r="X20" s="22">
        <v>3713</v>
      </c>
      <c r="Y20" s="22">
        <v>148</v>
      </c>
      <c r="Z20" s="22">
        <v>1769</v>
      </c>
      <c r="AA20" s="22">
        <v>672</v>
      </c>
      <c r="AB20" s="22">
        <v>1108</v>
      </c>
      <c r="AC20" s="22">
        <v>304</v>
      </c>
      <c r="AD20" s="22">
        <v>2212</v>
      </c>
      <c r="AE20" s="22">
        <v>355</v>
      </c>
      <c r="AF20" s="22">
        <v>302</v>
      </c>
      <c r="AG20" s="22">
        <v>192</v>
      </c>
      <c r="AH20" s="22">
        <v>200</v>
      </c>
      <c r="AI20" s="22">
        <v>426</v>
      </c>
      <c r="AJ20" s="22">
        <v>180</v>
      </c>
      <c r="AK20" s="22">
        <v>417</v>
      </c>
      <c r="AL20" s="22"/>
      <c r="AM20" s="22"/>
      <c r="AN20" s="19">
        <v>19</v>
      </c>
    </row>
    <row r="21" spans="1:40">
      <c r="A21" s="144"/>
      <c r="B21" s="146"/>
      <c r="C21" s="148"/>
      <c r="D21" s="148"/>
      <c r="E21" s="148"/>
      <c r="F21" s="148"/>
      <c r="G21" s="148"/>
      <c r="H21" s="1" t="s">
        <v>63</v>
      </c>
      <c r="I21" s="23">
        <f t="shared" si="1"/>
        <v>2638</v>
      </c>
      <c r="J21" s="23">
        <f t="shared" si="2"/>
        <v>2638</v>
      </c>
      <c r="K21" s="23"/>
      <c r="L21" s="23"/>
      <c r="M21" s="23">
        <v>31</v>
      </c>
      <c r="N21" s="23">
        <v>359</v>
      </c>
      <c r="O21" s="23"/>
      <c r="P21" s="23">
        <v>46</v>
      </c>
      <c r="Q21" s="23">
        <v>177</v>
      </c>
      <c r="R21" s="23">
        <v>225</v>
      </c>
      <c r="S21" s="23">
        <v>270</v>
      </c>
      <c r="T21" s="23">
        <v>543</v>
      </c>
      <c r="U21" s="23">
        <v>0</v>
      </c>
      <c r="V21" s="23">
        <v>97</v>
      </c>
      <c r="W21" s="23">
        <v>57</v>
      </c>
      <c r="X21" s="23">
        <v>135</v>
      </c>
      <c r="Y21" s="23">
        <v>71</v>
      </c>
      <c r="Z21" s="23">
        <v>340</v>
      </c>
      <c r="AA21" s="23">
        <v>0</v>
      </c>
      <c r="AB21" s="23">
        <v>0</v>
      </c>
      <c r="AC21" s="23">
        <v>80</v>
      </c>
      <c r="AD21" s="23">
        <v>0</v>
      </c>
      <c r="AE21" s="23">
        <v>136</v>
      </c>
      <c r="AF21" s="23"/>
      <c r="AG21" s="23">
        <v>0</v>
      </c>
      <c r="AH21" s="23">
        <v>25</v>
      </c>
      <c r="AI21" s="23">
        <v>28</v>
      </c>
      <c r="AJ21" s="23">
        <v>18</v>
      </c>
      <c r="AK21" s="23"/>
      <c r="AL21" s="23"/>
      <c r="AM21" s="23"/>
      <c r="AN21" s="19">
        <v>20</v>
      </c>
    </row>
    <row r="22" spans="1:40">
      <c r="A22" s="144"/>
      <c r="B22" s="146"/>
      <c r="C22" s="148"/>
      <c r="D22" s="148"/>
      <c r="E22" s="148"/>
      <c r="F22" s="148"/>
      <c r="G22" s="148"/>
      <c r="H22" s="1" t="s">
        <v>64</v>
      </c>
      <c r="I22" s="23">
        <f t="shared" si="1"/>
        <v>16410</v>
      </c>
      <c r="J22" s="23">
        <f t="shared" si="2"/>
        <v>16410</v>
      </c>
      <c r="K22" s="23"/>
      <c r="L22" s="23">
        <v>175</v>
      </c>
      <c r="M22" s="23">
        <v>21</v>
      </c>
      <c r="N22" s="23">
        <v>1287</v>
      </c>
      <c r="O22" s="23">
        <v>421</v>
      </c>
      <c r="P22" s="23">
        <v>573</v>
      </c>
      <c r="Q22" s="23">
        <v>535</v>
      </c>
      <c r="R22" s="23">
        <v>100</v>
      </c>
      <c r="S22" s="23">
        <v>851</v>
      </c>
      <c r="T22" s="23">
        <v>392</v>
      </c>
      <c r="U22" s="23">
        <v>3752</v>
      </c>
      <c r="V22" s="23">
        <v>542</v>
      </c>
      <c r="W22" s="23">
        <v>445</v>
      </c>
      <c r="X22" s="23">
        <v>2113</v>
      </c>
      <c r="Y22" s="23">
        <v>324</v>
      </c>
      <c r="Z22" s="23">
        <v>1835</v>
      </c>
      <c r="AA22" s="23">
        <v>16</v>
      </c>
      <c r="AB22" s="23">
        <v>1271</v>
      </c>
      <c r="AC22" s="23">
        <v>125</v>
      </c>
      <c r="AD22" s="23">
        <v>163</v>
      </c>
      <c r="AE22" s="23">
        <v>306</v>
      </c>
      <c r="AF22" s="23">
        <v>30</v>
      </c>
      <c r="AG22" s="23">
        <v>314</v>
      </c>
      <c r="AH22" s="23">
        <v>52</v>
      </c>
      <c r="AI22" s="23">
        <v>13</v>
      </c>
      <c r="AJ22" s="23">
        <v>54</v>
      </c>
      <c r="AK22" s="23">
        <v>700</v>
      </c>
      <c r="AL22" s="23"/>
      <c r="AM22" s="23"/>
      <c r="AN22" s="19">
        <v>21</v>
      </c>
    </row>
    <row r="23" spans="1:40">
      <c r="A23" s="144"/>
      <c r="B23" s="146"/>
      <c r="C23" s="148"/>
      <c r="D23" s="148"/>
      <c r="E23" s="148"/>
      <c r="F23" s="148"/>
      <c r="G23" s="148"/>
      <c r="H23" s="1" t="s">
        <v>65</v>
      </c>
      <c r="I23" s="23">
        <f t="shared" si="1"/>
        <v>3845</v>
      </c>
      <c r="J23" s="23">
        <f t="shared" si="2"/>
        <v>3845</v>
      </c>
      <c r="K23" s="23"/>
      <c r="L23" s="23">
        <v>110</v>
      </c>
      <c r="M23" s="23">
        <v>34</v>
      </c>
      <c r="N23" s="23">
        <v>381</v>
      </c>
      <c r="O23" s="23">
        <v>88</v>
      </c>
      <c r="P23" s="23">
        <v>77</v>
      </c>
      <c r="Q23" s="23">
        <v>157</v>
      </c>
      <c r="R23" s="23">
        <v>100</v>
      </c>
      <c r="S23" s="23">
        <v>171</v>
      </c>
      <c r="T23" s="23">
        <v>140</v>
      </c>
      <c r="U23" s="23">
        <v>246</v>
      </c>
      <c r="V23" s="23">
        <v>147</v>
      </c>
      <c r="W23" s="23">
        <v>71</v>
      </c>
      <c r="X23" s="23">
        <v>155</v>
      </c>
      <c r="Y23" s="23">
        <v>72</v>
      </c>
      <c r="Z23" s="23">
        <v>395</v>
      </c>
      <c r="AA23" s="23">
        <v>75</v>
      </c>
      <c r="AB23" s="23">
        <v>170</v>
      </c>
      <c r="AC23" s="23">
        <v>45</v>
      </c>
      <c r="AD23" s="23">
        <v>123</v>
      </c>
      <c r="AE23" s="23">
        <v>70</v>
      </c>
      <c r="AF23" s="23">
        <v>14</v>
      </c>
      <c r="AG23" s="23">
        <v>36</v>
      </c>
      <c r="AH23" s="23">
        <v>55</v>
      </c>
      <c r="AI23" s="23">
        <v>49</v>
      </c>
      <c r="AJ23" s="23">
        <v>36</v>
      </c>
      <c r="AK23" s="23">
        <v>450</v>
      </c>
      <c r="AL23" s="23"/>
      <c r="AM23" s="23">
        <v>378</v>
      </c>
      <c r="AN23" s="19">
        <v>22</v>
      </c>
    </row>
    <row r="24" spans="1:40">
      <c r="A24" s="144"/>
      <c r="B24" s="146"/>
      <c r="C24" s="148"/>
      <c r="D24" s="148"/>
      <c r="E24" s="148"/>
      <c r="F24" s="148"/>
      <c r="G24" s="148"/>
      <c r="H24" s="1" t="s">
        <v>66</v>
      </c>
      <c r="I24" s="23">
        <f t="shared" si="1"/>
        <v>4736</v>
      </c>
      <c r="J24" s="23">
        <f t="shared" si="2"/>
        <v>4736</v>
      </c>
      <c r="K24" s="23"/>
      <c r="L24" s="23">
        <v>91</v>
      </c>
      <c r="M24" s="23">
        <v>0</v>
      </c>
      <c r="N24" s="23">
        <v>1191</v>
      </c>
      <c r="O24" s="23">
        <v>10</v>
      </c>
      <c r="P24" s="23">
        <v>56</v>
      </c>
      <c r="Q24" s="23"/>
      <c r="R24" s="23">
        <v>160</v>
      </c>
      <c r="S24" s="23">
        <v>104</v>
      </c>
      <c r="T24" s="23">
        <v>431</v>
      </c>
      <c r="U24" s="23">
        <v>54</v>
      </c>
      <c r="V24" s="23"/>
      <c r="W24" s="23">
        <v>19</v>
      </c>
      <c r="X24" s="23">
        <v>0</v>
      </c>
      <c r="Y24" s="23">
        <v>133</v>
      </c>
      <c r="Z24" s="23">
        <v>1181</v>
      </c>
      <c r="AA24" s="23">
        <v>372</v>
      </c>
      <c r="AB24" s="23">
        <v>95</v>
      </c>
      <c r="AC24" s="23">
        <v>78</v>
      </c>
      <c r="AD24" s="23">
        <v>28</v>
      </c>
      <c r="AE24" s="23">
        <v>72</v>
      </c>
      <c r="AF24" s="23">
        <v>90</v>
      </c>
      <c r="AG24" s="23">
        <v>84</v>
      </c>
      <c r="AH24" s="23">
        <v>10</v>
      </c>
      <c r="AI24" s="23">
        <v>19</v>
      </c>
      <c r="AJ24" s="23">
        <v>69</v>
      </c>
      <c r="AK24" s="23">
        <v>389</v>
      </c>
      <c r="AL24" s="23"/>
      <c r="AM24" s="23"/>
      <c r="AN24" s="19">
        <v>23</v>
      </c>
    </row>
    <row r="25" spans="1:40" ht="15.75">
      <c r="A25" s="144"/>
      <c r="B25" s="146"/>
      <c r="C25" s="148"/>
      <c r="D25" s="148"/>
      <c r="E25" s="148"/>
      <c r="F25" s="148"/>
      <c r="G25" s="148"/>
      <c r="H25" s="69" t="s">
        <v>67</v>
      </c>
      <c r="I25" s="26">
        <f t="shared" si="1"/>
        <v>53904</v>
      </c>
      <c r="J25" s="26">
        <f t="shared" si="2"/>
        <v>53904</v>
      </c>
      <c r="K25" s="26">
        <v>0</v>
      </c>
      <c r="L25" s="26">
        <v>1452</v>
      </c>
      <c r="M25" s="26">
        <v>210</v>
      </c>
      <c r="N25" s="26">
        <v>4190</v>
      </c>
      <c r="O25" s="26">
        <v>1397</v>
      </c>
      <c r="P25" s="26">
        <v>1413</v>
      </c>
      <c r="Q25" s="26">
        <v>1899</v>
      </c>
      <c r="R25" s="26">
        <v>1750</v>
      </c>
      <c r="S25" s="26">
        <v>2467</v>
      </c>
      <c r="T25" s="26">
        <v>2149</v>
      </c>
      <c r="U25" s="26">
        <v>10182</v>
      </c>
      <c r="V25" s="26">
        <v>1375</v>
      </c>
      <c r="W25" s="26">
        <v>908</v>
      </c>
      <c r="X25" s="26">
        <v>6116</v>
      </c>
      <c r="Y25" s="26">
        <v>748</v>
      </c>
      <c r="Z25" s="26">
        <v>5520</v>
      </c>
      <c r="AA25" s="26">
        <v>1135</v>
      </c>
      <c r="AB25" s="26">
        <v>2644</v>
      </c>
      <c r="AC25" s="26">
        <v>632</v>
      </c>
      <c r="AD25" s="26">
        <v>2526</v>
      </c>
      <c r="AE25" s="26">
        <v>939</v>
      </c>
      <c r="AF25" s="26">
        <v>436</v>
      </c>
      <c r="AG25" s="26">
        <v>626</v>
      </c>
      <c r="AH25" s="26">
        <v>342</v>
      </c>
      <c r="AI25" s="26">
        <v>535</v>
      </c>
      <c r="AJ25" s="26">
        <v>357</v>
      </c>
      <c r="AK25" s="26">
        <v>1956</v>
      </c>
      <c r="AL25" s="26"/>
      <c r="AM25" s="26"/>
      <c r="AN25" s="19">
        <v>24</v>
      </c>
    </row>
    <row r="26" spans="1:40">
      <c r="A26" s="144"/>
      <c r="B26" s="146" t="s">
        <v>68</v>
      </c>
      <c r="C26" s="148" t="s">
        <v>69</v>
      </c>
      <c r="D26" s="148"/>
      <c r="E26" s="148"/>
      <c r="F26" s="148"/>
      <c r="G26" s="148"/>
      <c r="H26" s="1" t="s">
        <v>70</v>
      </c>
      <c r="I26" s="23">
        <f t="shared" si="1"/>
        <v>94524.5</v>
      </c>
      <c r="J26" s="23">
        <f t="shared" si="2"/>
        <v>94524.5</v>
      </c>
      <c r="K26" s="23"/>
      <c r="L26" s="23">
        <v>2227</v>
      </c>
      <c r="M26" s="23">
        <v>109</v>
      </c>
      <c r="N26" s="23">
        <v>6649</v>
      </c>
      <c r="O26" s="23">
        <v>450</v>
      </c>
      <c r="P26" s="23">
        <v>2568</v>
      </c>
      <c r="Q26" s="23">
        <v>4646</v>
      </c>
      <c r="R26" s="23">
        <v>573</v>
      </c>
      <c r="S26" s="23">
        <v>4826</v>
      </c>
      <c r="T26" s="23">
        <v>2648</v>
      </c>
      <c r="U26" s="23">
        <v>12105.5</v>
      </c>
      <c r="V26" s="23">
        <v>5049</v>
      </c>
      <c r="W26" s="23">
        <v>1873</v>
      </c>
      <c r="X26" s="23">
        <v>16721</v>
      </c>
      <c r="Y26" s="23">
        <v>3890</v>
      </c>
      <c r="Z26" s="23">
        <v>10100</v>
      </c>
      <c r="AA26" s="23">
        <v>462</v>
      </c>
      <c r="AB26" s="23">
        <v>7004</v>
      </c>
      <c r="AC26" s="23">
        <v>697</v>
      </c>
      <c r="AD26" s="23">
        <v>1992</v>
      </c>
      <c r="AE26" s="23">
        <v>2393</v>
      </c>
      <c r="AF26" s="23">
        <v>204</v>
      </c>
      <c r="AG26" s="23">
        <v>275</v>
      </c>
      <c r="AH26" s="23">
        <v>650</v>
      </c>
      <c r="AI26" s="23">
        <v>111</v>
      </c>
      <c r="AJ26" s="23">
        <v>302</v>
      </c>
      <c r="AK26" s="23">
        <v>6000</v>
      </c>
      <c r="AL26" s="23"/>
      <c r="AM26" s="23"/>
      <c r="AN26" s="19">
        <v>25</v>
      </c>
    </row>
    <row r="27" spans="1:40">
      <c r="A27" s="144"/>
      <c r="B27" s="146"/>
      <c r="C27" s="148"/>
      <c r="D27" s="148"/>
      <c r="E27" s="148"/>
      <c r="F27" s="148"/>
      <c r="G27" s="148"/>
      <c r="H27" s="1" t="s">
        <v>71</v>
      </c>
      <c r="I27" s="23">
        <f t="shared" si="1"/>
        <v>23506</v>
      </c>
      <c r="J27" s="23">
        <f t="shared" si="2"/>
        <v>23506</v>
      </c>
      <c r="K27" s="23"/>
      <c r="L27" s="23">
        <v>868</v>
      </c>
      <c r="M27" s="23">
        <v>249</v>
      </c>
      <c r="N27" s="23">
        <v>1028</v>
      </c>
      <c r="O27" s="23">
        <v>528</v>
      </c>
      <c r="P27" s="23">
        <v>630</v>
      </c>
      <c r="Q27" s="23">
        <v>1453</v>
      </c>
      <c r="R27" s="23">
        <v>2148</v>
      </c>
      <c r="S27" s="23">
        <v>1469</v>
      </c>
      <c r="T27" s="23">
        <v>1335</v>
      </c>
      <c r="U27" s="23">
        <v>1363</v>
      </c>
      <c r="V27" s="23">
        <v>559</v>
      </c>
      <c r="W27" s="23">
        <v>478</v>
      </c>
      <c r="X27" s="23">
        <v>2005</v>
      </c>
      <c r="Y27" s="23">
        <v>426</v>
      </c>
      <c r="Z27" s="23">
        <v>1991</v>
      </c>
      <c r="AA27" s="23">
        <v>640</v>
      </c>
      <c r="AB27" s="23">
        <v>1417</v>
      </c>
      <c r="AC27" s="23">
        <v>458</v>
      </c>
      <c r="AD27" s="23">
        <v>869</v>
      </c>
      <c r="AE27" s="23">
        <v>462</v>
      </c>
      <c r="AF27" s="23">
        <v>400</v>
      </c>
      <c r="AG27" s="23">
        <v>245</v>
      </c>
      <c r="AH27" s="23">
        <v>315</v>
      </c>
      <c r="AI27" s="23">
        <v>366</v>
      </c>
      <c r="AJ27" s="23">
        <v>604</v>
      </c>
      <c r="AK27" s="23">
        <v>1200</v>
      </c>
      <c r="AL27" s="23"/>
      <c r="AM27" s="23"/>
      <c r="AN27" s="19">
        <v>26</v>
      </c>
    </row>
    <row r="28" spans="1:40">
      <c r="A28" s="144"/>
      <c r="B28" s="146"/>
      <c r="C28" s="148"/>
      <c r="D28" s="148"/>
      <c r="E28" s="148"/>
      <c r="F28" s="148"/>
      <c r="G28" s="148"/>
      <c r="H28" s="109" t="s">
        <v>346</v>
      </c>
      <c r="I28" s="23">
        <f t="shared" si="1"/>
        <v>13307.2</v>
      </c>
      <c r="J28" s="23">
        <f>SUM(K28:AM28)</f>
        <v>13307.2</v>
      </c>
      <c r="K28" s="23"/>
      <c r="L28" s="23"/>
      <c r="M28" s="23">
        <v>20</v>
      </c>
      <c r="N28" s="23">
        <v>0</v>
      </c>
      <c r="O28" s="23">
        <v>1150</v>
      </c>
      <c r="P28" s="23">
        <v>0</v>
      </c>
      <c r="Q28" s="23"/>
      <c r="R28" s="23">
        <v>1164</v>
      </c>
      <c r="S28" s="23">
        <v>1958</v>
      </c>
      <c r="T28" s="23">
        <v>0</v>
      </c>
      <c r="U28" s="23">
        <v>6644.2</v>
      </c>
      <c r="V28" s="23"/>
      <c r="W28" s="23"/>
      <c r="X28" s="23">
        <v>0</v>
      </c>
      <c r="Y28" s="23">
        <v>435</v>
      </c>
      <c r="Z28" s="23">
        <v>1762</v>
      </c>
      <c r="AA28" s="23">
        <v>0</v>
      </c>
      <c r="AB28" s="23"/>
      <c r="AC28" s="23"/>
      <c r="AD28" s="23"/>
      <c r="AE28" s="23"/>
      <c r="AF28" s="23">
        <v>48</v>
      </c>
      <c r="AG28" s="23">
        <v>0</v>
      </c>
      <c r="AH28" s="23"/>
      <c r="AI28" s="23">
        <v>0</v>
      </c>
      <c r="AJ28" s="23">
        <v>126</v>
      </c>
      <c r="AK28" s="23"/>
      <c r="AL28" s="23"/>
      <c r="AM28" s="23"/>
      <c r="AN28" s="19">
        <v>27</v>
      </c>
    </row>
    <row r="29" spans="1:40" ht="15.75">
      <c r="A29" s="144"/>
      <c r="B29" s="146"/>
      <c r="C29" s="148"/>
      <c r="D29" s="148"/>
      <c r="E29" s="148"/>
      <c r="F29" s="148"/>
      <c r="G29" s="148"/>
      <c r="H29" s="69" t="s">
        <v>72</v>
      </c>
      <c r="I29" s="26">
        <f t="shared" si="1"/>
        <v>131337.70000000001</v>
      </c>
      <c r="J29" s="26">
        <f t="shared" si="2"/>
        <v>131337.70000000001</v>
      </c>
      <c r="K29" s="26">
        <v>0</v>
      </c>
      <c r="L29" s="26">
        <v>3095</v>
      </c>
      <c r="M29" s="26">
        <v>378</v>
      </c>
      <c r="N29" s="26">
        <v>7677</v>
      </c>
      <c r="O29" s="26">
        <v>2128</v>
      </c>
      <c r="P29" s="26">
        <v>3198</v>
      </c>
      <c r="Q29" s="26">
        <v>6099</v>
      </c>
      <c r="R29" s="26">
        <v>3885</v>
      </c>
      <c r="S29" s="26">
        <v>8253</v>
      </c>
      <c r="T29" s="26">
        <v>3983</v>
      </c>
      <c r="U29" s="26">
        <v>20112.7</v>
      </c>
      <c r="V29" s="26">
        <v>5608</v>
      </c>
      <c r="W29" s="26">
        <v>2351</v>
      </c>
      <c r="X29" s="26">
        <v>18726</v>
      </c>
      <c r="Y29" s="26">
        <v>4751</v>
      </c>
      <c r="Z29" s="26">
        <v>13853</v>
      </c>
      <c r="AA29" s="26">
        <v>1102</v>
      </c>
      <c r="AB29" s="26">
        <v>8421</v>
      </c>
      <c r="AC29" s="26">
        <v>1155</v>
      </c>
      <c r="AD29" s="26">
        <v>2861</v>
      </c>
      <c r="AE29" s="26">
        <v>2855</v>
      </c>
      <c r="AF29" s="26">
        <v>652</v>
      </c>
      <c r="AG29" s="26">
        <v>520</v>
      </c>
      <c r="AH29" s="26">
        <v>965</v>
      </c>
      <c r="AI29" s="26">
        <v>477</v>
      </c>
      <c r="AJ29" s="26">
        <v>1032</v>
      </c>
      <c r="AK29" s="26">
        <v>7200</v>
      </c>
      <c r="AL29" s="26"/>
      <c r="AM29" s="26"/>
      <c r="AN29" s="19">
        <v>28</v>
      </c>
    </row>
    <row r="30" spans="1:40">
      <c r="A30" s="144"/>
      <c r="B30" s="149" t="s">
        <v>73</v>
      </c>
      <c r="C30" s="148" t="s">
        <v>74</v>
      </c>
      <c r="D30" s="148"/>
      <c r="E30" s="148"/>
      <c r="F30" s="148"/>
      <c r="G30" s="148"/>
      <c r="H30" s="1" t="s">
        <v>75</v>
      </c>
      <c r="I30" s="23">
        <f t="shared" si="1"/>
        <v>8003</v>
      </c>
      <c r="J30" s="23">
        <f t="shared" si="2"/>
        <v>8003</v>
      </c>
      <c r="K30" s="23"/>
      <c r="L30" s="23">
        <v>318</v>
      </c>
      <c r="M30" s="23">
        <v>60</v>
      </c>
      <c r="N30" s="23">
        <v>429</v>
      </c>
      <c r="O30" s="23">
        <v>221</v>
      </c>
      <c r="P30" s="23">
        <v>314</v>
      </c>
      <c r="Q30" s="23">
        <v>447</v>
      </c>
      <c r="R30" s="23">
        <v>258</v>
      </c>
      <c r="S30" s="23">
        <v>304</v>
      </c>
      <c r="T30" s="23">
        <v>335</v>
      </c>
      <c r="U30" s="23">
        <v>905</v>
      </c>
      <c r="V30" s="23">
        <v>144</v>
      </c>
      <c r="W30" s="23">
        <v>164</v>
      </c>
      <c r="X30" s="23">
        <v>1406</v>
      </c>
      <c r="Y30" s="23">
        <v>108</v>
      </c>
      <c r="Z30" s="23">
        <v>719</v>
      </c>
      <c r="AA30" s="23">
        <v>108</v>
      </c>
      <c r="AB30" s="23">
        <v>281</v>
      </c>
      <c r="AC30" s="23">
        <v>127</v>
      </c>
      <c r="AD30" s="23">
        <v>593</v>
      </c>
      <c r="AE30" s="23">
        <v>140</v>
      </c>
      <c r="AF30" s="23">
        <v>132</v>
      </c>
      <c r="AG30" s="23">
        <v>120</v>
      </c>
      <c r="AH30" s="23">
        <v>131</v>
      </c>
      <c r="AI30" s="23">
        <v>138</v>
      </c>
      <c r="AJ30" s="23">
        <v>68</v>
      </c>
      <c r="AK30" s="23">
        <v>33</v>
      </c>
      <c r="AL30" s="23"/>
      <c r="AM30" s="23"/>
      <c r="AN30" s="19">
        <v>29</v>
      </c>
    </row>
    <row r="31" spans="1:40">
      <c r="A31" s="144"/>
      <c r="B31" s="149"/>
      <c r="C31" s="148"/>
      <c r="D31" s="148"/>
      <c r="E31" s="148"/>
      <c r="F31" s="148"/>
      <c r="G31" s="148"/>
      <c r="H31" s="1" t="s">
        <v>76</v>
      </c>
      <c r="I31" s="23">
        <f t="shared" si="1"/>
        <v>1008</v>
      </c>
      <c r="J31" s="23">
        <f t="shared" si="2"/>
        <v>1008</v>
      </c>
      <c r="K31" s="23"/>
      <c r="L31" s="23"/>
      <c r="M31" s="23">
        <v>13</v>
      </c>
      <c r="N31" s="23">
        <v>23</v>
      </c>
      <c r="O31" s="23"/>
      <c r="P31" s="23">
        <v>20</v>
      </c>
      <c r="Q31" s="23">
        <v>17</v>
      </c>
      <c r="R31" s="23">
        <v>113</v>
      </c>
      <c r="S31" s="23">
        <v>60</v>
      </c>
      <c r="T31" s="23">
        <v>21</v>
      </c>
      <c r="U31" s="23">
        <v>6</v>
      </c>
      <c r="V31" s="23">
        <v>24</v>
      </c>
      <c r="W31" s="23">
        <v>36</v>
      </c>
      <c r="X31" s="23">
        <v>96</v>
      </c>
      <c r="Y31" s="23">
        <v>34</v>
      </c>
      <c r="Z31" s="23">
        <v>197</v>
      </c>
      <c r="AA31" s="23">
        <v>0</v>
      </c>
      <c r="AB31" s="23">
        <v>218</v>
      </c>
      <c r="AC31" s="23">
        <v>42</v>
      </c>
      <c r="AD31" s="23">
        <v>0</v>
      </c>
      <c r="AE31" s="23">
        <v>48</v>
      </c>
      <c r="AF31" s="23">
        <v>0</v>
      </c>
      <c r="AG31" s="23">
        <v>0</v>
      </c>
      <c r="AH31" s="23">
        <v>10</v>
      </c>
      <c r="AI31" s="23">
        <v>30</v>
      </c>
      <c r="AJ31" s="23"/>
      <c r="AK31" s="23"/>
      <c r="AL31" s="23"/>
      <c r="AM31" s="23"/>
      <c r="AN31" s="19">
        <v>30</v>
      </c>
    </row>
    <row r="32" spans="1:40">
      <c r="A32" s="144"/>
      <c r="B32" s="150"/>
      <c r="C32" s="151"/>
      <c r="D32" s="151"/>
      <c r="E32" s="151"/>
      <c r="F32" s="151"/>
      <c r="G32" s="151"/>
      <c r="H32" s="1" t="s">
        <v>77</v>
      </c>
      <c r="I32" s="23">
        <f t="shared" si="1"/>
        <v>1448</v>
      </c>
      <c r="J32" s="23">
        <f t="shared" si="2"/>
        <v>1448</v>
      </c>
      <c r="K32" s="23"/>
      <c r="L32" s="23">
        <v>69</v>
      </c>
      <c r="M32" s="23">
        <v>0</v>
      </c>
      <c r="N32" s="23">
        <v>221</v>
      </c>
      <c r="O32" s="23">
        <v>36</v>
      </c>
      <c r="P32" s="23">
        <v>26</v>
      </c>
      <c r="Q32" s="23">
        <v>72</v>
      </c>
      <c r="R32" s="23">
        <v>40</v>
      </c>
      <c r="S32" s="23">
        <v>42</v>
      </c>
      <c r="T32" s="23">
        <v>78</v>
      </c>
      <c r="U32" s="23">
        <v>132</v>
      </c>
      <c r="V32" s="23">
        <v>106</v>
      </c>
      <c r="W32" s="23">
        <v>0</v>
      </c>
      <c r="X32" s="23">
        <v>128</v>
      </c>
      <c r="Y32" s="23">
        <v>10</v>
      </c>
      <c r="Z32" s="23">
        <v>100</v>
      </c>
      <c r="AA32" s="23">
        <v>98</v>
      </c>
      <c r="AB32" s="23">
        <v>17</v>
      </c>
      <c r="AC32" s="23">
        <v>6</v>
      </c>
      <c r="AD32" s="23">
        <v>149</v>
      </c>
      <c r="AE32" s="23">
        <v>26</v>
      </c>
      <c r="AF32" s="23">
        <v>6</v>
      </c>
      <c r="AG32" s="23">
        <v>48</v>
      </c>
      <c r="AH32" s="23">
        <v>0</v>
      </c>
      <c r="AI32" s="23">
        <v>30</v>
      </c>
      <c r="AJ32" s="23">
        <v>8</v>
      </c>
      <c r="AK32" s="23"/>
      <c r="AL32" s="23"/>
      <c r="AM32" s="23"/>
      <c r="AN32" s="19">
        <v>31</v>
      </c>
    </row>
    <row r="33" spans="1:40">
      <c r="A33" s="144"/>
      <c r="B33" s="150"/>
      <c r="C33" s="151"/>
      <c r="D33" s="151"/>
      <c r="E33" s="151"/>
      <c r="F33" s="151"/>
      <c r="G33" s="151"/>
      <c r="H33" s="2" t="s">
        <v>78</v>
      </c>
      <c r="I33" s="23">
        <f t="shared" si="1"/>
        <v>208</v>
      </c>
      <c r="J33" s="23">
        <f t="shared" si="2"/>
        <v>208</v>
      </c>
      <c r="K33" s="23"/>
      <c r="L33" s="23"/>
      <c r="M33" s="23">
        <v>0</v>
      </c>
      <c r="N33" s="23">
        <v>16</v>
      </c>
      <c r="O33" s="23"/>
      <c r="P33" s="23">
        <v>24</v>
      </c>
      <c r="Q33" s="23"/>
      <c r="R33" s="23"/>
      <c r="S33" s="23">
        <v>8</v>
      </c>
      <c r="T33" s="23">
        <v>0</v>
      </c>
      <c r="U33" s="23">
        <v>0</v>
      </c>
      <c r="V33" s="23">
        <v>20</v>
      </c>
      <c r="W33" s="23">
        <v>0</v>
      </c>
      <c r="X33" s="23">
        <v>0</v>
      </c>
      <c r="Y33" s="23">
        <v>0</v>
      </c>
      <c r="Z33" s="23">
        <v>55</v>
      </c>
      <c r="AA33" s="23">
        <v>0</v>
      </c>
      <c r="AB33" s="23">
        <v>20</v>
      </c>
      <c r="AC33" s="23">
        <v>23</v>
      </c>
      <c r="AD33" s="23">
        <v>0</v>
      </c>
      <c r="AE33" s="23"/>
      <c r="AF33" s="23">
        <v>0</v>
      </c>
      <c r="AG33" s="23">
        <v>0</v>
      </c>
      <c r="AH33" s="23">
        <v>0</v>
      </c>
      <c r="AI33" s="23">
        <v>24</v>
      </c>
      <c r="AJ33" s="23"/>
      <c r="AK33" s="23">
        <v>18</v>
      </c>
      <c r="AL33" s="23"/>
      <c r="AM33" s="23"/>
      <c r="AN33" s="19">
        <v>32</v>
      </c>
    </row>
    <row r="34" spans="1:40" ht="15.75">
      <c r="A34" s="144"/>
      <c r="B34" s="150"/>
      <c r="C34" s="151"/>
      <c r="D34" s="151"/>
      <c r="E34" s="151"/>
      <c r="F34" s="151"/>
      <c r="G34" s="151"/>
      <c r="H34" s="17" t="s">
        <v>79</v>
      </c>
      <c r="I34" s="30">
        <f t="shared" si="1"/>
        <v>10667</v>
      </c>
      <c r="J34" s="30">
        <f t="shared" si="2"/>
        <v>10667</v>
      </c>
      <c r="K34" s="30">
        <v>0</v>
      </c>
      <c r="L34" s="30">
        <v>387</v>
      </c>
      <c r="M34" s="30">
        <v>73</v>
      </c>
      <c r="N34" s="30">
        <v>689</v>
      </c>
      <c r="O34" s="30">
        <v>257</v>
      </c>
      <c r="P34" s="30">
        <v>384</v>
      </c>
      <c r="Q34" s="30">
        <v>536</v>
      </c>
      <c r="R34" s="30">
        <v>411</v>
      </c>
      <c r="S34" s="30">
        <v>414</v>
      </c>
      <c r="T34" s="30">
        <v>434</v>
      </c>
      <c r="U34" s="30">
        <v>1043</v>
      </c>
      <c r="V34" s="30">
        <v>294</v>
      </c>
      <c r="W34" s="30">
        <v>200</v>
      </c>
      <c r="X34" s="30">
        <v>1630</v>
      </c>
      <c r="Y34" s="30">
        <v>152</v>
      </c>
      <c r="Z34" s="30">
        <v>1071</v>
      </c>
      <c r="AA34" s="30">
        <v>206</v>
      </c>
      <c r="AB34" s="30">
        <v>536</v>
      </c>
      <c r="AC34" s="30">
        <v>198</v>
      </c>
      <c r="AD34" s="30">
        <v>742</v>
      </c>
      <c r="AE34" s="30">
        <v>214</v>
      </c>
      <c r="AF34" s="30">
        <v>138</v>
      </c>
      <c r="AG34" s="30">
        <v>168</v>
      </c>
      <c r="AH34" s="30">
        <v>141</v>
      </c>
      <c r="AI34" s="30">
        <v>222</v>
      </c>
      <c r="AJ34" s="30">
        <v>76</v>
      </c>
      <c r="AK34" s="30">
        <v>51</v>
      </c>
      <c r="AL34" s="30"/>
      <c r="AM34" s="30"/>
      <c r="AN34" s="19">
        <v>33</v>
      </c>
    </row>
    <row r="35" spans="1:40">
      <c r="A35" s="144"/>
      <c r="B35" s="154" t="s">
        <v>80</v>
      </c>
      <c r="C35" s="148" t="s">
        <v>81</v>
      </c>
      <c r="D35" s="148"/>
      <c r="E35" s="148"/>
      <c r="F35" s="148"/>
      <c r="G35" s="148"/>
      <c r="H35" s="3" t="s">
        <v>82</v>
      </c>
      <c r="I35" s="31">
        <f t="shared" si="1"/>
        <v>53</v>
      </c>
      <c r="J35" s="31">
        <f t="shared" si="2"/>
        <v>53</v>
      </c>
      <c r="K35" s="31"/>
      <c r="L35" s="31">
        <v>2</v>
      </c>
      <c r="M35" s="31">
        <v>1</v>
      </c>
      <c r="N35" s="31">
        <v>2</v>
      </c>
      <c r="O35" s="31">
        <v>1</v>
      </c>
      <c r="P35" s="31">
        <v>2</v>
      </c>
      <c r="Q35" s="31">
        <v>3</v>
      </c>
      <c r="R35" s="31">
        <v>1</v>
      </c>
      <c r="S35" s="31">
        <v>3</v>
      </c>
      <c r="T35" s="31">
        <v>2</v>
      </c>
      <c r="U35" s="31">
        <v>3</v>
      </c>
      <c r="V35" s="31">
        <v>2</v>
      </c>
      <c r="W35" s="31">
        <v>2</v>
      </c>
      <c r="X35" s="31">
        <v>3</v>
      </c>
      <c r="Y35" s="31">
        <v>2</v>
      </c>
      <c r="Z35" s="31">
        <v>5</v>
      </c>
      <c r="AA35" s="31">
        <v>2</v>
      </c>
      <c r="AB35" s="31">
        <v>2</v>
      </c>
      <c r="AC35" s="31">
        <v>4</v>
      </c>
      <c r="AD35" s="31">
        <v>2</v>
      </c>
      <c r="AE35" s="31">
        <v>1</v>
      </c>
      <c r="AF35" s="31">
        <v>1</v>
      </c>
      <c r="AG35" s="31">
        <v>1</v>
      </c>
      <c r="AH35" s="31">
        <v>1</v>
      </c>
      <c r="AI35" s="31">
        <v>1</v>
      </c>
      <c r="AJ35" s="31">
        <v>2</v>
      </c>
      <c r="AK35" s="31">
        <v>2</v>
      </c>
      <c r="AL35" s="31"/>
      <c r="AM35" s="31"/>
      <c r="AN35" s="19">
        <v>34</v>
      </c>
    </row>
    <row r="36" spans="1:40">
      <c r="A36" s="144"/>
      <c r="B36" s="156"/>
      <c r="C36" s="148"/>
      <c r="D36" s="148"/>
      <c r="E36" s="148"/>
      <c r="F36" s="148"/>
      <c r="G36" s="148"/>
      <c r="H36" s="3" t="s">
        <v>83</v>
      </c>
      <c r="I36" s="31">
        <f t="shared" si="1"/>
        <v>51</v>
      </c>
      <c r="J36" s="31">
        <f t="shared" si="2"/>
        <v>51</v>
      </c>
      <c r="K36" s="31"/>
      <c r="L36" s="31">
        <v>2</v>
      </c>
      <c r="M36" s="31">
        <v>1</v>
      </c>
      <c r="N36" s="31">
        <v>2</v>
      </c>
      <c r="O36" s="31">
        <v>1</v>
      </c>
      <c r="P36" s="31">
        <v>1</v>
      </c>
      <c r="Q36" s="31">
        <v>3</v>
      </c>
      <c r="R36" s="31">
        <v>1</v>
      </c>
      <c r="S36" s="31">
        <v>3</v>
      </c>
      <c r="T36" s="31">
        <v>1</v>
      </c>
      <c r="U36" s="31">
        <v>3</v>
      </c>
      <c r="V36" s="31">
        <v>2</v>
      </c>
      <c r="W36" s="31">
        <v>2</v>
      </c>
      <c r="X36" s="31">
        <v>3</v>
      </c>
      <c r="Y36" s="31">
        <v>2</v>
      </c>
      <c r="Z36" s="31">
        <v>5</v>
      </c>
      <c r="AA36" s="31">
        <v>2</v>
      </c>
      <c r="AB36" s="31">
        <v>2</v>
      </c>
      <c r="AC36" s="31">
        <v>4</v>
      </c>
      <c r="AD36" s="31">
        <v>2</v>
      </c>
      <c r="AE36" s="31">
        <v>1</v>
      </c>
      <c r="AF36" s="31">
        <v>1</v>
      </c>
      <c r="AG36" s="31">
        <v>1</v>
      </c>
      <c r="AH36" s="31">
        <v>1</v>
      </c>
      <c r="AI36" s="31">
        <v>1</v>
      </c>
      <c r="AJ36" s="31">
        <v>2</v>
      </c>
      <c r="AK36" s="31">
        <v>2</v>
      </c>
      <c r="AL36" s="31"/>
      <c r="AM36" s="31"/>
      <c r="AN36" s="19">
        <v>35</v>
      </c>
    </row>
    <row r="37" spans="1:40">
      <c r="A37" s="136" t="s">
        <v>84</v>
      </c>
      <c r="B37" s="157" t="s">
        <v>85</v>
      </c>
      <c r="C37" s="158" t="s">
        <v>86</v>
      </c>
      <c r="D37" s="159"/>
      <c r="E37" s="159"/>
      <c r="F37" s="159"/>
      <c r="G37" s="160"/>
      <c r="H37" s="70" t="s">
        <v>87</v>
      </c>
      <c r="I37" s="23">
        <f t="shared" si="1"/>
        <v>10</v>
      </c>
      <c r="J37" s="23">
        <f t="shared" si="2"/>
        <v>10</v>
      </c>
      <c r="K37" s="23">
        <v>1</v>
      </c>
      <c r="L37" s="23"/>
      <c r="M37" s="23">
        <v>0</v>
      </c>
      <c r="N37" s="23">
        <v>1</v>
      </c>
      <c r="O37" s="23"/>
      <c r="P37" s="23">
        <v>0</v>
      </c>
      <c r="Q37" s="23">
        <v>2</v>
      </c>
      <c r="R37" s="23">
        <v>0</v>
      </c>
      <c r="S37" s="23">
        <v>1</v>
      </c>
      <c r="T37" s="23">
        <v>0</v>
      </c>
      <c r="U37" s="23">
        <v>1</v>
      </c>
      <c r="V37" s="23">
        <v>0</v>
      </c>
      <c r="W37" s="23">
        <v>0</v>
      </c>
      <c r="X37" s="23">
        <v>1</v>
      </c>
      <c r="Y37" s="23">
        <v>1</v>
      </c>
      <c r="Z37" s="23">
        <v>1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/>
      <c r="AK37" s="23">
        <v>1</v>
      </c>
      <c r="AL37" s="23"/>
      <c r="AM37" s="23"/>
      <c r="AN37" s="19">
        <v>36</v>
      </c>
    </row>
    <row r="38" spans="1:40">
      <c r="A38" s="136"/>
      <c r="B38" s="149"/>
      <c r="C38" s="158"/>
      <c r="D38" s="159"/>
      <c r="E38" s="159"/>
      <c r="F38" s="159"/>
      <c r="G38" s="160"/>
      <c r="H38" s="1" t="s">
        <v>88</v>
      </c>
      <c r="I38" s="23">
        <f t="shared" si="1"/>
        <v>38</v>
      </c>
      <c r="J38" s="23">
        <f t="shared" si="2"/>
        <v>38</v>
      </c>
      <c r="K38" s="23"/>
      <c r="L38" s="23">
        <v>1</v>
      </c>
      <c r="M38" s="23">
        <v>1</v>
      </c>
      <c r="N38" s="23">
        <v>1</v>
      </c>
      <c r="O38" s="23">
        <v>1</v>
      </c>
      <c r="P38" s="23">
        <v>1</v>
      </c>
      <c r="Q38" s="23">
        <v>1</v>
      </c>
      <c r="R38" s="23">
        <v>4</v>
      </c>
      <c r="S38" s="23">
        <v>1</v>
      </c>
      <c r="T38" s="23">
        <v>1</v>
      </c>
      <c r="U38" s="23">
        <v>1</v>
      </c>
      <c r="V38" s="23">
        <v>1</v>
      </c>
      <c r="W38" s="23">
        <v>1</v>
      </c>
      <c r="X38" s="23">
        <v>3</v>
      </c>
      <c r="Y38" s="23">
        <v>1</v>
      </c>
      <c r="Z38" s="23">
        <v>2</v>
      </c>
      <c r="AA38" s="23">
        <v>3</v>
      </c>
      <c r="AB38" s="23">
        <v>2</v>
      </c>
      <c r="AC38" s="23">
        <v>1</v>
      </c>
      <c r="AD38" s="23">
        <v>2</v>
      </c>
      <c r="AE38" s="23">
        <v>2</v>
      </c>
      <c r="AF38" s="23">
        <v>1</v>
      </c>
      <c r="AG38" s="23">
        <v>1</v>
      </c>
      <c r="AH38" s="23">
        <v>1</v>
      </c>
      <c r="AI38" s="23">
        <v>1</v>
      </c>
      <c r="AJ38" s="23">
        <v>1</v>
      </c>
      <c r="AK38" s="23">
        <v>2</v>
      </c>
      <c r="AL38" s="23"/>
      <c r="AM38" s="23"/>
      <c r="AN38" s="19">
        <v>37</v>
      </c>
    </row>
    <row r="39" spans="1:40">
      <c r="A39" s="136"/>
      <c r="B39" s="149"/>
      <c r="C39" s="158"/>
      <c r="D39" s="159"/>
      <c r="E39" s="159"/>
      <c r="F39" s="159"/>
      <c r="G39" s="160"/>
      <c r="H39" s="1" t="s">
        <v>89</v>
      </c>
      <c r="I39" s="23">
        <f t="shared" si="1"/>
        <v>7</v>
      </c>
      <c r="J39" s="23">
        <f t="shared" si="2"/>
        <v>7</v>
      </c>
      <c r="K39" s="23"/>
      <c r="L39" s="23"/>
      <c r="M39" s="23">
        <v>0</v>
      </c>
      <c r="N39" s="23"/>
      <c r="O39" s="23"/>
      <c r="P39" s="23">
        <v>0</v>
      </c>
      <c r="Q39" s="23">
        <v>1</v>
      </c>
      <c r="R39" s="23">
        <v>0</v>
      </c>
      <c r="S39" s="23">
        <v>1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23">
        <v>1</v>
      </c>
      <c r="AC39" s="23">
        <v>1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/>
      <c r="AK39" s="23">
        <v>1</v>
      </c>
      <c r="AL39" s="23"/>
      <c r="AM39" s="23">
        <v>1</v>
      </c>
      <c r="AN39" s="19">
        <v>38</v>
      </c>
    </row>
    <row r="40" spans="1:40">
      <c r="A40" s="136"/>
      <c r="B40" s="149"/>
      <c r="C40" s="158"/>
      <c r="D40" s="159"/>
      <c r="E40" s="159"/>
      <c r="F40" s="159"/>
      <c r="G40" s="160"/>
      <c r="H40" s="1" t="s">
        <v>90</v>
      </c>
      <c r="I40" s="23">
        <f t="shared" si="1"/>
        <v>29</v>
      </c>
      <c r="J40" s="23">
        <f t="shared" si="2"/>
        <v>29</v>
      </c>
      <c r="K40" s="23"/>
      <c r="L40" s="23">
        <v>1</v>
      </c>
      <c r="M40" s="23">
        <v>0</v>
      </c>
      <c r="N40" s="23">
        <v>2</v>
      </c>
      <c r="O40" s="23"/>
      <c r="P40" s="23">
        <v>1</v>
      </c>
      <c r="Q40" s="23">
        <v>1</v>
      </c>
      <c r="R40" s="23">
        <v>0</v>
      </c>
      <c r="S40" s="23">
        <v>2</v>
      </c>
      <c r="T40" s="23">
        <v>1</v>
      </c>
      <c r="U40" s="23">
        <v>1</v>
      </c>
      <c r="V40" s="23">
        <v>1</v>
      </c>
      <c r="W40" s="23">
        <v>1</v>
      </c>
      <c r="X40" s="23">
        <v>0</v>
      </c>
      <c r="Y40" s="23">
        <v>1</v>
      </c>
      <c r="Z40" s="23">
        <v>3</v>
      </c>
      <c r="AA40" s="23">
        <v>0</v>
      </c>
      <c r="AB40" s="23">
        <v>1</v>
      </c>
      <c r="AC40" s="23">
        <v>0</v>
      </c>
      <c r="AD40" s="23">
        <v>2</v>
      </c>
      <c r="AE40" s="23">
        <v>2</v>
      </c>
      <c r="AF40" s="23">
        <v>1</v>
      </c>
      <c r="AG40" s="23">
        <v>1</v>
      </c>
      <c r="AH40" s="23">
        <v>0</v>
      </c>
      <c r="AI40" s="23">
        <v>1</v>
      </c>
      <c r="AJ40" s="23">
        <v>3</v>
      </c>
      <c r="AK40" s="23"/>
      <c r="AL40" s="23"/>
      <c r="AM40" s="23">
        <v>3</v>
      </c>
      <c r="AN40" s="19">
        <v>39</v>
      </c>
    </row>
    <row r="41" spans="1:40">
      <c r="A41" s="136"/>
      <c r="B41" s="149"/>
      <c r="C41" s="158"/>
      <c r="D41" s="159"/>
      <c r="E41" s="159"/>
      <c r="F41" s="159"/>
      <c r="G41" s="160"/>
      <c r="H41" s="1" t="s">
        <v>91</v>
      </c>
      <c r="I41" s="23">
        <f t="shared" si="1"/>
        <v>25</v>
      </c>
      <c r="J41" s="23">
        <f t="shared" si="2"/>
        <v>25</v>
      </c>
      <c r="K41" s="23"/>
      <c r="L41" s="23"/>
      <c r="M41" s="23">
        <v>0</v>
      </c>
      <c r="N41" s="23">
        <v>3</v>
      </c>
      <c r="O41" s="23"/>
      <c r="P41" s="23">
        <v>1</v>
      </c>
      <c r="Q41" s="23">
        <v>1</v>
      </c>
      <c r="R41" s="23">
        <v>0</v>
      </c>
      <c r="S41" s="23">
        <v>0</v>
      </c>
      <c r="T41" s="23">
        <v>3</v>
      </c>
      <c r="U41" s="23">
        <v>1</v>
      </c>
      <c r="V41" s="23">
        <v>1</v>
      </c>
      <c r="W41" s="23">
        <v>0</v>
      </c>
      <c r="X41" s="23">
        <v>0</v>
      </c>
      <c r="Y41" s="23">
        <v>0</v>
      </c>
      <c r="Z41" s="23">
        <v>3</v>
      </c>
      <c r="AA41" s="23">
        <v>5</v>
      </c>
      <c r="AB41" s="23">
        <v>0</v>
      </c>
      <c r="AC41" s="23">
        <v>1</v>
      </c>
      <c r="AD41" s="23">
        <v>1</v>
      </c>
      <c r="AE41" s="23">
        <v>1</v>
      </c>
      <c r="AF41" s="23">
        <v>0</v>
      </c>
      <c r="AG41" s="23">
        <v>0</v>
      </c>
      <c r="AH41" s="23">
        <v>0</v>
      </c>
      <c r="AI41" s="23">
        <v>2</v>
      </c>
      <c r="AJ41" s="23"/>
      <c r="AK41" s="23">
        <v>1</v>
      </c>
      <c r="AL41" s="23"/>
      <c r="AM41" s="23">
        <v>1</v>
      </c>
      <c r="AN41" s="19">
        <v>40</v>
      </c>
    </row>
    <row r="42" spans="1:40">
      <c r="A42" s="136"/>
      <c r="B42" s="149"/>
      <c r="C42" s="158"/>
      <c r="D42" s="159"/>
      <c r="E42" s="159"/>
      <c r="F42" s="159"/>
      <c r="G42" s="160"/>
      <c r="H42" s="1" t="s">
        <v>92</v>
      </c>
      <c r="I42" s="23">
        <f t="shared" si="1"/>
        <v>58</v>
      </c>
      <c r="J42" s="23">
        <f t="shared" si="2"/>
        <v>58</v>
      </c>
      <c r="K42" s="23"/>
      <c r="L42" s="23"/>
      <c r="M42" s="23">
        <v>0</v>
      </c>
      <c r="N42" s="23">
        <v>2</v>
      </c>
      <c r="O42" s="23"/>
      <c r="P42" s="23">
        <v>0</v>
      </c>
      <c r="Q42" s="23"/>
      <c r="R42" s="23">
        <v>0</v>
      </c>
      <c r="S42" s="23">
        <v>2</v>
      </c>
      <c r="T42" s="23">
        <v>0</v>
      </c>
      <c r="U42" s="23">
        <v>0</v>
      </c>
      <c r="V42" s="23">
        <v>2</v>
      </c>
      <c r="W42" s="23">
        <v>0</v>
      </c>
      <c r="X42" s="23">
        <v>4</v>
      </c>
      <c r="Y42" s="23">
        <v>2</v>
      </c>
      <c r="Z42" s="23">
        <v>4</v>
      </c>
      <c r="AA42" s="23">
        <v>0</v>
      </c>
      <c r="AB42" s="23">
        <v>0</v>
      </c>
      <c r="AC42" s="23">
        <v>41</v>
      </c>
      <c r="AD42" s="23">
        <v>0</v>
      </c>
      <c r="AE42" s="23"/>
      <c r="AF42" s="23">
        <v>0</v>
      </c>
      <c r="AG42" s="23">
        <v>0</v>
      </c>
      <c r="AH42" s="23">
        <v>0</v>
      </c>
      <c r="AI42" s="23">
        <v>0</v>
      </c>
      <c r="AJ42" s="23">
        <v>1</v>
      </c>
      <c r="AK42" s="23"/>
      <c r="AL42" s="23"/>
      <c r="AM42" s="23"/>
      <c r="AN42" s="19">
        <v>41</v>
      </c>
    </row>
    <row r="43" spans="1:40">
      <c r="A43" s="136"/>
      <c r="B43" s="149"/>
      <c r="C43" s="158"/>
      <c r="D43" s="159"/>
      <c r="E43" s="159"/>
      <c r="F43" s="159"/>
      <c r="G43" s="160"/>
      <c r="H43" s="1" t="s">
        <v>93</v>
      </c>
      <c r="I43" s="23">
        <f t="shared" si="1"/>
        <v>7</v>
      </c>
      <c r="J43" s="23">
        <f t="shared" si="2"/>
        <v>7</v>
      </c>
      <c r="K43" s="23"/>
      <c r="L43" s="23"/>
      <c r="M43" s="23">
        <v>0</v>
      </c>
      <c r="N43" s="23"/>
      <c r="O43" s="23"/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1</v>
      </c>
      <c r="W43" s="23">
        <v>0</v>
      </c>
      <c r="X43" s="23">
        <v>4</v>
      </c>
      <c r="Y43" s="23">
        <v>0</v>
      </c>
      <c r="Z43" s="23">
        <v>2</v>
      </c>
      <c r="AA43" s="23">
        <v>0</v>
      </c>
      <c r="AB43" s="23">
        <v>0</v>
      </c>
      <c r="AC43" s="23">
        <v>0</v>
      </c>
      <c r="AD43" s="23">
        <v>0</v>
      </c>
      <c r="AE43" s="23"/>
      <c r="AF43" s="23">
        <v>0</v>
      </c>
      <c r="AG43" s="23">
        <v>0</v>
      </c>
      <c r="AH43" s="23">
        <v>0</v>
      </c>
      <c r="AI43" s="23">
        <v>0</v>
      </c>
      <c r="AJ43" s="23"/>
      <c r="AK43" s="23"/>
      <c r="AL43" s="23"/>
      <c r="AM43" s="23"/>
      <c r="AN43" s="19">
        <v>42</v>
      </c>
    </row>
    <row r="44" spans="1:40">
      <c r="A44" s="136"/>
      <c r="B44" s="149"/>
      <c r="C44" s="158"/>
      <c r="D44" s="159"/>
      <c r="E44" s="159"/>
      <c r="F44" s="159"/>
      <c r="G44" s="160"/>
      <c r="H44" s="1" t="s">
        <v>94</v>
      </c>
      <c r="I44" s="23">
        <f t="shared" si="1"/>
        <v>20</v>
      </c>
      <c r="J44" s="23">
        <f t="shared" si="2"/>
        <v>20</v>
      </c>
      <c r="K44" s="23"/>
      <c r="L44" s="23"/>
      <c r="M44" s="23">
        <v>0</v>
      </c>
      <c r="N44" s="23">
        <v>2</v>
      </c>
      <c r="O44" s="23">
        <v>1</v>
      </c>
      <c r="P44" s="23">
        <v>0</v>
      </c>
      <c r="Q44" s="23"/>
      <c r="R44" s="23">
        <v>0</v>
      </c>
      <c r="S44" s="23">
        <v>1</v>
      </c>
      <c r="T44" s="23">
        <v>0</v>
      </c>
      <c r="U44" s="23">
        <v>0</v>
      </c>
      <c r="V44" s="23">
        <v>2</v>
      </c>
      <c r="W44" s="23">
        <v>0</v>
      </c>
      <c r="X44" s="23">
        <v>4</v>
      </c>
      <c r="Y44" s="23">
        <v>0</v>
      </c>
      <c r="Z44" s="23">
        <v>2</v>
      </c>
      <c r="AA44" s="23">
        <v>0</v>
      </c>
      <c r="AB44" s="23">
        <v>3</v>
      </c>
      <c r="AC44" s="23">
        <v>2</v>
      </c>
      <c r="AD44" s="23">
        <v>0</v>
      </c>
      <c r="AE44" s="23"/>
      <c r="AF44" s="23">
        <v>1</v>
      </c>
      <c r="AG44" s="23">
        <v>0</v>
      </c>
      <c r="AH44" s="23">
        <v>0</v>
      </c>
      <c r="AI44" s="23">
        <v>0</v>
      </c>
      <c r="AJ44" s="23"/>
      <c r="AK44" s="23">
        <v>1</v>
      </c>
      <c r="AL44" s="23"/>
      <c r="AM44" s="23">
        <v>1</v>
      </c>
      <c r="AN44" s="19">
        <v>43</v>
      </c>
    </row>
    <row r="45" spans="1:40">
      <c r="A45" s="136"/>
      <c r="B45" s="149"/>
      <c r="C45" s="158"/>
      <c r="D45" s="159"/>
      <c r="E45" s="159"/>
      <c r="F45" s="159"/>
      <c r="G45" s="160"/>
      <c r="H45" s="1" t="s">
        <v>95</v>
      </c>
      <c r="I45" s="23">
        <f t="shared" si="1"/>
        <v>16</v>
      </c>
      <c r="J45" s="23">
        <f t="shared" si="2"/>
        <v>16</v>
      </c>
      <c r="K45" s="23"/>
      <c r="L45" s="23"/>
      <c r="M45" s="23">
        <v>0</v>
      </c>
      <c r="N45" s="23">
        <v>2</v>
      </c>
      <c r="O45" s="23">
        <v>1</v>
      </c>
      <c r="P45" s="23">
        <v>0</v>
      </c>
      <c r="Q45" s="23">
        <v>1</v>
      </c>
      <c r="R45" s="23">
        <v>1</v>
      </c>
      <c r="S45" s="23">
        <v>1</v>
      </c>
      <c r="T45" s="23">
        <v>0</v>
      </c>
      <c r="U45" s="23">
        <v>1</v>
      </c>
      <c r="V45" s="23">
        <v>1</v>
      </c>
      <c r="W45" s="23">
        <v>0</v>
      </c>
      <c r="X45" s="23">
        <v>1</v>
      </c>
      <c r="Y45" s="23">
        <v>0</v>
      </c>
      <c r="Z45" s="23">
        <v>2</v>
      </c>
      <c r="AA45" s="23">
        <v>1</v>
      </c>
      <c r="AB45" s="23">
        <v>1</v>
      </c>
      <c r="AC45" s="23">
        <v>0</v>
      </c>
      <c r="AD45" s="23">
        <v>1</v>
      </c>
      <c r="AE45" s="23"/>
      <c r="AF45" s="23">
        <v>0</v>
      </c>
      <c r="AG45" s="23">
        <v>0</v>
      </c>
      <c r="AH45" s="23">
        <v>1</v>
      </c>
      <c r="AI45" s="23">
        <v>0</v>
      </c>
      <c r="AJ45" s="23">
        <v>1</v>
      </c>
      <c r="AK45" s="23"/>
      <c r="AL45" s="23"/>
      <c r="AM45" s="23"/>
      <c r="AN45" s="19">
        <v>44</v>
      </c>
    </row>
    <row r="46" spans="1:40">
      <c r="A46" s="136"/>
      <c r="B46" s="150"/>
      <c r="C46" s="158"/>
      <c r="D46" s="159"/>
      <c r="E46" s="159"/>
      <c r="F46" s="159"/>
      <c r="G46" s="160"/>
      <c r="H46" s="2" t="s">
        <v>66</v>
      </c>
      <c r="I46" s="23">
        <f t="shared" si="1"/>
        <v>91</v>
      </c>
      <c r="J46" s="23">
        <f t="shared" si="2"/>
        <v>91</v>
      </c>
      <c r="K46" s="23"/>
      <c r="L46" s="23">
        <v>4</v>
      </c>
      <c r="M46" s="23">
        <v>1</v>
      </c>
      <c r="N46" s="23"/>
      <c r="O46" s="23">
        <v>5</v>
      </c>
      <c r="P46" s="23">
        <v>22</v>
      </c>
      <c r="Q46" s="23">
        <v>0</v>
      </c>
      <c r="R46" s="23">
        <v>0</v>
      </c>
      <c r="S46" s="23">
        <v>0</v>
      </c>
      <c r="T46" s="23">
        <v>9</v>
      </c>
      <c r="U46" s="23">
        <v>4</v>
      </c>
      <c r="V46" s="23">
        <v>3</v>
      </c>
      <c r="W46" s="23">
        <v>1</v>
      </c>
      <c r="X46" s="23">
        <v>0</v>
      </c>
      <c r="Y46" s="23">
        <v>0</v>
      </c>
      <c r="Z46" s="23">
        <v>0</v>
      </c>
      <c r="AA46" s="23">
        <v>22</v>
      </c>
      <c r="AB46" s="23">
        <v>0</v>
      </c>
      <c r="AC46" s="23">
        <v>3</v>
      </c>
      <c r="AD46" s="23">
        <v>5</v>
      </c>
      <c r="AE46" s="23">
        <v>2</v>
      </c>
      <c r="AF46" s="23">
        <v>0</v>
      </c>
      <c r="AG46" s="23">
        <v>2</v>
      </c>
      <c r="AH46" s="23">
        <v>0</v>
      </c>
      <c r="AI46" s="23">
        <v>0</v>
      </c>
      <c r="AJ46" s="23">
        <v>8</v>
      </c>
      <c r="AK46" s="23"/>
      <c r="AL46" s="23"/>
      <c r="AM46" s="23"/>
      <c r="AN46" s="19">
        <v>45</v>
      </c>
    </row>
    <row r="47" spans="1:40">
      <c r="A47" s="136"/>
      <c r="B47" s="146" t="s">
        <v>96</v>
      </c>
      <c r="C47" s="161" t="s">
        <v>97</v>
      </c>
      <c r="D47" s="153" t="s">
        <v>98</v>
      </c>
      <c r="E47" s="154" t="s">
        <v>99</v>
      </c>
      <c r="F47" s="154"/>
      <c r="G47" s="154"/>
      <c r="H47" s="1" t="s">
        <v>100</v>
      </c>
      <c r="I47" s="32">
        <f t="shared" si="1"/>
        <v>327</v>
      </c>
      <c r="J47" s="32">
        <f t="shared" si="2"/>
        <v>327</v>
      </c>
      <c r="K47" s="32"/>
      <c r="L47" s="32">
        <v>11</v>
      </c>
      <c r="M47" s="32">
        <v>3</v>
      </c>
      <c r="N47" s="32">
        <v>21</v>
      </c>
      <c r="O47" s="32">
        <v>11</v>
      </c>
      <c r="P47" s="32">
        <v>11</v>
      </c>
      <c r="Q47" s="32"/>
      <c r="R47" s="32">
        <v>10</v>
      </c>
      <c r="S47" s="32">
        <v>16</v>
      </c>
      <c r="T47" s="32">
        <v>9</v>
      </c>
      <c r="U47" s="32">
        <v>22</v>
      </c>
      <c r="V47" s="32">
        <v>14</v>
      </c>
      <c r="W47" s="32">
        <v>7</v>
      </c>
      <c r="X47" s="32">
        <v>30</v>
      </c>
      <c r="Y47" s="32">
        <v>9</v>
      </c>
      <c r="Z47" s="32">
        <v>19</v>
      </c>
      <c r="AA47" s="32">
        <v>11</v>
      </c>
      <c r="AB47" s="32">
        <v>11</v>
      </c>
      <c r="AC47" s="32">
        <v>8</v>
      </c>
      <c r="AD47" s="32">
        <v>11</v>
      </c>
      <c r="AE47" s="32">
        <v>8</v>
      </c>
      <c r="AF47" s="32">
        <v>5</v>
      </c>
      <c r="AG47" s="32">
        <v>3</v>
      </c>
      <c r="AH47" s="32">
        <v>6</v>
      </c>
      <c r="AI47" s="32">
        <v>2</v>
      </c>
      <c r="AJ47" s="32">
        <v>2</v>
      </c>
      <c r="AK47" s="32">
        <v>16</v>
      </c>
      <c r="AL47" s="32"/>
      <c r="AM47" s="32">
        <v>51</v>
      </c>
      <c r="AN47" s="19">
        <v>46</v>
      </c>
    </row>
    <row r="48" spans="1:40">
      <c r="A48" s="136"/>
      <c r="B48" s="146"/>
      <c r="C48" s="161"/>
      <c r="D48" s="153"/>
      <c r="E48" s="154"/>
      <c r="F48" s="154"/>
      <c r="G48" s="154"/>
      <c r="H48" s="1" t="s">
        <v>101</v>
      </c>
      <c r="I48" s="33">
        <f t="shared" si="1"/>
        <v>70</v>
      </c>
      <c r="J48" s="33">
        <f t="shared" si="2"/>
        <v>70</v>
      </c>
      <c r="K48" s="33"/>
      <c r="L48" s="33">
        <v>2</v>
      </c>
      <c r="M48" s="33">
        <v>1</v>
      </c>
      <c r="N48" s="33">
        <v>2</v>
      </c>
      <c r="O48" s="33">
        <v>2</v>
      </c>
      <c r="P48" s="33">
        <v>1</v>
      </c>
      <c r="Q48" s="33">
        <v>6</v>
      </c>
      <c r="R48" s="33">
        <v>2</v>
      </c>
      <c r="S48" s="33">
        <v>3</v>
      </c>
      <c r="T48" s="33">
        <v>2</v>
      </c>
      <c r="U48" s="33">
        <v>4</v>
      </c>
      <c r="V48" s="33">
        <v>2</v>
      </c>
      <c r="W48" s="33">
        <v>2</v>
      </c>
      <c r="X48" s="33">
        <v>7</v>
      </c>
      <c r="Y48" s="33">
        <v>3</v>
      </c>
      <c r="Z48" s="33">
        <v>6</v>
      </c>
      <c r="AA48" s="33">
        <v>2</v>
      </c>
      <c r="AB48" s="33">
        <v>4</v>
      </c>
      <c r="AC48" s="33">
        <v>3</v>
      </c>
      <c r="AD48" s="33">
        <v>4</v>
      </c>
      <c r="AE48" s="33">
        <v>1</v>
      </c>
      <c r="AF48" s="33">
        <v>1</v>
      </c>
      <c r="AG48" s="33">
        <v>1</v>
      </c>
      <c r="AH48" s="33">
        <v>2</v>
      </c>
      <c r="AI48" s="33">
        <v>2</v>
      </c>
      <c r="AJ48" s="33">
        <v>3</v>
      </c>
      <c r="AK48" s="33">
        <v>2</v>
      </c>
      <c r="AL48" s="33"/>
      <c r="AM48" s="33"/>
      <c r="AN48" s="19">
        <v>47</v>
      </c>
    </row>
    <row r="49" spans="1:40">
      <c r="A49" s="136"/>
      <c r="B49" s="146"/>
      <c r="C49" s="161"/>
      <c r="D49" s="153"/>
      <c r="E49" s="154"/>
      <c r="F49" s="154"/>
      <c r="G49" s="152" t="s">
        <v>102</v>
      </c>
      <c r="H49" s="70" t="s">
        <v>103</v>
      </c>
      <c r="I49" s="23">
        <f t="shared" si="1"/>
        <v>116</v>
      </c>
      <c r="J49" s="23">
        <f t="shared" si="2"/>
        <v>116</v>
      </c>
      <c r="K49" s="23"/>
      <c r="L49" s="23"/>
      <c r="M49" s="23">
        <v>2</v>
      </c>
      <c r="N49" s="23">
        <v>3</v>
      </c>
      <c r="O49" s="23">
        <v>4</v>
      </c>
      <c r="P49" s="23">
        <v>0</v>
      </c>
      <c r="Q49" s="23"/>
      <c r="R49" s="23">
        <v>16</v>
      </c>
      <c r="S49" s="23">
        <v>10</v>
      </c>
      <c r="T49" s="23">
        <v>2</v>
      </c>
      <c r="U49" s="23">
        <v>5</v>
      </c>
      <c r="V49" s="23">
        <v>0</v>
      </c>
      <c r="W49" s="23">
        <v>0</v>
      </c>
      <c r="X49" s="23">
        <v>21</v>
      </c>
      <c r="Y49" s="23">
        <v>0</v>
      </c>
      <c r="Z49" s="23">
        <v>0</v>
      </c>
      <c r="AA49" s="23">
        <v>7</v>
      </c>
      <c r="AB49" s="23">
        <v>4</v>
      </c>
      <c r="AC49" s="23">
        <v>8</v>
      </c>
      <c r="AD49" s="23">
        <v>3</v>
      </c>
      <c r="AE49" s="23">
        <v>2</v>
      </c>
      <c r="AF49" s="23">
        <v>13</v>
      </c>
      <c r="AG49" s="23">
        <v>0</v>
      </c>
      <c r="AH49" s="23">
        <v>3</v>
      </c>
      <c r="AI49" s="23">
        <v>3</v>
      </c>
      <c r="AJ49" s="23">
        <v>5</v>
      </c>
      <c r="AK49" s="23">
        <v>5</v>
      </c>
      <c r="AL49" s="23"/>
      <c r="AM49" s="23"/>
      <c r="AN49" s="19">
        <v>48</v>
      </c>
    </row>
    <row r="50" spans="1:40" ht="24">
      <c r="A50" s="136"/>
      <c r="B50" s="146"/>
      <c r="C50" s="161"/>
      <c r="D50" s="153"/>
      <c r="E50" s="154"/>
      <c r="F50" s="154"/>
      <c r="G50" s="152"/>
      <c r="H50" s="1" t="s">
        <v>104</v>
      </c>
      <c r="I50" s="23">
        <f t="shared" si="1"/>
        <v>537</v>
      </c>
      <c r="J50" s="23">
        <f t="shared" si="2"/>
        <v>537</v>
      </c>
      <c r="K50" s="23">
        <v>5</v>
      </c>
      <c r="L50" s="23">
        <v>35</v>
      </c>
      <c r="M50" s="23">
        <v>12</v>
      </c>
      <c r="N50" s="23">
        <v>40</v>
      </c>
      <c r="O50" s="23">
        <v>16</v>
      </c>
      <c r="P50" s="23">
        <v>36</v>
      </c>
      <c r="Q50" s="23"/>
      <c r="R50" s="23">
        <v>0</v>
      </c>
      <c r="S50" s="23">
        <v>12</v>
      </c>
      <c r="T50" s="23">
        <v>42</v>
      </c>
      <c r="U50" s="23">
        <v>37</v>
      </c>
      <c r="V50" s="23">
        <v>38</v>
      </c>
      <c r="W50" s="23">
        <v>14</v>
      </c>
      <c r="X50" s="23">
        <v>28</v>
      </c>
      <c r="Y50" s="23">
        <v>12</v>
      </c>
      <c r="Z50" s="23">
        <v>26</v>
      </c>
      <c r="AA50" s="23">
        <v>44</v>
      </c>
      <c r="AB50" s="23">
        <v>20</v>
      </c>
      <c r="AC50" s="23">
        <v>15</v>
      </c>
      <c r="AD50" s="23">
        <v>42</v>
      </c>
      <c r="AE50" s="23">
        <v>14</v>
      </c>
      <c r="AF50" s="23">
        <v>16</v>
      </c>
      <c r="AG50" s="23">
        <v>0</v>
      </c>
      <c r="AH50" s="23">
        <v>0</v>
      </c>
      <c r="AI50" s="23">
        <v>22</v>
      </c>
      <c r="AJ50" s="23">
        <v>11</v>
      </c>
      <c r="AK50" s="23"/>
      <c r="AL50" s="23"/>
      <c r="AM50" s="23"/>
      <c r="AN50" s="19">
        <v>49</v>
      </c>
    </row>
    <row r="51" spans="1:40">
      <c r="A51" s="136"/>
      <c r="B51" s="146"/>
      <c r="C51" s="161"/>
      <c r="D51" s="153"/>
      <c r="E51" s="154"/>
      <c r="F51" s="154"/>
      <c r="G51" s="152"/>
      <c r="H51" s="1" t="s">
        <v>105</v>
      </c>
      <c r="I51" s="23">
        <f t="shared" si="1"/>
        <v>429</v>
      </c>
      <c r="J51" s="23">
        <f t="shared" si="2"/>
        <v>429</v>
      </c>
      <c r="K51" s="23">
        <v>8</v>
      </c>
      <c r="L51" s="23">
        <v>6</v>
      </c>
      <c r="M51" s="23">
        <v>2</v>
      </c>
      <c r="N51" s="23">
        <v>32</v>
      </c>
      <c r="O51" s="23">
        <v>13</v>
      </c>
      <c r="P51" s="23">
        <v>13</v>
      </c>
      <c r="Q51" s="23">
        <v>22</v>
      </c>
      <c r="R51" s="23">
        <v>2</v>
      </c>
      <c r="S51" s="23">
        <v>60</v>
      </c>
      <c r="T51" s="23">
        <v>35</v>
      </c>
      <c r="U51" s="23">
        <v>14</v>
      </c>
      <c r="V51" s="23">
        <v>14</v>
      </c>
      <c r="W51" s="23">
        <v>0</v>
      </c>
      <c r="X51" s="23">
        <v>14</v>
      </c>
      <c r="Y51" s="23">
        <v>18</v>
      </c>
      <c r="Z51" s="23">
        <v>10</v>
      </c>
      <c r="AA51" s="23">
        <v>25</v>
      </c>
      <c r="AB51" s="23">
        <v>39</v>
      </c>
      <c r="AC51" s="23">
        <v>17</v>
      </c>
      <c r="AD51" s="23">
        <v>2</v>
      </c>
      <c r="AE51" s="23">
        <v>22</v>
      </c>
      <c r="AF51" s="23">
        <v>3</v>
      </c>
      <c r="AG51" s="23">
        <v>6</v>
      </c>
      <c r="AH51" s="23">
        <v>0</v>
      </c>
      <c r="AI51" s="23">
        <v>16</v>
      </c>
      <c r="AJ51" s="23">
        <v>32</v>
      </c>
      <c r="AK51" s="23">
        <v>2</v>
      </c>
      <c r="AL51" s="23"/>
      <c r="AM51" s="23">
        <v>2</v>
      </c>
      <c r="AN51" s="19">
        <v>50</v>
      </c>
    </row>
    <row r="52" spans="1:40" ht="15.75">
      <c r="A52" s="136"/>
      <c r="B52" s="146"/>
      <c r="C52" s="161"/>
      <c r="D52" s="153"/>
      <c r="E52" s="154"/>
      <c r="F52" s="154"/>
      <c r="G52" s="58"/>
      <c r="H52" s="69" t="s">
        <v>106</v>
      </c>
      <c r="I52" s="26">
        <f t="shared" si="1"/>
        <v>1479</v>
      </c>
      <c r="J52" s="26">
        <f t="shared" si="2"/>
        <v>1479</v>
      </c>
      <c r="K52" s="26">
        <v>13</v>
      </c>
      <c r="L52" s="26">
        <v>54</v>
      </c>
      <c r="M52" s="26">
        <v>20</v>
      </c>
      <c r="N52" s="26">
        <v>98</v>
      </c>
      <c r="O52" s="26">
        <v>46</v>
      </c>
      <c r="P52" s="26">
        <v>61</v>
      </c>
      <c r="Q52" s="26">
        <v>28</v>
      </c>
      <c r="R52" s="26">
        <v>30</v>
      </c>
      <c r="S52" s="26">
        <v>101</v>
      </c>
      <c r="T52" s="26">
        <v>90</v>
      </c>
      <c r="U52" s="26">
        <v>82</v>
      </c>
      <c r="V52" s="26">
        <v>68</v>
      </c>
      <c r="W52" s="26">
        <v>23</v>
      </c>
      <c r="X52" s="26">
        <v>100</v>
      </c>
      <c r="Y52" s="26">
        <v>42</v>
      </c>
      <c r="Z52" s="26">
        <v>61</v>
      </c>
      <c r="AA52" s="26">
        <v>89</v>
      </c>
      <c r="AB52" s="26">
        <v>78</v>
      </c>
      <c r="AC52" s="26">
        <v>51</v>
      </c>
      <c r="AD52" s="26">
        <v>62</v>
      </c>
      <c r="AE52" s="26">
        <v>47</v>
      </c>
      <c r="AF52" s="26">
        <v>38</v>
      </c>
      <c r="AG52" s="26">
        <v>10</v>
      </c>
      <c r="AH52" s="26">
        <v>11</v>
      </c>
      <c r="AI52" s="26">
        <v>45</v>
      </c>
      <c r="AJ52" s="26">
        <v>53</v>
      </c>
      <c r="AK52" s="26">
        <v>25</v>
      </c>
      <c r="AL52" s="26"/>
      <c r="AM52" s="26">
        <f>SUM(AM47:AM51)</f>
        <v>53</v>
      </c>
      <c r="AN52" s="19">
        <v>51</v>
      </c>
    </row>
    <row r="53" spans="1:40">
      <c r="A53" s="136"/>
      <c r="B53" s="146"/>
      <c r="C53" s="161"/>
      <c r="D53" s="153" t="s">
        <v>107</v>
      </c>
      <c r="E53" s="154" t="s">
        <v>108</v>
      </c>
      <c r="F53" s="154"/>
      <c r="G53" s="154"/>
      <c r="H53" s="71" t="s">
        <v>109</v>
      </c>
      <c r="I53" s="23">
        <f t="shared" si="1"/>
        <v>100</v>
      </c>
      <c r="J53" s="23">
        <f t="shared" si="2"/>
        <v>100</v>
      </c>
      <c r="K53" s="23"/>
      <c r="L53" s="23">
        <v>3</v>
      </c>
      <c r="M53" s="23">
        <v>2</v>
      </c>
      <c r="N53" s="23">
        <v>6</v>
      </c>
      <c r="O53" s="23">
        <v>4</v>
      </c>
      <c r="P53" s="23">
        <v>3</v>
      </c>
      <c r="Q53" s="23"/>
      <c r="R53" s="23">
        <v>2</v>
      </c>
      <c r="S53" s="23">
        <v>7</v>
      </c>
      <c r="T53" s="23">
        <v>3</v>
      </c>
      <c r="U53" s="23">
        <v>8</v>
      </c>
      <c r="V53" s="23">
        <v>4</v>
      </c>
      <c r="W53" s="23">
        <v>2</v>
      </c>
      <c r="X53" s="23">
        <v>7</v>
      </c>
      <c r="Y53" s="23">
        <v>4</v>
      </c>
      <c r="Z53" s="23">
        <v>9</v>
      </c>
      <c r="AA53" s="23">
        <v>4</v>
      </c>
      <c r="AB53" s="23">
        <v>4</v>
      </c>
      <c r="AC53" s="23">
        <v>4</v>
      </c>
      <c r="AD53" s="23">
        <v>4</v>
      </c>
      <c r="AE53" s="23">
        <v>5</v>
      </c>
      <c r="AF53" s="23">
        <v>3</v>
      </c>
      <c r="AG53" s="23">
        <v>1</v>
      </c>
      <c r="AH53" s="23">
        <v>2</v>
      </c>
      <c r="AI53" s="23">
        <v>2</v>
      </c>
      <c r="AJ53" s="23">
        <v>2</v>
      </c>
      <c r="AK53" s="23">
        <v>5</v>
      </c>
      <c r="AL53" s="23"/>
      <c r="AM53" s="23"/>
      <c r="AN53" s="19">
        <v>52</v>
      </c>
    </row>
    <row r="54" spans="1:40">
      <c r="A54" s="136"/>
      <c r="B54" s="146"/>
      <c r="C54" s="161"/>
      <c r="D54" s="153"/>
      <c r="E54" s="154"/>
      <c r="F54" s="154"/>
      <c r="G54" s="154"/>
      <c r="H54" s="71" t="s">
        <v>110</v>
      </c>
      <c r="I54" s="23">
        <f t="shared" si="1"/>
        <v>5</v>
      </c>
      <c r="J54" s="23">
        <f t="shared" si="2"/>
        <v>5</v>
      </c>
      <c r="K54" s="23"/>
      <c r="L54" s="23"/>
      <c r="M54" s="23"/>
      <c r="N54" s="23">
        <v>1</v>
      </c>
      <c r="O54" s="23">
        <v>0</v>
      </c>
      <c r="P54" s="23">
        <v>0</v>
      </c>
      <c r="Q54" s="23"/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/>
      <c r="AA54" s="23">
        <v>0</v>
      </c>
      <c r="AB54" s="23">
        <v>0</v>
      </c>
      <c r="AC54" s="23">
        <v>1</v>
      </c>
      <c r="AD54" s="23">
        <v>0</v>
      </c>
      <c r="AE54" s="23"/>
      <c r="AF54" s="23">
        <v>1</v>
      </c>
      <c r="AG54" s="23">
        <v>0</v>
      </c>
      <c r="AH54" s="23">
        <v>0</v>
      </c>
      <c r="AI54" s="23">
        <v>2</v>
      </c>
      <c r="AJ54" s="23"/>
      <c r="AK54" s="23"/>
      <c r="AL54" s="23"/>
      <c r="AM54" s="23"/>
      <c r="AN54" s="19">
        <v>53</v>
      </c>
    </row>
    <row r="55" spans="1:40" ht="15.75">
      <c r="A55" s="136"/>
      <c r="B55" s="146"/>
      <c r="C55" s="161"/>
      <c r="D55" s="153"/>
      <c r="E55" s="154"/>
      <c r="F55" s="154"/>
      <c r="G55" s="154"/>
      <c r="H55" s="69" t="s">
        <v>111</v>
      </c>
      <c r="I55" s="26">
        <f t="shared" si="1"/>
        <v>105</v>
      </c>
      <c r="J55" s="26">
        <f t="shared" si="2"/>
        <v>105</v>
      </c>
      <c r="K55" s="26">
        <v>0</v>
      </c>
      <c r="L55" s="26">
        <v>3</v>
      </c>
      <c r="M55" s="26">
        <v>2</v>
      </c>
      <c r="N55" s="26">
        <v>7</v>
      </c>
      <c r="O55" s="26">
        <v>4</v>
      </c>
      <c r="P55" s="26">
        <v>3</v>
      </c>
      <c r="Q55" s="26">
        <v>0</v>
      </c>
      <c r="R55" s="26">
        <v>2</v>
      </c>
      <c r="S55" s="26">
        <v>7</v>
      </c>
      <c r="T55" s="26">
        <v>3</v>
      </c>
      <c r="U55" s="26">
        <v>8</v>
      </c>
      <c r="V55" s="26">
        <v>4</v>
      </c>
      <c r="W55" s="26">
        <v>2</v>
      </c>
      <c r="X55" s="26">
        <v>7</v>
      </c>
      <c r="Y55" s="26">
        <v>4</v>
      </c>
      <c r="Z55" s="26">
        <v>9</v>
      </c>
      <c r="AA55" s="26">
        <v>4</v>
      </c>
      <c r="AB55" s="26">
        <v>4</v>
      </c>
      <c r="AC55" s="26">
        <v>5</v>
      </c>
      <c r="AD55" s="26">
        <v>4</v>
      </c>
      <c r="AE55" s="26">
        <v>5</v>
      </c>
      <c r="AF55" s="26">
        <v>4</v>
      </c>
      <c r="AG55" s="26">
        <v>1</v>
      </c>
      <c r="AH55" s="26">
        <v>2</v>
      </c>
      <c r="AI55" s="26">
        <v>4</v>
      </c>
      <c r="AJ55" s="26">
        <v>2</v>
      </c>
      <c r="AK55" s="26">
        <v>5</v>
      </c>
      <c r="AL55" s="26"/>
      <c r="AM55" s="26"/>
      <c r="AN55" s="19">
        <v>54</v>
      </c>
    </row>
    <row r="56" spans="1:40">
      <c r="A56" s="136"/>
      <c r="B56" s="146"/>
      <c r="C56" s="161"/>
      <c r="D56" s="153" t="s">
        <v>112</v>
      </c>
      <c r="E56" s="155" t="s">
        <v>113</v>
      </c>
      <c r="F56" s="155"/>
      <c r="G56" s="155"/>
      <c r="H56" s="1" t="s">
        <v>114</v>
      </c>
      <c r="I56" s="23">
        <f t="shared" si="1"/>
        <v>8</v>
      </c>
      <c r="J56" s="23">
        <f t="shared" si="2"/>
        <v>8</v>
      </c>
      <c r="K56" s="23"/>
      <c r="L56" s="23">
        <v>0</v>
      </c>
      <c r="M56" s="23"/>
      <c r="N56" s="23"/>
      <c r="O56" s="23"/>
      <c r="P56" s="23">
        <v>0</v>
      </c>
      <c r="Q56" s="23"/>
      <c r="R56" s="23">
        <v>0</v>
      </c>
      <c r="S56" s="23">
        <v>3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2</v>
      </c>
      <c r="AA56" s="23">
        <v>0</v>
      </c>
      <c r="AB56" s="23">
        <v>2</v>
      </c>
      <c r="AC56" s="23">
        <v>0</v>
      </c>
      <c r="AD56" s="23">
        <v>1</v>
      </c>
      <c r="AE56" s="23"/>
      <c r="AF56" s="23"/>
      <c r="AG56" s="23">
        <v>0</v>
      </c>
      <c r="AH56" s="23">
        <v>0</v>
      </c>
      <c r="AI56" s="23">
        <v>0</v>
      </c>
      <c r="AJ56" s="23"/>
      <c r="AK56" s="23"/>
      <c r="AL56" s="23"/>
      <c r="AM56" s="23"/>
      <c r="AN56" s="19">
        <v>55</v>
      </c>
    </row>
    <row r="57" spans="1:40">
      <c r="A57" s="136"/>
      <c r="B57" s="146"/>
      <c r="C57" s="161"/>
      <c r="D57" s="153"/>
      <c r="E57" s="155"/>
      <c r="F57" s="155"/>
      <c r="G57" s="155"/>
      <c r="H57" s="1" t="s">
        <v>115</v>
      </c>
      <c r="I57" s="23">
        <f t="shared" si="1"/>
        <v>198</v>
      </c>
      <c r="J57" s="23">
        <f t="shared" si="2"/>
        <v>198</v>
      </c>
      <c r="K57" s="23"/>
      <c r="L57" s="23">
        <v>7</v>
      </c>
      <c r="M57" s="23">
        <v>2</v>
      </c>
      <c r="N57" s="23">
        <v>4</v>
      </c>
      <c r="O57" s="23">
        <v>5</v>
      </c>
      <c r="P57" s="23">
        <v>4</v>
      </c>
      <c r="Q57" s="23"/>
      <c r="R57" s="23">
        <v>5</v>
      </c>
      <c r="S57" s="23">
        <v>8</v>
      </c>
      <c r="T57" s="23">
        <v>0</v>
      </c>
      <c r="U57" s="23">
        <v>28</v>
      </c>
      <c r="V57" s="23">
        <v>8</v>
      </c>
      <c r="W57" s="23">
        <v>4</v>
      </c>
      <c r="X57" s="23">
        <v>35</v>
      </c>
      <c r="Y57" s="23">
        <v>3</v>
      </c>
      <c r="Z57" s="23">
        <v>19</v>
      </c>
      <c r="AA57" s="23">
        <v>11</v>
      </c>
      <c r="AB57" s="23">
        <v>9</v>
      </c>
      <c r="AC57" s="23">
        <v>4</v>
      </c>
      <c r="AD57" s="23">
        <v>10</v>
      </c>
      <c r="AE57" s="23">
        <v>2</v>
      </c>
      <c r="AF57" s="23">
        <v>3</v>
      </c>
      <c r="AG57" s="23">
        <v>4</v>
      </c>
      <c r="AH57" s="23">
        <v>6</v>
      </c>
      <c r="AI57" s="23">
        <v>2</v>
      </c>
      <c r="AJ57" s="23">
        <v>5</v>
      </c>
      <c r="AK57" s="23">
        <v>10</v>
      </c>
      <c r="AL57" s="23"/>
      <c r="AM57" s="23"/>
      <c r="AN57" s="19">
        <v>56</v>
      </c>
    </row>
    <row r="58" spans="1:40" ht="24">
      <c r="A58" s="136"/>
      <c r="B58" s="146"/>
      <c r="C58" s="161"/>
      <c r="D58" s="153"/>
      <c r="E58" s="155"/>
      <c r="F58" s="155"/>
      <c r="G58" s="155"/>
      <c r="H58" s="72" t="s">
        <v>116</v>
      </c>
      <c r="I58" s="26">
        <f t="shared" si="1"/>
        <v>206</v>
      </c>
      <c r="J58" s="26">
        <f t="shared" si="2"/>
        <v>206</v>
      </c>
      <c r="K58" s="26">
        <v>0</v>
      </c>
      <c r="L58" s="26">
        <v>7</v>
      </c>
      <c r="M58" s="26">
        <v>2</v>
      </c>
      <c r="N58" s="26">
        <v>4</v>
      </c>
      <c r="O58" s="26">
        <v>5</v>
      </c>
      <c r="P58" s="26">
        <v>4</v>
      </c>
      <c r="Q58" s="26">
        <v>0</v>
      </c>
      <c r="R58" s="26">
        <v>5</v>
      </c>
      <c r="S58" s="26">
        <v>11</v>
      </c>
      <c r="T58" s="26">
        <v>0</v>
      </c>
      <c r="U58" s="26">
        <v>28</v>
      </c>
      <c r="V58" s="26">
        <v>8</v>
      </c>
      <c r="W58" s="26">
        <v>4</v>
      </c>
      <c r="X58" s="26">
        <v>35</v>
      </c>
      <c r="Y58" s="26">
        <v>3</v>
      </c>
      <c r="Z58" s="26">
        <v>21</v>
      </c>
      <c r="AA58" s="26">
        <v>11</v>
      </c>
      <c r="AB58" s="26">
        <v>11</v>
      </c>
      <c r="AC58" s="26">
        <v>4</v>
      </c>
      <c r="AD58" s="26">
        <v>11</v>
      </c>
      <c r="AE58" s="26">
        <v>2</v>
      </c>
      <c r="AF58" s="26">
        <v>3</v>
      </c>
      <c r="AG58" s="26">
        <v>4</v>
      </c>
      <c r="AH58" s="26">
        <v>6</v>
      </c>
      <c r="AI58" s="26">
        <v>2</v>
      </c>
      <c r="AJ58" s="26">
        <v>5</v>
      </c>
      <c r="AK58" s="26">
        <v>10</v>
      </c>
      <c r="AL58" s="26"/>
      <c r="AM58" s="26"/>
      <c r="AN58" s="19">
        <v>57</v>
      </c>
    </row>
    <row r="59" spans="1:40">
      <c r="A59" s="136"/>
      <c r="B59" s="146"/>
      <c r="C59" s="161"/>
      <c r="D59" s="153" t="s">
        <v>117</v>
      </c>
      <c r="E59" s="154" t="s">
        <v>118</v>
      </c>
      <c r="F59" s="154"/>
      <c r="G59" s="154"/>
      <c r="H59" s="71" t="s">
        <v>100</v>
      </c>
      <c r="I59" s="23">
        <f t="shared" si="1"/>
        <v>54</v>
      </c>
      <c r="J59" s="23">
        <f t="shared" si="2"/>
        <v>54</v>
      </c>
      <c r="K59" s="23"/>
      <c r="L59" s="23">
        <v>1</v>
      </c>
      <c r="M59" s="23">
        <v>1</v>
      </c>
      <c r="N59" s="23">
        <v>2</v>
      </c>
      <c r="O59" s="23">
        <v>2</v>
      </c>
      <c r="P59" s="23">
        <v>2</v>
      </c>
      <c r="Q59" s="23">
        <v>1</v>
      </c>
      <c r="R59" s="23">
        <v>2</v>
      </c>
      <c r="S59" s="23">
        <v>3</v>
      </c>
      <c r="T59" s="23">
        <v>2</v>
      </c>
      <c r="U59" s="23">
        <v>4</v>
      </c>
      <c r="V59" s="23">
        <v>1</v>
      </c>
      <c r="W59" s="23">
        <v>1</v>
      </c>
      <c r="X59" s="23">
        <v>4</v>
      </c>
      <c r="Y59" s="23">
        <v>2</v>
      </c>
      <c r="Z59" s="23">
        <v>1</v>
      </c>
      <c r="AA59" s="23">
        <v>3</v>
      </c>
      <c r="AB59" s="23">
        <v>3</v>
      </c>
      <c r="AC59" s="23">
        <v>3</v>
      </c>
      <c r="AD59" s="23">
        <v>1</v>
      </c>
      <c r="AE59" s="23">
        <v>2</v>
      </c>
      <c r="AF59" s="23">
        <v>2</v>
      </c>
      <c r="AG59" s="23">
        <v>2</v>
      </c>
      <c r="AH59" s="23">
        <v>2</v>
      </c>
      <c r="AI59" s="23">
        <v>1</v>
      </c>
      <c r="AJ59" s="23">
        <v>2</v>
      </c>
      <c r="AK59" s="23">
        <v>4</v>
      </c>
      <c r="AL59" s="23"/>
      <c r="AM59" s="23"/>
      <c r="AN59" s="19">
        <v>58</v>
      </c>
    </row>
    <row r="60" spans="1:40">
      <c r="A60" s="136"/>
      <c r="B60" s="146"/>
      <c r="C60" s="161"/>
      <c r="D60" s="153"/>
      <c r="E60" s="154"/>
      <c r="F60" s="154"/>
      <c r="G60" s="154"/>
      <c r="H60" s="71" t="s">
        <v>119</v>
      </c>
      <c r="I60" s="23">
        <f t="shared" si="1"/>
        <v>34</v>
      </c>
      <c r="J60" s="23">
        <f t="shared" si="2"/>
        <v>34</v>
      </c>
      <c r="K60" s="23">
        <v>1</v>
      </c>
      <c r="L60" s="23">
        <v>1</v>
      </c>
      <c r="M60" s="23"/>
      <c r="N60" s="23">
        <v>1</v>
      </c>
      <c r="O60" s="23">
        <v>1</v>
      </c>
      <c r="P60" s="23">
        <v>0</v>
      </c>
      <c r="Q60" s="23">
        <v>2</v>
      </c>
      <c r="R60" s="23">
        <v>1</v>
      </c>
      <c r="S60" s="23">
        <v>2</v>
      </c>
      <c r="T60" s="23">
        <v>1</v>
      </c>
      <c r="U60" s="23">
        <v>3</v>
      </c>
      <c r="V60" s="23">
        <v>0</v>
      </c>
      <c r="W60" s="23">
        <v>0</v>
      </c>
      <c r="X60" s="23">
        <v>2</v>
      </c>
      <c r="Y60" s="23">
        <v>1</v>
      </c>
      <c r="Z60" s="23">
        <v>5</v>
      </c>
      <c r="AA60" s="23">
        <v>1</v>
      </c>
      <c r="AB60" s="23">
        <v>0</v>
      </c>
      <c r="AC60" s="23">
        <v>4</v>
      </c>
      <c r="AD60" s="23">
        <v>2</v>
      </c>
      <c r="AE60" s="23">
        <v>2</v>
      </c>
      <c r="AF60" s="23">
        <v>1</v>
      </c>
      <c r="AG60" s="23">
        <v>0</v>
      </c>
      <c r="AH60" s="23">
        <v>0</v>
      </c>
      <c r="AI60" s="23">
        <v>1</v>
      </c>
      <c r="AJ60" s="23">
        <v>2</v>
      </c>
      <c r="AK60" s="23"/>
      <c r="AL60" s="23"/>
      <c r="AM60" s="23"/>
      <c r="AN60" s="19">
        <v>59</v>
      </c>
    </row>
    <row r="61" spans="1:40" ht="15.75">
      <c r="A61" s="136"/>
      <c r="B61" s="146"/>
      <c r="C61" s="161"/>
      <c r="D61" s="153"/>
      <c r="E61" s="154"/>
      <c r="F61" s="154"/>
      <c r="G61" s="154"/>
      <c r="H61" s="69" t="s">
        <v>120</v>
      </c>
      <c r="I61" s="26">
        <f t="shared" si="1"/>
        <v>88</v>
      </c>
      <c r="J61" s="26">
        <f t="shared" si="2"/>
        <v>88</v>
      </c>
      <c r="K61" s="26">
        <v>1</v>
      </c>
      <c r="L61" s="26">
        <v>2</v>
      </c>
      <c r="M61" s="26">
        <v>1</v>
      </c>
      <c r="N61" s="26">
        <v>3</v>
      </c>
      <c r="O61" s="26">
        <v>3</v>
      </c>
      <c r="P61" s="26">
        <v>2</v>
      </c>
      <c r="Q61" s="26">
        <v>3</v>
      </c>
      <c r="R61" s="26">
        <v>3</v>
      </c>
      <c r="S61" s="26">
        <v>5</v>
      </c>
      <c r="T61" s="26">
        <v>3</v>
      </c>
      <c r="U61" s="26">
        <v>7</v>
      </c>
      <c r="V61" s="26">
        <v>1</v>
      </c>
      <c r="W61" s="26">
        <v>1</v>
      </c>
      <c r="X61" s="26">
        <v>6</v>
      </c>
      <c r="Y61" s="26">
        <v>3</v>
      </c>
      <c r="Z61" s="26">
        <v>6</v>
      </c>
      <c r="AA61" s="26">
        <v>4</v>
      </c>
      <c r="AB61" s="26">
        <v>3</v>
      </c>
      <c r="AC61" s="26">
        <v>7</v>
      </c>
      <c r="AD61" s="26">
        <v>3</v>
      </c>
      <c r="AE61" s="26">
        <v>4</v>
      </c>
      <c r="AF61" s="26">
        <v>3</v>
      </c>
      <c r="AG61" s="26">
        <v>2</v>
      </c>
      <c r="AH61" s="26">
        <v>2</v>
      </c>
      <c r="AI61" s="26">
        <v>2</v>
      </c>
      <c r="AJ61" s="26">
        <v>4</v>
      </c>
      <c r="AK61" s="26">
        <v>4</v>
      </c>
      <c r="AL61" s="26"/>
      <c r="AM61" s="26"/>
      <c r="AN61" s="19">
        <v>60</v>
      </c>
    </row>
    <row r="62" spans="1:40">
      <c r="A62" s="136"/>
      <c r="B62" s="146"/>
      <c r="C62" s="161"/>
      <c r="D62" s="153"/>
      <c r="E62" s="154" t="s">
        <v>66</v>
      </c>
      <c r="F62" s="154"/>
      <c r="G62" s="154"/>
      <c r="H62" s="1" t="s">
        <v>121</v>
      </c>
      <c r="I62" s="23">
        <f t="shared" si="1"/>
        <v>50</v>
      </c>
      <c r="J62" s="23">
        <f t="shared" si="2"/>
        <v>50</v>
      </c>
      <c r="K62" s="23"/>
      <c r="L62" s="23"/>
      <c r="M62" s="23">
        <v>4</v>
      </c>
      <c r="N62" s="23">
        <v>4</v>
      </c>
      <c r="O62" s="23"/>
      <c r="P62" s="23"/>
      <c r="Q62" s="23"/>
      <c r="R62" s="23"/>
      <c r="S62" s="23">
        <v>6</v>
      </c>
      <c r="T62" s="23">
        <v>11</v>
      </c>
      <c r="U62" s="23">
        <v>4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2</v>
      </c>
      <c r="AB62" s="23">
        <v>3</v>
      </c>
      <c r="AC62" s="23"/>
      <c r="AD62" s="23">
        <v>11</v>
      </c>
      <c r="AE62" s="23">
        <v>1</v>
      </c>
      <c r="AF62" s="23"/>
      <c r="AG62" s="23">
        <v>0</v>
      </c>
      <c r="AH62" s="23">
        <v>4</v>
      </c>
      <c r="AI62" s="23">
        <v>0</v>
      </c>
      <c r="AJ62" s="23"/>
      <c r="AK62" s="23"/>
      <c r="AL62" s="23"/>
      <c r="AM62" s="23"/>
      <c r="AN62" s="19">
        <v>61</v>
      </c>
    </row>
    <row r="63" spans="1:40">
      <c r="A63" s="136"/>
      <c r="B63" s="146"/>
      <c r="C63" s="161"/>
      <c r="D63" s="153"/>
      <c r="E63" s="154"/>
      <c r="F63" s="154"/>
      <c r="G63" s="154"/>
      <c r="H63" s="1" t="s">
        <v>122</v>
      </c>
      <c r="I63" s="23">
        <f t="shared" si="1"/>
        <v>171</v>
      </c>
      <c r="J63" s="23">
        <f t="shared" si="2"/>
        <v>171</v>
      </c>
      <c r="K63" s="23"/>
      <c r="L63" s="23">
        <v>11</v>
      </c>
      <c r="M63" s="23">
        <v>12</v>
      </c>
      <c r="N63" s="23"/>
      <c r="O63" s="23"/>
      <c r="P63" s="23"/>
      <c r="Q63" s="23"/>
      <c r="R63" s="23"/>
      <c r="S63" s="23"/>
      <c r="T63" s="23">
        <v>50</v>
      </c>
      <c r="U63" s="23"/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15</v>
      </c>
      <c r="AB63" s="23">
        <v>0</v>
      </c>
      <c r="AC63" s="23"/>
      <c r="AD63" s="23">
        <v>55</v>
      </c>
      <c r="AE63" s="23">
        <v>20</v>
      </c>
      <c r="AF63" s="23">
        <v>8</v>
      </c>
      <c r="AG63" s="23">
        <v>0</v>
      </c>
      <c r="AH63" s="23">
        <v>0</v>
      </c>
      <c r="AI63" s="23">
        <v>0</v>
      </c>
      <c r="AJ63" s="23"/>
      <c r="AK63" s="23"/>
      <c r="AL63" s="23"/>
      <c r="AM63" s="23"/>
      <c r="AN63" s="19">
        <v>62</v>
      </c>
    </row>
    <row r="64" spans="1:40" ht="16.5" thickBot="1">
      <c r="A64" s="173"/>
      <c r="B64" s="146"/>
      <c r="C64" s="161"/>
      <c r="D64" s="153"/>
      <c r="E64" s="154"/>
      <c r="F64" s="154"/>
      <c r="G64" s="154"/>
      <c r="H64" s="69" t="s">
        <v>123</v>
      </c>
      <c r="I64" s="26">
        <f t="shared" si="1"/>
        <v>221</v>
      </c>
      <c r="J64" s="26">
        <f t="shared" si="2"/>
        <v>221</v>
      </c>
      <c r="K64" s="26">
        <v>0</v>
      </c>
      <c r="L64" s="26">
        <v>11</v>
      </c>
      <c r="M64" s="26">
        <v>16</v>
      </c>
      <c r="N64" s="26">
        <v>4</v>
      </c>
      <c r="O64" s="26">
        <v>0</v>
      </c>
      <c r="P64" s="26">
        <v>0</v>
      </c>
      <c r="Q64" s="26">
        <v>0</v>
      </c>
      <c r="R64" s="26">
        <v>0</v>
      </c>
      <c r="S64" s="26">
        <v>6</v>
      </c>
      <c r="T64" s="26">
        <v>61</v>
      </c>
      <c r="U64" s="26">
        <v>4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17</v>
      </c>
      <c r="AB64" s="26">
        <v>3</v>
      </c>
      <c r="AC64" s="26">
        <v>0</v>
      </c>
      <c r="AD64" s="26">
        <v>66</v>
      </c>
      <c r="AE64" s="26">
        <v>21</v>
      </c>
      <c r="AF64" s="26">
        <v>8</v>
      </c>
      <c r="AG64" s="26">
        <v>0</v>
      </c>
      <c r="AH64" s="26">
        <v>4</v>
      </c>
      <c r="AI64" s="26">
        <v>0</v>
      </c>
      <c r="AJ64" s="26">
        <v>0</v>
      </c>
      <c r="AK64" s="26">
        <v>0</v>
      </c>
      <c r="AL64" s="26"/>
      <c r="AM64" s="26"/>
      <c r="AN64" s="19">
        <v>63</v>
      </c>
    </row>
    <row r="65" spans="1:40">
      <c r="A65" s="162" t="s">
        <v>124</v>
      </c>
      <c r="B65" s="165" t="s">
        <v>125</v>
      </c>
      <c r="C65" s="167" t="s">
        <v>126</v>
      </c>
      <c r="D65" s="167"/>
      <c r="E65" s="167"/>
      <c r="F65" s="167"/>
      <c r="G65" s="168" t="s">
        <v>127</v>
      </c>
      <c r="H65" s="168"/>
      <c r="I65" s="23">
        <f t="shared" si="1"/>
        <v>452917.81</v>
      </c>
      <c r="J65" s="23">
        <f t="shared" si="2"/>
        <v>452917.81</v>
      </c>
      <c r="K65" s="23">
        <v>13295</v>
      </c>
      <c r="L65" s="23">
        <v>11365.65</v>
      </c>
      <c r="M65" s="23">
        <v>8347</v>
      </c>
      <c r="N65" s="23">
        <v>42093</v>
      </c>
      <c r="O65" s="23">
        <v>2983</v>
      </c>
      <c r="P65" s="23">
        <v>6090</v>
      </c>
      <c r="Q65" s="23">
        <v>21058</v>
      </c>
      <c r="R65" s="23">
        <v>8218</v>
      </c>
      <c r="S65" s="23">
        <v>49197</v>
      </c>
      <c r="T65" s="23">
        <v>12340</v>
      </c>
      <c r="U65" s="23">
        <v>32895.550000000003</v>
      </c>
      <c r="V65" s="23">
        <v>24773</v>
      </c>
      <c r="W65" s="23">
        <v>6156.62</v>
      </c>
      <c r="X65" s="23">
        <v>25418</v>
      </c>
      <c r="Y65" s="23">
        <v>29294.71</v>
      </c>
      <c r="Z65" s="23">
        <v>44395</v>
      </c>
      <c r="AA65" s="23">
        <v>11658.79</v>
      </c>
      <c r="AB65" s="23">
        <v>26042.279999999992</v>
      </c>
      <c r="AC65" s="23">
        <v>3659</v>
      </c>
      <c r="AD65" s="23">
        <v>29602.27</v>
      </c>
      <c r="AE65" s="23"/>
      <c r="AF65" s="23">
        <v>3974</v>
      </c>
      <c r="AG65" s="23"/>
      <c r="AH65" s="23">
        <v>19060</v>
      </c>
      <c r="AI65" s="23">
        <v>3743.39</v>
      </c>
      <c r="AJ65" s="23">
        <v>14996.55</v>
      </c>
      <c r="AK65" s="23">
        <v>2262</v>
      </c>
      <c r="AL65" s="23"/>
      <c r="AM65" s="23"/>
      <c r="AN65" s="19">
        <v>64</v>
      </c>
    </row>
    <row r="66" spans="1:40" ht="22.5">
      <c r="A66" s="163"/>
      <c r="B66" s="165"/>
      <c r="C66" s="111"/>
      <c r="D66" s="111"/>
      <c r="E66" s="111"/>
      <c r="F66" s="111"/>
      <c r="G66" s="169" t="s">
        <v>128</v>
      </c>
      <c r="H66" s="73" t="s">
        <v>129</v>
      </c>
      <c r="I66" s="23">
        <f t="shared" si="1"/>
        <v>178993.37</v>
      </c>
      <c r="J66" s="23">
        <f t="shared" si="2"/>
        <v>178993.37</v>
      </c>
      <c r="K66" s="23"/>
      <c r="L66" s="23"/>
      <c r="M66" s="23"/>
      <c r="N66" s="23"/>
      <c r="O66" s="23"/>
      <c r="P66" s="23">
        <v>3750</v>
      </c>
      <c r="Q66" s="23"/>
      <c r="R66" s="23"/>
      <c r="S66" s="23">
        <v>2191</v>
      </c>
      <c r="T66" s="23">
        <v>0</v>
      </c>
      <c r="U66" s="23">
        <v>105101.21</v>
      </c>
      <c r="V66" s="23"/>
      <c r="W66" s="23">
        <v>2599.1799999999998</v>
      </c>
      <c r="X66" s="23">
        <v>62466</v>
      </c>
      <c r="Y66" s="23">
        <v>0</v>
      </c>
      <c r="Z66" s="23"/>
      <c r="AA66" s="23">
        <v>601.42999999999995</v>
      </c>
      <c r="AB66" s="23"/>
      <c r="AC66" s="23"/>
      <c r="AD66" s="23">
        <v>0</v>
      </c>
      <c r="AE66" s="23"/>
      <c r="AF66" s="23"/>
      <c r="AG66" s="23"/>
      <c r="AH66" s="23"/>
      <c r="AI66" s="23">
        <v>2284.5500000000002</v>
      </c>
      <c r="AJ66" s="23"/>
      <c r="AK66" s="23"/>
      <c r="AL66" s="23"/>
      <c r="AM66" s="23"/>
      <c r="AN66" s="19">
        <v>65</v>
      </c>
    </row>
    <row r="67" spans="1:40" ht="22.5">
      <c r="A67" s="163"/>
      <c r="B67" s="165"/>
      <c r="C67" s="111"/>
      <c r="D67" s="111"/>
      <c r="E67" s="111"/>
      <c r="F67" s="111"/>
      <c r="G67" s="169"/>
      <c r="H67" s="73" t="s">
        <v>130</v>
      </c>
      <c r="I67" s="23">
        <f t="shared" si="1"/>
        <v>42304.44</v>
      </c>
      <c r="J67" s="23">
        <f t="shared" si="2"/>
        <v>42304.44</v>
      </c>
      <c r="K67" s="23"/>
      <c r="L67" s="23">
        <v>1046.95</v>
      </c>
      <c r="M67" s="23"/>
      <c r="N67" s="23">
        <v>1695.51</v>
      </c>
      <c r="O67" s="23">
        <v>3945.41</v>
      </c>
      <c r="P67" s="23"/>
      <c r="Q67" s="23">
        <v>5613</v>
      </c>
      <c r="R67" s="23"/>
      <c r="S67" s="23">
        <v>0</v>
      </c>
      <c r="T67" s="23">
        <v>2702</v>
      </c>
      <c r="U67" s="23">
        <v>7091.59</v>
      </c>
      <c r="V67" s="23"/>
      <c r="W67" s="23">
        <v>1638.27</v>
      </c>
      <c r="X67" s="23"/>
      <c r="Y67" s="23">
        <v>0</v>
      </c>
      <c r="Z67" s="23"/>
      <c r="AA67" s="23">
        <v>0</v>
      </c>
      <c r="AB67" s="23">
        <v>14016.470000000003</v>
      </c>
      <c r="AC67" s="23"/>
      <c r="AD67" s="23">
        <v>4555.24</v>
      </c>
      <c r="AE67" s="23"/>
      <c r="AF67" s="23"/>
      <c r="AG67" s="23"/>
      <c r="AH67" s="23"/>
      <c r="AI67" s="23">
        <v>0</v>
      </c>
      <c r="AJ67" s="23"/>
      <c r="AK67" s="23"/>
      <c r="AL67" s="23"/>
      <c r="AM67" s="23"/>
      <c r="AN67" s="19">
        <v>66</v>
      </c>
    </row>
    <row r="68" spans="1:40">
      <c r="A68" s="163"/>
      <c r="B68" s="165"/>
      <c r="C68" s="111"/>
      <c r="D68" s="111"/>
      <c r="E68" s="111"/>
      <c r="F68" s="111"/>
      <c r="G68" s="170" t="s">
        <v>131</v>
      </c>
      <c r="H68" s="170"/>
      <c r="I68" s="23">
        <f t="shared" si="1"/>
        <v>5355</v>
      </c>
      <c r="J68" s="23">
        <f t="shared" si="2"/>
        <v>5355</v>
      </c>
      <c r="K68" s="23"/>
      <c r="L68" s="23">
        <v>5355</v>
      </c>
      <c r="M68" s="23"/>
      <c r="N68" s="23"/>
      <c r="O68" s="23"/>
      <c r="P68" s="23"/>
      <c r="Q68" s="23"/>
      <c r="R68" s="23"/>
      <c r="S68" s="23">
        <v>0</v>
      </c>
      <c r="T68" s="23">
        <v>0</v>
      </c>
      <c r="U68" s="23"/>
      <c r="V68" s="23"/>
      <c r="W68" s="23"/>
      <c r="X68" s="23"/>
      <c r="Y68" s="23">
        <v>0</v>
      </c>
      <c r="Z68" s="23"/>
      <c r="AA68" s="23">
        <v>0</v>
      </c>
      <c r="AB68" s="23"/>
      <c r="AC68" s="23"/>
      <c r="AD68" s="23">
        <v>0</v>
      </c>
      <c r="AE68" s="23"/>
      <c r="AF68" s="23"/>
      <c r="AG68" s="23"/>
      <c r="AH68" s="23"/>
      <c r="AI68" s="23">
        <v>0</v>
      </c>
      <c r="AJ68" s="23"/>
      <c r="AK68" s="23"/>
      <c r="AL68" s="23"/>
      <c r="AM68" s="23"/>
      <c r="AN68" s="19">
        <v>67</v>
      </c>
    </row>
    <row r="69" spans="1:40" ht="18">
      <c r="A69" s="163"/>
      <c r="B69" s="166"/>
      <c r="C69" s="111"/>
      <c r="D69" s="111"/>
      <c r="E69" s="111"/>
      <c r="F69" s="111"/>
      <c r="G69" s="171" t="str">
        <f>C65</f>
        <v>COMPRA MONOGRAFÍAS</v>
      </c>
      <c r="H69" s="171"/>
      <c r="I69" s="26">
        <f t="shared" si="1"/>
        <v>683029.64</v>
      </c>
      <c r="J69" s="26">
        <f t="shared" si="2"/>
        <v>683029.64</v>
      </c>
      <c r="K69" s="26">
        <v>13295</v>
      </c>
      <c r="L69" s="26">
        <f>SUM(L65:L68)</f>
        <v>17767.599999999999</v>
      </c>
      <c r="M69" s="26">
        <v>8347</v>
      </c>
      <c r="N69" s="26">
        <v>43788.51</v>
      </c>
      <c r="O69" s="26">
        <v>6928.41</v>
      </c>
      <c r="P69" s="26">
        <v>9840</v>
      </c>
      <c r="Q69" s="26">
        <v>26671</v>
      </c>
      <c r="R69" s="26">
        <v>8218</v>
      </c>
      <c r="S69" s="26">
        <v>51388</v>
      </c>
      <c r="T69" s="26">
        <v>15042</v>
      </c>
      <c r="U69" s="26">
        <v>145088.35</v>
      </c>
      <c r="V69" s="26">
        <v>24773</v>
      </c>
      <c r="W69" s="26">
        <v>10394.07</v>
      </c>
      <c r="X69" s="26">
        <v>87884</v>
      </c>
      <c r="Y69" s="26">
        <v>29295</v>
      </c>
      <c r="Z69" s="26">
        <v>44395</v>
      </c>
      <c r="AA69" s="26">
        <v>12260.220000000001</v>
      </c>
      <c r="AB69" s="26">
        <f>SUM(AB65:AB68)</f>
        <v>40058.749999999993</v>
      </c>
      <c r="AC69" s="26">
        <v>3659</v>
      </c>
      <c r="AD69" s="26">
        <v>34157.51</v>
      </c>
      <c r="AE69" s="26">
        <v>3458.31</v>
      </c>
      <c r="AF69" s="26">
        <v>3974</v>
      </c>
      <c r="AG69" s="26">
        <v>0</v>
      </c>
      <c r="AH69" s="26">
        <v>19060.419999999998</v>
      </c>
      <c r="AI69" s="26">
        <v>6027.9400000000005</v>
      </c>
      <c r="AJ69" s="26">
        <v>14996.55</v>
      </c>
      <c r="AK69" s="26">
        <v>2262</v>
      </c>
      <c r="AL69" s="26"/>
      <c r="AM69" s="26"/>
      <c r="AN69" s="19">
        <v>68</v>
      </c>
    </row>
    <row r="70" spans="1:40">
      <c r="A70" s="163"/>
      <c r="B70" s="172" t="s">
        <v>132</v>
      </c>
      <c r="C70" s="111" t="s">
        <v>133</v>
      </c>
      <c r="D70" s="111"/>
      <c r="E70" s="111"/>
      <c r="F70" s="111"/>
      <c r="G70" s="168" t="s">
        <v>127</v>
      </c>
      <c r="H70" s="168"/>
      <c r="I70" s="23">
        <f t="shared" si="1"/>
        <v>34953.480000000003</v>
      </c>
      <c r="J70" s="23">
        <f t="shared" si="2"/>
        <v>34953.480000000003</v>
      </c>
      <c r="K70" s="23">
        <v>2180</v>
      </c>
      <c r="L70" s="23">
        <v>117.59</v>
      </c>
      <c r="M70" s="23">
        <v>1234</v>
      </c>
      <c r="N70" s="23">
        <v>1497.67</v>
      </c>
      <c r="O70" s="23">
        <v>90</v>
      </c>
      <c r="P70" s="23"/>
      <c r="Q70" s="23">
        <v>2988</v>
      </c>
      <c r="R70" s="23"/>
      <c r="S70" s="23">
        <v>1791</v>
      </c>
      <c r="T70" s="23">
        <v>0</v>
      </c>
      <c r="U70" s="23">
        <v>465.86</v>
      </c>
      <c r="V70" s="23">
        <v>2274</v>
      </c>
      <c r="W70" s="23"/>
      <c r="X70" s="23">
        <v>2022</v>
      </c>
      <c r="Y70" s="23">
        <v>9124</v>
      </c>
      <c r="Z70" s="23">
        <v>6888</v>
      </c>
      <c r="AA70" s="23">
        <v>199.36</v>
      </c>
      <c r="AB70" s="23"/>
      <c r="AC70" s="23"/>
      <c r="AD70" s="23">
        <v>0</v>
      </c>
      <c r="AE70" s="23"/>
      <c r="AF70" s="23">
        <v>764</v>
      </c>
      <c r="AG70" s="23"/>
      <c r="AH70" s="23">
        <v>3318</v>
      </c>
      <c r="AI70" s="23"/>
      <c r="AJ70" s="23"/>
      <c r="AK70" s="23"/>
      <c r="AL70" s="23"/>
      <c r="AM70" s="23"/>
      <c r="AN70" s="19">
        <v>69</v>
      </c>
    </row>
    <row r="71" spans="1:40" ht="22.5">
      <c r="A71" s="163"/>
      <c r="B71" s="165"/>
      <c r="C71" s="111"/>
      <c r="D71" s="111"/>
      <c r="E71" s="111"/>
      <c r="F71" s="111"/>
      <c r="G71" s="169" t="s">
        <v>128</v>
      </c>
      <c r="H71" s="73" t="s">
        <v>129</v>
      </c>
      <c r="I71" s="23">
        <f t="shared" si="1"/>
        <v>64331.83</v>
      </c>
      <c r="J71" s="23">
        <f t="shared" si="2"/>
        <v>64331.83</v>
      </c>
      <c r="K71" s="23"/>
      <c r="L71" s="23"/>
      <c r="M71" s="23"/>
      <c r="N71" s="23"/>
      <c r="O71" s="23"/>
      <c r="P71" s="23"/>
      <c r="Q71" s="23"/>
      <c r="R71" s="23"/>
      <c r="S71" s="23">
        <v>0</v>
      </c>
      <c r="T71" s="23">
        <v>0</v>
      </c>
      <c r="U71" s="23">
        <v>64331.83</v>
      </c>
      <c r="V71" s="23"/>
      <c r="W71" s="23"/>
      <c r="X71" s="23"/>
      <c r="Y71" s="23">
        <v>0</v>
      </c>
      <c r="Z71" s="23"/>
      <c r="AA71" s="23">
        <v>0</v>
      </c>
      <c r="AB71" s="23"/>
      <c r="AC71" s="23"/>
      <c r="AD71" s="23">
        <v>0</v>
      </c>
      <c r="AE71" s="23"/>
      <c r="AF71" s="23"/>
      <c r="AG71" s="23">
        <v>0</v>
      </c>
      <c r="AH71" s="23"/>
      <c r="AI71" s="23"/>
      <c r="AJ71" s="23"/>
      <c r="AK71" s="23"/>
      <c r="AL71" s="23"/>
      <c r="AM71" s="23"/>
      <c r="AN71" s="19">
        <v>70</v>
      </c>
    </row>
    <row r="72" spans="1:40" ht="22.5">
      <c r="A72" s="163"/>
      <c r="B72" s="165"/>
      <c r="C72" s="111"/>
      <c r="D72" s="111"/>
      <c r="E72" s="111"/>
      <c r="F72" s="111"/>
      <c r="G72" s="169"/>
      <c r="H72" s="73" t="s">
        <v>130</v>
      </c>
      <c r="I72" s="34">
        <f t="shared" si="1"/>
        <v>35</v>
      </c>
      <c r="J72" s="23">
        <f t="shared" si="2"/>
        <v>35</v>
      </c>
      <c r="K72" s="34"/>
      <c r="L72" s="34"/>
      <c r="M72" s="34"/>
      <c r="N72" s="34"/>
      <c r="O72" s="34"/>
      <c r="P72" s="34"/>
      <c r="Q72" s="34"/>
      <c r="R72" s="34"/>
      <c r="S72" s="34">
        <v>0</v>
      </c>
      <c r="T72" s="34">
        <v>0</v>
      </c>
      <c r="U72" s="34"/>
      <c r="V72" s="34"/>
      <c r="W72" s="34"/>
      <c r="X72" s="34"/>
      <c r="Y72" s="34">
        <v>0</v>
      </c>
      <c r="Z72" s="34"/>
      <c r="AA72" s="34">
        <v>0</v>
      </c>
      <c r="AB72" s="34"/>
      <c r="AC72" s="34">
        <v>35</v>
      </c>
      <c r="AD72" s="34">
        <v>0</v>
      </c>
      <c r="AE72" s="34"/>
      <c r="AF72" s="34"/>
      <c r="AG72" s="34">
        <v>0</v>
      </c>
      <c r="AH72" s="34"/>
      <c r="AI72" s="34"/>
      <c r="AJ72" s="34"/>
      <c r="AK72" s="34"/>
      <c r="AL72" s="34"/>
      <c r="AM72" s="23"/>
      <c r="AN72" s="19">
        <v>71</v>
      </c>
    </row>
    <row r="73" spans="1:40">
      <c r="A73" s="163"/>
      <c r="B73" s="165"/>
      <c r="C73" s="111"/>
      <c r="D73" s="111"/>
      <c r="E73" s="111"/>
      <c r="F73" s="111"/>
      <c r="G73" s="183" t="s">
        <v>131</v>
      </c>
      <c r="H73" s="183"/>
      <c r="I73" s="23">
        <f t="shared" si="1"/>
        <v>0</v>
      </c>
      <c r="J73" s="23">
        <f t="shared" si="2"/>
        <v>0</v>
      </c>
      <c r="K73" s="23"/>
      <c r="L73" s="23"/>
      <c r="M73" s="23"/>
      <c r="N73" s="23"/>
      <c r="O73" s="23"/>
      <c r="P73" s="23"/>
      <c r="Q73" s="23"/>
      <c r="R73" s="23"/>
      <c r="S73" s="23">
        <v>0</v>
      </c>
      <c r="T73" s="23">
        <v>0</v>
      </c>
      <c r="U73" s="23"/>
      <c r="V73" s="23"/>
      <c r="W73" s="23"/>
      <c r="X73" s="23"/>
      <c r="Y73" s="23">
        <v>0</v>
      </c>
      <c r="Z73" s="23"/>
      <c r="AA73" s="23">
        <v>0</v>
      </c>
      <c r="AB73" s="23"/>
      <c r="AC73" s="23"/>
      <c r="AD73" s="23">
        <v>0</v>
      </c>
      <c r="AE73" s="23"/>
      <c r="AF73" s="23"/>
      <c r="AG73" s="23">
        <v>0</v>
      </c>
      <c r="AH73" s="23"/>
      <c r="AI73" s="23"/>
      <c r="AJ73" s="23"/>
      <c r="AK73" s="23"/>
      <c r="AL73" s="23"/>
      <c r="AM73" s="23"/>
      <c r="AN73" s="19">
        <v>72</v>
      </c>
    </row>
    <row r="74" spans="1:40" ht="15.75">
      <c r="A74" s="163"/>
      <c r="B74" s="166"/>
      <c r="C74" s="111"/>
      <c r="D74" s="111"/>
      <c r="E74" s="111"/>
      <c r="F74" s="111"/>
      <c r="G74" s="185" t="str">
        <f>C70</f>
        <v>SUSCRIPCIONES A PUBLICACIONES PERIÓDICAS EN PAPEL</v>
      </c>
      <c r="H74" s="185"/>
      <c r="I74" s="26">
        <f t="shared" si="1"/>
        <v>99587.069999999992</v>
      </c>
      <c r="J74" s="26">
        <f t="shared" si="2"/>
        <v>99587.069999999992</v>
      </c>
      <c r="K74" s="26">
        <v>2180</v>
      </c>
      <c r="L74" s="26">
        <f>SUM(L70:L73)</f>
        <v>117.59</v>
      </c>
      <c r="M74" s="26">
        <v>1234</v>
      </c>
      <c r="N74" s="26">
        <v>1497.67</v>
      </c>
      <c r="O74" s="26">
        <v>90</v>
      </c>
      <c r="P74" s="26">
        <v>0</v>
      </c>
      <c r="Q74" s="26">
        <v>2988</v>
      </c>
      <c r="R74" s="26">
        <v>0</v>
      </c>
      <c r="S74" s="26">
        <v>1791</v>
      </c>
      <c r="T74" s="26">
        <v>0</v>
      </c>
      <c r="U74" s="26">
        <v>64797.69</v>
      </c>
      <c r="V74" s="26">
        <v>2274</v>
      </c>
      <c r="W74" s="26">
        <v>0</v>
      </c>
      <c r="X74" s="26">
        <v>2022</v>
      </c>
      <c r="Y74" s="26">
        <v>9124</v>
      </c>
      <c r="Z74" s="26">
        <v>6888</v>
      </c>
      <c r="AA74" s="26">
        <v>199.36</v>
      </c>
      <c r="AB74" s="26">
        <v>0</v>
      </c>
      <c r="AC74" s="26">
        <v>35</v>
      </c>
      <c r="AD74" s="26">
        <v>0</v>
      </c>
      <c r="AE74" s="26">
        <v>266.76</v>
      </c>
      <c r="AF74" s="26">
        <v>764</v>
      </c>
      <c r="AG74" s="26">
        <v>0</v>
      </c>
      <c r="AH74" s="26">
        <v>3318</v>
      </c>
      <c r="AI74" s="26">
        <v>0</v>
      </c>
      <c r="AJ74" s="26">
        <v>0</v>
      </c>
      <c r="AK74" s="26">
        <v>0</v>
      </c>
      <c r="AL74" s="26"/>
      <c r="AM74" s="26"/>
      <c r="AN74" s="19">
        <v>73</v>
      </c>
    </row>
    <row r="75" spans="1:40">
      <c r="A75" s="163"/>
      <c r="B75" s="172" t="s">
        <v>134</v>
      </c>
      <c r="C75" s="174" t="s">
        <v>135</v>
      </c>
      <c r="D75" s="175"/>
      <c r="E75" s="175"/>
      <c r="F75" s="176"/>
      <c r="G75" s="183" t="s">
        <v>127</v>
      </c>
      <c r="H75" s="183"/>
      <c r="I75" s="23">
        <f t="shared" si="1"/>
        <v>7469.4400000000005</v>
      </c>
      <c r="J75" s="23">
        <f t="shared" si="2"/>
        <v>7469.4400000000005</v>
      </c>
      <c r="K75" s="23"/>
      <c r="L75" s="23"/>
      <c r="M75" s="23"/>
      <c r="N75" s="23"/>
      <c r="O75" s="23"/>
      <c r="P75" s="23"/>
      <c r="Q75" s="23"/>
      <c r="R75" s="23"/>
      <c r="S75" s="23"/>
      <c r="T75" s="23">
        <v>0</v>
      </c>
      <c r="U75" s="23">
        <v>0</v>
      </c>
      <c r="V75" s="23"/>
      <c r="W75" s="23"/>
      <c r="X75" s="23"/>
      <c r="Y75" s="23">
        <v>0</v>
      </c>
      <c r="Z75" s="23">
        <v>0</v>
      </c>
      <c r="AA75" s="23">
        <v>920.62</v>
      </c>
      <c r="AB75" s="23"/>
      <c r="AC75" s="23">
        <v>2200</v>
      </c>
      <c r="AD75" s="23">
        <v>0</v>
      </c>
      <c r="AE75" s="23"/>
      <c r="AF75" s="23">
        <v>355.82</v>
      </c>
      <c r="AG75" s="23">
        <v>0</v>
      </c>
      <c r="AH75" s="23">
        <v>3993</v>
      </c>
      <c r="AI75" s="23"/>
      <c r="AJ75" s="23"/>
      <c r="AK75" s="23"/>
      <c r="AL75" s="23"/>
      <c r="AM75" s="23"/>
      <c r="AN75" s="19">
        <v>74</v>
      </c>
    </row>
    <row r="76" spans="1:40" ht="22.5">
      <c r="A76" s="163"/>
      <c r="B76" s="165"/>
      <c r="C76" s="177"/>
      <c r="D76" s="178"/>
      <c r="E76" s="178"/>
      <c r="F76" s="179"/>
      <c r="G76" s="169" t="s">
        <v>128</v>
      </c>
      <c r="H76" s="73" t="s">
        <v>129</v>
      </c>
      <c r="I76" s="23">
        <f t="shared" si="1"/>
        <v>0</v>
      </c>
      <c r="J76" s="23">
        <f t="shared" si="2"/>
        <v>0</v>
      </c>
      <c r="K76" s="23"/>
      <c r="L76" s="23"/>
      <c r="M76" s="23"/>
      <c r="N76" s="23"/>
      <c r="O76" s="23"/>
      <c r="P76" s="23"/>
      <c r="Q76" s="23"/>
      <c r="R76" s="23"/>
      <c r="S76" s="23"/>
      <c r="T76" s="23">
        <v>0</v>
      </c>
      <c r="U76" s="23">
        <v>0</v>
      </c>
      <c r="V76" s="23"/>
      <c r="W76" s="23"/>
      <c r="X76" s="23"/>
      <c r="Y76" s="23">
        <v>0</v>
      </c>
      <c r="Z76" s="23"/>
      <c r="AA76" s="23">
        <v>0</v>
      </c>
      <c r="AB76" s="23"/>
      <c r="AC76" s="23"/>
      <c r="AD76" s="23">
        <v>0</v>
      </c>
      <c r="AE76" s="23"/>
      <c r="AF76" s="23"/>
      <c r="AG76" s="23">
        <v>0</v>
      </c>
      <c r="AH76" s="23"/>
      <c r="AI76" s="23"/>
      <c r="AJ76" s="23"/>
      <c r="AK76" s="23"/>
      <c r="AL76" s="23"/>
      <c r="AM76" s="23"/>
      <c r="AN76" s="19">
        <v>75</v>
      </c>
    </row>
    <row r="77" spans="1:40" ht="22.5">
      <c r="A77" s="163"/>
      <c r="B77" s="165"/>
      <c r="C77" s="177"/>
      <c r="D77" s="178"/>
      <c r="E77" s="178"/>
      <c r="F77" s="179"/>
      <c r="G77" s="169"/>
      <c r="H77" s="73" t="s">
        <v>130</v>
      </c>
      <c r="I77" s="23">
        <f t="shared" si="1"/>
        <v>0</v>
      </c>
      <c r="J77" s="23">
        <f t="shared" si="2"/>
        <v>0</v>
      </c>
      <c r="K77" s="23"/>
      <c r="L77" s="23"/>
      <c r="M77" s="23"/>
      <c r="N77" s="23"/>
      <c r="O77" s="23"/>
      <c r="P77" s="23"/>
      <c r="Q77" s="23"/>
      <c r="R77" s="23"/>
      <c r="S77" s="23"/>
      <c r="T77" s="23">
        <v>0</v>
      </c>
      <c r="U77" s="23">
        <v>0</v>
      </c>
      <c r="V77" s="23"/>
      <c r="W77" s="23"/>
      <c r="X77" s="23"/>
      <c r="Y77" s="23">
        <v>0</v>
      </c>
      <c r="Z77" s="23"/>
      <c r="AA77" s="23">
        <v>0</v>
      </c>
      <c r="AB77" s="23"/>
      <c r="AC77" s="23"/>
      <c r="AD77" s="23">
        <v>0</v>
      </c>
      <c r="AE77" s="23"/>
      <c r="AF77" s="23"/>
      <c r="AG77" s="23">
        <v>0</v>
      </c>
      <c r="AH77" s="23"/>
      <c r="AI77" s="23"/>
      <c r="AJ77" s="23"/>
      <c r="AK77" s="23"/>
      <c r="AL77" s="23"/>
      <c r="AM77" s="23"/>
      <c r="AN77" s="19">
        <v>76</v>
      </c>
    </row>
    <row r="78" spans="1:40">
      <c r="A78" s="163"/>
      <c r="B78" s="165"/>
      <c r="C78" s="177"/>
      <c r="D78" s="178"/>
      <c r="E78" s="178"/>
      <c r="F78" s="179"/>
      <c r="G78" s="183" t="s">
        <v>131</v>
      </c>
      <c r="H78" s="183"/>
      <c r="I78" s="23">
        <f t="shared" si="1"/>
        <v>0</v>
      </c>
      <c r="J78" s="23">
        <f t="shared" si="2"/>
        <v>0</v>
      </c>
      <c r="K78" s="23"/>
      <c r="L78" s="23"/>
      <c r="M78" s="23"/>
      <c r="N78" s="23"/>
      <c r="O78" s="23"/>
      <c r="P78" s="23"/>
      <c r="Q78" s="23"/>
      <c r="R78" s="23"/>
      <c r="S78" s="23"/>
      <c r="T78" s="23">
        <v>0</v>
      </c>
      <c r="U78" s="23">
        <v>0</v>
      </c>
      <c r="V78" s="23"/>
      <c r="W78" s="23"/>
      <c r="X78" s="23"/>
      <c r="Y78" s="23">
        <v>0</v>
      </c>
      <c r="Z78" s="23"/>
      <c r="AA78" s="23">
        <v>0</v>
      </c>
      <c r="AB78" s="23"/>
      <c r="AC78" s="23"/>
      <c r="AD78" s="23">
        <v>0</v>
      </c>
      <c r="AE78" s="23"/>
      <c r="AF78" s="23"/>
      <c r="AG78" s="23">
        <v>0</v>
      </c>
      <c r="AH78" s="23"/>
      <c r="AI78" s="23"/>
      <c r="AJ78" s="23"/>
      <c r="AK78" s="23"/>
      <c r="AL78" s="23"/>
      <c r="AM78" s="23"/>
      <c r="AN78" s="19">
        <v>77</v>
      </c>
    </row>
    <row r="79" spans="1:40" ht="18">
      <c r="A79" s="163"/>
      <c r="B79" s="166"/>
      <c r="C79" s="180"/>
      <c r="D79" s="181"/>
      <c r="E79" s="181"/>
      <c r="F79" s="182"/>
      <c r="G79" s="171" t="str">
        <f>C75</f>
        <v>MATERIAL NO LIBRARIO</v>
      </c>
      <c r="H79" s="171"/>
      <c r="I79" s="26">
        <f t="shared" si="1"/>
        <v>7898.4400000000005</v>
      </c>
      <c r="J79" s="26">
        <f t="shared" si="2"/>
        <v>7898.4400000000005</v>
      </c>
      <c r="K79" s="26">
        <v>0</v>
      </c>
      <c r="L79" s="26">
        <f>SUM(L75:L78)</f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920.62</v>
      </c>
      <c r="AB79" s="26">
        <v>0</v>
      </c>
      <c r="AC79" s="26">
        <v>2200</v>
      </c>
      <c r="AD79" s="26">
        <v>0</v>
      </c>
      <c r="AE79" s="26">
        <v>429</v>
      </c>
      <c r="AF79" s="26">
        <v>355.82</v>
      </c>
      <c r="AG79" s="26">
        <v>0</v>
      </c>
      <c r="AH79" s="26">
        <v>3993</v>
      </c>
      <c r="AI79" s="26">
        <v>0</v>
      </c>
      <c r="AJ79" s="26">
        <v>0</v>
      </c>
      <c r="AK79" s="26">
        <v>0</v>
      </c>
      <c r="AL79" s="26"/>
      <c r="AM79" s="26"/>
      <c r="AN79" s="19">
        <v>78</v>
      </c>
    </row>
    <row r="80" spans="1:40">
      <c r="A80" s="163"/>
      <c r="B80" s="172" t="s">
        <v>136</v>
      </c>
      <c r="C80" s="174" t="s">
        <v>137</v>
      </c>
      <c r="D80" s="175"/>
      <c r="E80" s="175"/>
      <c r="F80" s="176"/>
      <c r="G80" s="183" t="s">
        <v>127</v>
      </c>
      <c r="H80" s="183"/>
      <c r="I80" s="34">
        <f t="shared" si="1"/>
        <v>9754.5500000000011</v>
      </c>
      <c r="J80" s="23">
        <f t="shared" si="2"/>
        <v>9754.5500000000011</v>
      </c>
      <c r="K80" s="34"/>
      <c r="L80" s="34">
        <v>515.21</v>
      </c>
      <c r="M80" s="34"/>
      <c r="N80" s="34">
        <v>336.65</v>
      </c>
      <c r="O80" s="34">
        <v>227</v>
      </c>
      <c r="P80" s="34"/>
      <c r="Q80" s="34">
        <v>256.62</v>
      </c>
      <c r="R80" s="34">
        <v>1928</v>
      </c>
      <c r="S80" s="34">
        <v>0</v>
      </c>
      <c r="T80" s="34">
        <v>0</v>
      </c>
      <c r="U80" s="34">
        <v>675.11</v>
      </c>
      <c r="V80" s="34"/>
      <c r="W80" s="34"/>
      <c r="X80" s="34"/>
      <c r="Y80" s="34">
        <v>1117.6400000000001</v>
      </c>
      <c r="Z80" s="34">
        <v>2595</v>
      </c>
      <c r="AA80" s="34">
        <v>111.38</v>
      </c>
      <c r="AB80" s="34"/>
      <c r="AC80" s="34">
        <v>598</v>
      </c>
      <c r="AD80" s="34">
        <v>229.9</v>
      </c>
      <c r="AE80" s="34"/>
      <c r="AF80" s="34">
        <v>358</v>
      </c>
      <c r="AG80" s="34">
        <v>0</v>
      </c>
      <c r="AH80" s="34"/>
      <c r="AI80" s="34">
        <v>287.04000000000002</v>
      </c>
      <c r="AJ80" s="34"/>
      <c r="AK80" s="34">
        <v>519</v>
      </c>
      <c r="AL80" s="34"/>
      <c r="AM80" s="23"/>
      <c r="AN80" s="19">
        <v>79</v>
      </c>
    </row>
    <row r="81" spans="1:40" ht="22.5">
      <c r="A81" s="163"/>
      <c r="B81" s="165"/>
      <c r="C81" s="177"/>
      <c r="D81" s="178"/>
      <c r="E81" s="178"/>
      <c r="F81" s="179"/>
      <c r="G81" s="169" t="s">
        <v>128</v>
      </c>
      <c r="H81" s="73" t="s">
        <v>129</v>
      </c>
      <c r="I81" s="23">
        <f t="shared" ref="I81:I144" si="3">HLOOKUP($I$2,$J$2:$AM$245,$AN81,FALSE)</f>
        <v>0</v>
      </c>
      <c r="J81" s="23">
        <f t="shared" si="2"/>
        <v>0</v>
      </c>
      <c r="K81" s="23"/>
      <c r="L81" s="23"/>
      <c r="M81" s="23"/>
      <c r="N81" s="23"/>
      <c r="O81" s="23"/>
      <c r="P81" s="23"/>
      <c r="Q81" s="23"/>
      <c r="R81" s="23"/>
      <c r="S81" s="23">
        <v>0</v>
      </c>
      <c r="T81" s="23">
        <v>0</v>
      </c>
      <c r="U81" s="23"/>
      <c r="V81" s="23"/>
      <c r="W81" s="23"/>
      <c r="X81" s="23"/>
      <c r="Y81" s="23">
        <v>0</v>
      </c>
      <c r="Z81" s="23"/>
      <c r="AA81" s="23">
        <v>0</v>
      </c>
      <c r="AB81" s="23"/>
      <c r="AC81" s="23"/>
      <c r="AD81" s="23">
        <v>0</v>
      </c>
      <c r="AE81" s="23"/>
      <c r="AF81" s="23"/>
      <c r="AG81" s="23">
        <v>0</v>
      </c>
      <c r="AH81" s="23"/>
      <c r="AI81" s="23"/>
      <c r="AJ81" s="23"/>
      <c r="AK81" s="23"/>
      <c r="AL81" s="23"/>
      <c r="AM81" s="23"/>
      <c r="AN81" s="19">
        <v>80</v>
      </c>
    </row>
    <row r="82" spans="1:40" ht="22.5">
      <c r="A82" s="163"/>
      <c r="B82" s="165"/>
      <c r="C82" s="177"/>
      <c r="D82" s="178"/>
      <c r="E82" s="178"/>
      <c r="F82" s="179"/>
      <c r="G82" s="169"/>
      <c r="H82" s="73" t="s">
        <v>130</v>
      </c>
      <c r="I82" s="23">
        <f t="shared" si="3"/>
        <v>0</v>
      </c>
      <c r="J82" s="23">
        <f t="shared" ref="J82:J145" si="4">SUM(K82:AM82)</f>
        <v>0</v>
      </c>
      <c r="K82" s="23"/>
      <c r="L82" s="23"/>
      <c r="M82" s="23"/>
      <c r="N82" s="23"/>
      <c r="O82" s="23"/>
      <c r="P82" s="23"/>
      <c r="Q82" s="23"/>
      <c r="R82" s="23"/>
      <c r="S82" s="23">
        <v>0</v>
      </c>
      <c r="T82" s="23">
        <v>0</v>
      </c>
      <c r="U82" s="23"/>
      <c r="V82" s="23"/>
      <c r="W82" s="23"/>
      <c r="X82" s="23"/>
      <c r="Y82" s="23">
        <v>0</v>
      </c>
      <c r="Z82" s="23"/>
      <c r="AA82" s="23">
        <v>0</v>
      </c>
      <c r="AB82" s="23"/>
      <c r="AC82" s="23"/>
      <c r="AD82" s="23">
        <v>0</v>
      </c>
      <c r="AE82" s="23"/>
      <c r="AF82" s="23"/>
      <c r="AG82" s="23">
        <v>0</v>
      </c>
      <c r="AH82" s="23"/>
      <c r="AI82" s="23"/>
      <c r="AJ82" s="23"/>
      <c r="AK82" s="23"/>
      <c r="AL82" s="23"/>
      <c r="AM82" s="23"/>
      <c r="AN82" s="19">
        <v>81</v>
      </c>
    </row>
    <row r="83" spans="1:40">
      <c r="A83" s="163"/>
      <c r="B83" s="165"/>
      <c r="C83" s="177"/>
      <c r="D83" s="178"/>
      <c r="E83" s="178"/>
      <c r="F83" s="179"/>
      <c r="G83" s="183" t="s">
        <v>131</v>
      </c>
      <c r="H83" s="183"/>
      <c r="I83" s="23">
        <f t="shared" si="3"/>
        <v>0</v>
      </c>
      <c r="J83" s="23">
        <f t="shared" si="4"/>
        <v>0</v>
      </c>
      <c r="K83" s="23"/>
      <c r="L83" s="23"/>
      <c r="M83" s="23"/>
      <c r="N83" s="23"/>
      <c r="O83" s="23"/>
      <c r="P83" s="23"/>
      <c r="Q83" s="23"/>
      <c r="R83" s="23"/>
      <c r="S83" s="23">
        <v>0</v>
      </c>
      <c r="T83" s="23">
        <v>0</v>
      </c>
      <c r="U83" s="23"/>
      <c r="V83" s="23"/>
      <c r="W83" s="23"/>
      <c r="X83" s="23"/>
      <c r="Y83" s="23">
        <v>0</v>
      </c>
      <c r="Z83" s="23"/>
      <c r="AA83" s="23">
        <v>0</v>
      </c>
      <c r="AB83" s="23"/>
      <c r="AC83" s="23"/>
      <c r="AD83" s="23">
        <v>0</v>
      </c>
      <c r="AE83" s="23"/>
      <c r="AF83" s="23"/>
      <c r="AG83" s="23">
        <v>0</v>
      </c>
      <c r="AH83" s="23"/>
      <c r="AI83" s="23"/>
      <c r="AJ83" s="23"/>
      <c r="AK83" s="23"/>
      <c r="AL83" s="23"/>
      <c r="AM83" s="23"/>
      <c r="AN83" s="19">
        <v>82</v>
      </c>
    </row>
    <row r="84" spans="1:40" ht="18">
      <c r="A84" s="163"/>
      <c r="B84" s="166"/>
      <c r="C84" s="180"/>
      <c r="D84" s="181"/>
      <c r="E84" s="181"/>
      <c r="F84" s="182"/>
      <c r="G84" s="184" t="str">
        <f>C80</f>
        <v>ENCUADERNACIÓN RESTAURACIÓN</v>
      </c>
      <c r="H84" s="184"/>
      <c r="I84" s="26">
        <f t="shared" si="3"/>
        <v>9754.9100000000017</v>
      </c>
      <c r="J84" s="24">
        <f t="shared" si="4"/>
        <v>9754.9100000000017</v>
      </c>
      <c r="K84" s="26">
        <v>0</v>
      </c>
      <c r="L84" s="26">
        <f>SUM(L80:L83)</f>
        <v>515.21</v>
      </c>
      <c r="M84" s="26">
        <v>0</v>
      </c>
      <c r="N84" s="26">
        <v>336.65</v>
      </c>
      <c r="O84" s="26">
        <v>227</v>
      </c>
      <c r="P84" s="26">
        <v>0</v>
      </c>
      <c r="Q84" s="26">
        <v>256.62</v>
      </c>
      <c r="R84" s="26">
        <v>1928</v>
      </c>
      <c r="S84" s="26">
        <v>0</v>
      </c>
      <c r="T84" s="26">
        <v>0</v>
      </c>
      <c r="U84" s="26">
        <v>675.11</v>
      </c>
      <c r="V84" s="26">
        <v>0</v>
      </c>
      <c r="W84" s="26">
        <v>0</v>
      </c>
      <c r="X84" s="26">
        <v>0</v>
      </c>
      <c r="Y84" s="26">
        <v>1118</v>
      </c>
      <c r="Z84" s="26">
        <v>2595</v>
      </c>
      <c r="AA84" s="26">
        <v>111.38</v>
      </c>
      <c r="AB84" s="26">
        <v>0</v>
      </c>
      <c r="AC84" s="26">
        <v>598</v>
      </c>
      <c r="AD84" s="26">
        <v>229.9</v>
      </c>
      <c r="AE84" s="26">
        <v>0</v>
      </c>
      <c r="AF84" s="26">
        <v>358</v>
      </c>
      <c r="AG84" s="26">
        <v>0</v>
      </c>
      <c r="AH84" s="26">
        <v>0</v>
      </c>
      <c r="AI84" s="26">
        <v>287.04000000000002</v>
      </c>
      <c r="AJ84" s="26">
        <v>0</v>
      </c>
      <c r="AK84" s="26">
        <v>519</v>
      </c>
      <c r="AL84" s="26"/>
      <c r="AM84" s="24"/>
      <c r="AN84" s="19">
        <v>83</v>
      </c>
    </row>
    <row r="85" spans="1:40" ht="20.25">
      <c r="A85" s="163"/>
      <c r="B85" s="74" t="s">
        <v>138</v>
      </c>
      <c r="C85" s="111" t="s">
        <v>97</v>
      </c>
      <c r="D85" s="111"/>
      <c r="E85" s="111"/>
      <c r="F85" s="111"/>
      <c r="G85" s="111"/>
      <c r="H85" s="111"/>
      <c r="I85" s="36">
        <f t="shared" si="3"/>
        <v>126022.31999999999</v>
      </c>
      <c r="J85" s="35">
        <f t="shared" si="4"/>
        <v>126022.31999999999</v>
      </c>
      <c r="K85" s="36">
        <v>3576</v>
      </c>
      <c r="L85" s="36">
        <v>1177.49</v>
      </c>
      <c r="M85" s="36">
        <v>335</v>
      </c>
      <c r="N85" s="36">
        <v>9433.0499999999993</v>
      </c>
      <c r="O85" s="36">
        <v>158</v>
      </c>
      <c r="P85" s="36"/>
      <c r="Q85" s="36">
        <v>30164</v>
      </c>
      <c r="R85" s="36">
        <v>242</v>
      </c>
      <c r="S85" s="36">
        <v>1930</v>
      </c>
      <c r="T85" s="36">
        <v>280</v>
      </c>
      <c r="U85" s="36">
        <v>6355.65</v>
      </c>
      <c r="V85" s="36">
        <v>600</v>
      </c>
      <c r="W85" s="36">
        <v>2697.21</v>
      </c>
      <c r="X85" s="36">
        <v>3785</v>
      </c>
      <c r="Y85" s="36">
        <v>0</v>
      </c>
      <c r="Z85" s="36">
        <v>12061</v>
      </c>
      <c r="AA85" s="36">
        <v>8226.1299999999992</v>
      </c>
      <c r="AB85" s="36">
        <v>26594.23</v>
      </c>
      <c r="AC85" s="36"/>
      <c r="AD85" s="36">
        <v>3084.93</v>
      </c>
      <c r="AE85" s="36">
        <v>2077.5700000000002</v>
      </c>
      <c r="AF85" s="36">
        <v>0</v>
      </c>
      <c r="AG85" s="36">
        <v>0</v>
      </c>
      <c r="AH85" s="36"/>
      <c r="AI85" s="36">
        <v>5933.72</v>
      </c>
      <c r="AJ85" s="36">
        <v>4130.34</v>
      </c>
      <c r="AK85" s="36">
        <v>3181</v>
      </c>
      <c r="AL85" s="36"/>
      <c r="AM85" s="35"/>
      <c r="AN85" s="19">
        <v>84</v>
      </c>
    </row>
    <row r="86" spans="1:40" ht="20.25">
      <c r="A86" s="163"/>
      <c r="B86" s="74" t="s">
        <v>139</v>
      </c>
      <c r="C86" s="111" t="s">
        <v>140</v>
      </c>
      <c r="D86" s="111"/>
      <c r="E86" s="111"/>
      <c r="F86" s="111"/>
      <c r="G86" s="111" t="s">
        <v>127</v>
      </c>
      <c r="H86" s="111"/>
      <c r="I86" s="36">
        <f t="shared" si="3"/>
        <v>55660.959999999992</v>
      </c>
      <c r="J86" s="35">
        <f t="shared" si="4"/>
        <v>55660.959999999992</v>
      </c>
      <c r="K86" s="36">
        <v>3128</v>
      </c>
      <c r="L86" s="36">
        <v>1666.8899999999999</v>
      </c>
      <c r="M86" s="36">
        <v>45</v>
      </c>
      <c r="N86" s="36">
        <v>1020.71</v>
      </c>
      <c r="O86" s="36">
        <v>1708</v>
      </c>
      <c r="P86" s="36"/>
      <c r="Q86" s="36">
        <v>2407</v>
      </c>
      <c r="R86" s="36">
        <v>172</v>
      </c>
      <c r="S86" s="36">
        <v>3101</v>
      </c>
      <c r="T86" s="36">
        <v>1277</v>
      </c>
      <c r="U86" s="36">
        <v>3271.05</v>
      </c>
      <c r="V86" s="36">
        <v>1820</v>
      </c>
      <c r="W86" s="36">
        <v>713.25</v>
      </c>
      <c r="X86" s="36">
        <v>7050</v>
      </c>
      <c r="Y86" s="36">
        <v>663</v>
      </c>
      <c r="Z86" s="36">
        <v>1167</v>
      </c>
      <c r="AA86" s="36">
        <v>13767.42</v>
      </c>
      <c r="AB86" s="36"/>
      <c r="AC86" s="36">
        <v>327</v>
      </c>
      <c r="AD86" s="36">
        <v>3882.24</v>
      </c>
      <c r="AE86" s="36">
        <v>774.1</v>
      </c>
      <c r="AF86" s="36">
        <v>0</v>
      </c>
      <c r="AG86" s="36">
        <v>0</v>
      </c>
      <c r="AH86" s="36"/>
      <c r="AI86" s="36">
        <v>2341.17</v>
      </c>
      <c r="AJ86" s="36">
        <v>460.13</v>
      </c>
      <c r="AK86" s="36">
        <v>4899</v>
      </c>
      <c r="AL86" s="36"/>
      <c r="AM86" s="35"/>
      <c r="AN86" s="19">
        <v>85</v>
      </c>
    </row>
    <row r="87" spans="1:40" ht="20.25">
      <c r="A87" s="163"/>
      <c r="B87" s="74" t="s">
        <v>141</v>
      </c>
      <c r="C87" s="111" t="s">
        <v>142</v>
      </c>
      <c r="D87" s="111"/>
      <c r="E87" s="111"/>
      <c r="F87" s="111"/>
      <c r="G87" s="111" t="s">
        <v>127</v>
      </c>
      <c r="H87" s="111"/>
      <c r="I87" s="36">
        <f t="shared" si="3"/>
        <v>92576.36</v>
      </c>
      <c r="J87" s="35">
        <f t="shared" si="4"/>
        <v>92576.36</v>
      </c>
      <c r="K87" s="36"/>
      <c r="L87" s="36">
        <v>335.89</v>
      </c>
      <c r="M87" s="36">
        <v>691</v>
      </c>
      <c r="N87" s="36">
        <v>1424.06</v>
      </c>
      <c r="O87" s="36">
        <v>152</v>
      </c>
      <c r="P87" s="36"/>
      <c r="Q87" s="36">
        <v>309</v>
      </c>
      <c r="R87" s="36"/>
      <c r="S87" s="36">
        <v>34400</v>
      </c>
      <c r="T87" s="36">
        <v>3400</v>
      </c>
      <c r="U87" s="36">
        <v>264.99</v>
      </c>
      <c r="V87" s="36">
        <v>9193</v>
      </c>
      <c r="W87" s="36">
        <v>1090.4000000000001</v>
      </c>
      <c r="X87" s="36">
        <v>750</v>
      </c>
      <c r="Y87" s="36">
        <v>17742</v>
      </c>
      <c r="Z87" s="36">
        <v>0</v>
      </c>
      <c r="AA87" s="36">
        <v>0</v>
      </c>
      <c r="AB87" s="36"/>
      <c r="AC87" s="36">
        <v>10829</v>
      </c>
      <c r="AD87" s="36">
        <v>9603.02</v>
      </c>
      <c r="AE87" s="36">
        <v>2392</v>
      </c>
      <c r="AF87" s="36">
        <v>0</v>
      </c>
      <c r="AG87" s="36">
        <v>0</v>
      </c>
      <c r="AH87" s="36"/>
      <c r="AI87" s="36">
        <v>0</v>
      </c>
      <c r="AJ87" s="36"/>
      <c r="AK87" s="36"/>
      <c r="AL87" s="36"/>
      <c r="AM87" s="35"/>
      <c r="AN87" s="19">
        <v>86</v>
      </c>
    </row>
    <row r="88" spans="1:40">
      <c r="A88" s="163"/>
      <c r="B88" s="186" t="s">
        <v>143</v>
      </c>
      <c r="C88" s="189" t="s">
        <v>144</v>
      </c>
      <c r="D88" s="191" t="s">
        <v>145</v>
      </c>
      <c r="E88" s="193" t="s">
        <v>146</v>
      </c>
      <c r="F88" s="193"/>
      <c r="G88" s="168" t="s">
        <v>127</v>
      </c>
      <c r="H88" s="168"/>
      <c r="I88" s="23">
        <f t="shared" si="3"/>
        <v>24641</v>
      </c>
      <c r="J88" s="23">
        <f t="shared" si="4"/>
        <v>24641</v>
      </c>
      <c r="K88" s="23"/>
      <c r="L88" s="23"/>
      <c r="M88" s="23"/>
      <c r="N88" s="23">
        <v>13488</v>
      </c>
      <c r="O88" s="23"/>
      <c r="P88" s="23"/>
      <c r="Q88" s="23">
        <v>11153</v>
      </c>
      <c r="R88" s="23"/>
      <c r="S88" s="23"/>
      <c r="T88" s="23">
        <v>0</v>
      </c>
      <c r="U88" s="23"/>
      <c r="V88" s="23"/>
      <c r="W88" s="23"/>
      <c r="X88" s="23"/>
      <c r="Y88" s="23">
        <v>0</v>
      </c>
      <c r="Z88" s="23"/>
      <c r="AA88" s="23">
        <v>0</v>
      </c>
      <c r="AB88" s="23"/>
      <c r="AC88" s="23"/>
      <c r="AD88" s="23">
        <v>0</v>
      </c>
      <c r="AE88" s="23"/>
      <c r="AF88" s="23">
        <v>0</v>
      </c>
      <c r="AG88" s="23">
        <v>0</v>
      </c>
      <c r="AH88" s="23"/>
      <c r="AI88" s="23"/>
      <c r="AJ88" s="23"/>
      <c r="AK88" s="23"/>
      <c r="AL88" s="23"/>
      <c r="AM88" s="23"/>
      <c r="AN88" s="19">
        <v>87</v>
      </c>
    </row>
    <row r="89" spans="1:40" ht="22.5">
      <c r="A89" s="163"/>
      <c r="B89" s="187"/>
      <c r="C89" s="189"/>
      <c r="D89" s="192"/>
      <c r="E89" s="194"/>
      <c r="F89" s="194"/>
      <c r="G89" s="169" t="s">
        <v>128</v>
      </c>
      <c r="H89" s="73" t="s">
        <v>129</v>
      </c>
      <c r="I89" s="23">
        <f t="shared" si="3"/>
        <v>0</v>
      </c>
      <c r="J89" s="23">
        <f t="shared" si="4"/>
        <v>0</v>
      </c>
      <c r="K89" s="23"/>
      <c r="L89" s="23"/>
      <c r="M89" s="23"/>
      <c r="N89" s="23"/>
      <c r="O89" s="23"/>
      <c r="P89" s="23"/>
      <c r="Q89" s="23"/>
      <c r="R89" s="23"/>
      <c r="S89" s="23"/>
      <c r="T89" s="23">
        <v>0</v>
      </c>
      <c r="U89" s="23"/>
      <c r="V89" s="23"/>
      <c r="W89" s="23"/>
      <c r="X89" s="23"/>
      <c r="Y89" s="23">
        <v>0</v>
      </c>
      <c r="Z89" s="23"/>
      <c r="AA89" s="23">
        <v>0</v>
      </c>
      <c r="AB89" s="23"/>
      <c r="AC89" s="23"/>
      <c r="AD89" s="23">
        <v>0</v>
      </c>
      <c r="AE89" s="23"/>
      <c r="AF89" s="23">
        <v>0</v>
      </c>
      <c r="AG89" s="23">
        <v>0</v>
      </c>
      <c r="AH89" s="23"/>
      <c r="AI89" s="23"/>
      <c r="AJ89" s="23"/>
      <c r="AK89" s="23"/>
      <c r="AL89" s="23"/>
      <c r="AM89" s="23"/>
      <c r="AN89" s="19">
        <v>88</v>
      </c>
    </row>
    <row r="90" spans="1:40" ht="22.5">
      <c r="A90" s="163"/>
      <c r="B90" s="187"/>
      <c r="C90" s="189"/>
      <c r="D90" s="192"/>
      <c r="E90" s="194"/>
      <c r="F90" s="194"/>
      <c r="G90" s="169"/>
      <c r="H90" s="73" t="s">
        <v>130</v>
      </c>
      <c r="I90" s="23">
        <f t="shared" si="3"/>
        <v>0</v>
      </c>
      <c r="J90" s="23">
        <f t="shared" si="4"/>
        <v>0</v>
      </c>
      <c r="K90" s="23"/>
      <c r="L90" s="23"/>
      <c r="M90" s="23"/>
      <c r="N90" s="23"/>
      <c r="O90" s="23"/>
      <c r="P90" s="23"/>
      <c r="Q90" s="23"/>
      <c r="R90" s="23"/>
      <c r="S90" s="23"/>
      <c r="T90" s="23">
        <v>0</v>
      </c>
      <c r="U90" s="23"/>
      <c r="V90" s="23"/>
      <c r="W90" s="23"/>
      <c r="X90" s="23"/>
      <c r="Y90" s="23">
        <v>0</v>
      </c>
      <c r="Z90" s="23"/>
      <c r="AA90" s="23">
        <v>0</v>
      </c>
      <c r="AB90" s="23"/>
      <c r="AC90" s="23"/>
      <c r="AD90" s="23">
        <v>0</v>
      </c>
      <c r="AE90" s="23"/>
      <c r="AF90" s="23">
        <v>0</v>
      </c>
      <c r="AG90" s="23">
        <v>0</v>
      </c>
      <c r="AH90" s="23"/>
      <c r="AI90" s="23"/>
      <c r="AJ90" s="23"/>
      <c r="AK90" s="23"/>
      <c r="AL90" s="23"/>
      <c r="AM90" s="23"/>
      <c r="AN90" s="19">
        <v>89</v>
      </c>
    </row>
    <row r="91" spans="1:40">
      <c r="A91" s="163"/>
      <c r="B91" s="187"/>
      <c r="C91" s="189"/>
      <c r="D91" s="192"/>
      <c r="E91" s="194"/>
      <c r="F91" s="194"/>
      <c r="G91" s="183" t="s">
        <v>131</v>
      </c>
      <c r="H91" s="183"/>
      <c r="I91" s="23">
        <f t="shared" si="3"/>
        <v>0</v>
      </c>
      <c r="J91" s="23">
        <f t="shared" si="4"/>
        <v>0</v>
      </c>
      <c r="K91" s="23"/>
      <c r="L91" s="23"/>
      <c r="M91" s="23"/>
      <c r="N91" s="23"/>
      <c r="O91" s="23"/>
      <c r="P91" s="23"/>
      <c r="Q91" s="23"/>
      <c r="R91" s="23"/>
      <c r="S91" s="23"/>
      <c r="T91" s="23">
        <v>0</v>
      </c>
      <c r="U91" s="23"/>
      <c r="V91" s="23"/>
      <c r="W91" s="23"/>
      <c r="X91" s="23"/>
      <c r="Y91" s="23">
        <v>0</v>
      </c>
      <c r="Z91" s="23"/>
      <c r="AA91" s="23">
        <v>0</v>
      </c>
      <c r="AB91" s="23"/>
      <c r="AC91" s="23"/>
      <c r="AD91" s="23">
        <v>0</v>
      </c>
      <c r="AE91" s="23"/>
      <c r="AF91" s="23">
        <v>0</v>
      </c>
      <c r="AG91" s="23">
        <v>0</v>
      </c>
      <c r="AH91" s="23"/>
      <c r="AI91" s="23"/>
      <c r="AJ91" s="23"/>
      <c r="AK91" s="23"/>
      <c r="AL91" s="23"/>
      <c r="AM91" s="23"/>
      <c r="AN91" s="19">
        <v>90</v>
      </c>
    </row>
    <row r="92" spans="1:40" ht="18">
      <c r="A92" s="163"/>
      <c r="B92" s="187"/>
      <c r="C92" s="189"/>
      <c r="D92" s="192"/>
      <c r="E92" s="194"/>
      <c r="F92" s="194"/>
      <c r="G92" s="184" t="s">
        <v>146</v>
      </c>
      <c r="H92" s="184"/>
      <c r="I92" s="24">
        <f t="shared" si="3"/>
        <v>24641</v>
      </c>
      <c r="J92" s="24">
        <f t="shared" si="4"/>
        <v>24641</v>
      </c>
      <c r="K92" s="24">
        <v>0</v>
      </c>
      <c r="L92" s="24">
        <v>0</v>
      </c>
      <c r="M92" s="24">
        <v>0</v>
      </c>
      <c r="N92" s="24">
        <v>13488</v>
      </c>
      <c r="O92" s="24">
        <v>0</v>
      </c>
      <c r="P92" s="24">
        <v>0</v>
      </c>
      <c r="Q92" s="24">
        <v>11153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/>
      <c r="AM92" s="24"/>
      <c r="AN92" s="19">
        <v>91</v>
      </c>
    </row>
    <row r="93" spans="1:40">
      <c r="A93" s="163"/>
      <c r="B93" s="187"/>
      <c r="C93" s="189"/>
      <c r="D93" s="192" t="s">
        <v>147</v>
      </c>
      <c r="E93" s="194" t="s">
        <v>148</v>
      </c>
      <c r="F93" s="194"/>
      <c r="G93" s="183" t="s">
        <v>127</v>
      </c>
      <c r="H93" s="183"/>
      <c r="I93" s="23">
        <f t="shared" si="3"/>
        <v>488953.22349999996</v>
      </c>
      <c r="J93" s="23">
        <f t="shared" si="4"/>
        <v>488953.22349999996</v>
      </c>
      <c r="K93" s="23"/>
      <c r="L93" s="23"/>
      <c r="M93" s="23"/>
      <c r="N93" s="23">
        <v>23198</v>
      </c>
      <c r="O93" s="23"/>
      <c r="P93" s="23"/>
      <c r="Q93" s="23">
        <v>16869</v>
      </c>
      <c r="R93" s="23"/>
      <c r="S93" s="23"/>
      <c r="T93" s="23">
        <v>0</v>
      </c>
      <c r="U93" s="23">
        <v>14784.423499999999</v>
      </c>
      <c r="V93" s="23"/>
      <c r="W93" s="23"/>
      <c r="X93" s="23"/>
      <c r="Y93" s="23">
        <v>0</v>
      </c>
      <c r="Z93" s="23">
        <v>3500</v>
      </c>
      <c r="AA93" s="23">
        <v>0</v>
      </c>
      <c r="AB93" s="23">
        <v>580.79999999999995</v>
      </c>
      <c r="AC93" s="23"/>
      <c r="AD93" s="23">
        <v>0</v>
      </c>
      <c r="AE93" s="23"/>
      <c r="AF93" s="23">
        <v>18294</v>
      </c>
      <c r="AG93" s="23">
        <v>0</v>
      </c>
      <c r="AH93" s="23"/>
      <c r="AI93" s="23">
        <v>6035</v>
      </c>
      <c r="AJ93" s="23"/>
      <c r="AK93" s="23"/>
      <c r="AL93" s="23"/>
      <c r="AM93" s="23">
        <v>405692</v>
      </c>
      <c r="AN93" s="19">
        <v>92</v>
      </c>
    </row>
    <row r="94" spans="1:40" ht="22.5">
      <c r="A94" s="163"/>
      <c r="B94" s="187"/>
      <c r="C94" s="189"/>
      <c r="D94" s="192"/>
      <c r="E94" s="194"/>
      <c r="F94" s="194"/>
      <c r="G94" s="169" t="s">
        <v>128</v>
      </c>
      <c r="H94" s="73" t="s">
        <v>129</v>
      </c>
      <c r="I94" s="23">
        <f t="shared" si="3"/>
        <v>27456.786499999998</v>
      </c>
      <c r="J94" s="23">
        <f t="shared" si="4"/>
        <v>27456.786499999998</v>
      </c>
      <c r="K94" s="23"/>
      <c r="L94" s="23"/>
      <c r="M94" s="23"/>
      <c r="N94" s="23"/>
      <c r="O94" s="23"/>
      <c r="P94" s="23"/>
      <c r="Q94" s="23"/>
      <c r="R94" s="23"/>
      <c r="S94" s="23"/>
      <c r="T94" s="23">
        <v>0</v>
      </c>
      <c r="U94" s="23">
        <v>27456.786499999998</v>
      </c>
      <c r="V94" s="23"/>
      <c r="W94" s="23"/>
      <c r="X94" s="23"/>
      <c r="Y94" s="23">
        <v>0</v>
      </c>
      <c r="Z94" s="23"/>
      <c r="AA94" s="23">
        <v>0</v>
      </c>
      <c r="AB94" s="23"/>
      <c r="AC94" s="23"/>
      <c r="AD94" s="23">
        <v>0</v>
      </c>
      <c r="AE94" s="23"/>
      <c r="AF94" s="23"/>
      <c r="AG94" s="23">
        <v>0</v>
      </c>
      <c r="AH94" s="23"/>
      <c r="AI94" s="23"/>
      <c r="AJ94" s="23"/>
      <c r="AK94" s="23"/>
      <c r="AL94" s="23"/>
      <c r="AM94" s="23"/>
      <c r="AN94" s="19">
        <v>93</v>
      </c>
    </row>
    <row r="95" spans="1:40" ht="22.5">
      <c r="A95" s="163"/>
      <c r="B95" s="187"/>
      <c r="C95" s="189"/>
      <c r="D95" s="192"/>
      <c r="E95" s="194"/>
      <c r="F95" s="194"/>
      <c r="G95" s="169"/>
      <c r="H95" s="73" t="s">
        <v>130</v>
      </c>
      <c r="I95" s="23">
        <f t="shared" si="3"/>
        <v>1490.12</v>
      </c>
      <c r="J95" s="23">
        <f t="shared" si="4"/>
        <v>1490.12</v>
      </c>
      <c r="K95" s="23"/>
      <c r="L95" s="23"/>
      <c r="M95" s="23"/>
      <c r="N95" s="23"/>
      <c r="O95" s="23"/>
      <c r="P95" s="23"/>
      <c r="Q95" s="23"/>
      <c r="R95" s="23"/>
      <c r="S95" s="23"/>
      <c r="T95" s="23">
        <v>0</v>
      </c>
      <c r="U95" s="23"/>
      <c r="V95" s="23"/>
      <c r="W95" s="23">
        <v>1490.12</v>
      </c>
      <c r="X95" s="23"/>
      <c r="Y95" s="23">
        <v>0</v>
      </c>
      <c r="Z95" s="23"/>
      <c r="AA95" s="23">
        <v>0</v>
      </c>
      <c r="AB95" s="23"/>
      <c r="AC95" s="23"/>
      <c r="AD95" s="23">
        <v>0</v>
      </c>
      <c r="AE95" s="23"/>
      <c r="AF95" s="23"/>
      <c r="AG95" s="23">
        <v>0</v>
      </c>
      <c r="AH95" s="23"/>
      <c r="AI95" s="23"/>
      <c r="AJ95" s="23"/>
      <c r="AK95" s="23"/>
      <c r="AL95" s="23"/>
      <c r="AM95" s="23"/>
      <c r="AN95" s="19">
        <v>94</v>
      </c>
    </row>
    <row r="96" spans="1:40">
      <c r="A96" s="163"/>
      <c r="B96" s="187"/>
      <c r="C96" s="189"/>
      <c r="D96" s="192"/>
      <c r="E96" s="194"/>
      <c r="F96" s="194"/>
      <c r="G96" s="183" t="s">
        <v>131</v>
      </c>
      <c r="H96" s="183"/>
      <c r="I96" s="23">
        <f t="shared" si="3"/>
        <v>0</v>
      </c>
      <c r="J96" s="23">
        <f t="shared" si="4"/>
        <v>0</v>
      </c>
      <c r="K96" s="23"/>
      <c r="L96" s="23"/>
      <c r="M96" s="23"/>
      <c r="N96" s="23"/>
      <c r="O96" s="23"/>
      <c r="P96" s="23"/>
      <c r="Q96" s="23"/>
      <c r="R96" s="23"/>
      <c r="S96" s="23"/>
      <c r="T96" s="23">
        <v>0</v>
      </c>
      <c r="U96" s="23"/>
      <c r="V96" s="23"/>
      <c r="W96" s="23"/>
      <c r="X96" s="23"/>
      <c r="Y96" s="23">
        <v>0</v>
      </c>
      <c r="Z96" s="23"/>
      <c r="AA96" s="23">
        <v>0</v>
      </c>
      <c r="AB96" s="23"/>
      <c r="AC96" s="23"/>
      <c r="AD96" s="23">
        <v>0</v>
      </c>
      <c r="AE96" s="23"/>
      <c r="AF96" s="23"/>
      <c r="AG96" s="23">
        <v>0</v>
      </c>
      <c r="AH96" s="23"/>
      <c r="AI96" s="23"/>
      <c r="AJ96" s="23"/>
      <c r="AK96" s="23"/>
      <c r="AL96" s="23"/>
      <c r="AM96" s="23"/>
      <c r="AN96" s="19">
        <v>95</v>
      </c>
    </row>
    <row r="97" spans="1:40" ht="18">
      <c r="A97" s="163"/>
      <c r="B97" s="187"/>
      <c r="C97" s="189"/>
      <c r="D97" s="192"/>
      <c r="E97" s="194"/>
      <c r="F97" s="194"/>
      <c r="G97" s="171" t="str">
        <f>E93</f>
        <v xml:space="preserve"> BASES DE  DATOS EN LÍNEA</v>
      </c>
      <c r="H97" s="171"/>
      <c r="I97" s="26">
        <f t="shared" si="3"/>
        <v>517319.32999999996</v>
      </c>
      <c r="J97" s="26">
        <f t="shared" si="4"/>
        <v>517319.32999999996</v>
      </c>
      <c r="K97" s="26">
        <v>0</v>
      </c>
      <c r="L97" s="26">
        <v>0</v>
      </c>
      <c r="M97" s="26">
        <v>0</v>
      </c>
      <c r="N97" s="26">
        <v>23198</v>
      </c>
      <c r="O97" s="26">
        <v>0</v>
      </c>
      <c r="P97" s="26">
        <v>0</v>
      </c>
      <c r="Q97" s="26">
        <v>16869</v>
      </c>
      <c r="R97" s="26">
        <v>0</v>
      </c>
      <c r="S97" s="26">
        <v>0</v>
      </c>
      <c r="T97" s="26">
        <v>0</v>
      </c>
      <c r="U97" s="26">
        <v>42241.21</v>
      </c>
      <c r="V97" s="26">
        <v>0</v>
      </c>
      <c r="W97" s="26">
        <v>1490.12</v>
      </c>
      <c r="X97" s="26">
        <v>0</v>
      </c>
      <c r="Y97" s="26">
        <v>0</v>
      </c>
      <c r="Z97" s="26">
        <v>3500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18294</v>
      </c>
      <c r="AG97" s="26">
        <v>0</v>
      </c>
      <c r="AH97" s="26">
        <v>0</v>
      </c>
      <c r="AI97" s="26">
        <v>6035</v>
      </c>
      <c r="AJ97" s="26">
        <v>0</v>
      </c>
      <c r="AK97" s="26">
        <v>0</v>
      </c>
      <c r="AL97" s="26"/>
      <c r="AM97" s="26">
        <f>SUM(AM93:AM96)</f>
        <v>405692</v>
      </c>
      <c r="AN97" s="19">
        <v>96</v>
      </c>
    </row>
    <row r="98" spans="1:40">
      <c r="A98" s="163"/>
      <c r="B98" s="187"/>
      <c r="C98" s="189"/>
      <c r="D98" s="192" t="s">
        <v>149</v>
      </c>
      <c r="E98" s="194" t="s">
        <v>150</v>
      </c>
      <c r="F98" s="194"/>
      <c r="G98" s="183" t="s">
        <v>127</v>
      </c>
      <c r="H98" s="183"/>
      <c r="I98" s="23">
        <f t="shared" si="3"/>
        <v>2119530.0559999999</v>
      </c>
      <c r="J98" s="23">
        <f t="shared" si="4"/>
        <v>2119530.0559999999</v>
      </c>
      <c r="K98" s="23"/>
      <c r="L98" s="23"/>
      <c r="M98" s="23"/>
      <c r="N98" s="23">
        <v>1453.49</v>
      </c>
      <c r="O98" s="23">
        <v>1245</v>
      </c>
      <c r="P98" s="23"/>
      <c r="Q98" s="23">
        <v>27823</v>
      </c>
      <c r="R98" s="23"/>
      <c r="S98" s="23"/>
      <c r="T98" s="23">
        <v>0</v>
      </c>
      <c r="U98" s="23">
        <v>10325.616000000002</v>
      </c>
      <c r="V98" s="23">
        <v>3506</v>
      </c>
      <c r="W98" s="23"/>
      <c r="X98" s="23"/>
      <c r="Y98" s="23">
        <v>0</v>
      </c>
      <c r="Z98" s="23"/>
      <c r="AA98" s="23">
        <v>0</v>
      </c>
      <c r="AB98" s="23"/>
      <c r="AC98" s="23"/>
      <c r="AD98" s="23">
        <v>0</v>
      </c>
      <c r="AE98" s="23"/>
      <c r="AF98" s="23"/>
      <c r="AG98" s="23">
        <v>0</v>
      </c>
      <c r="AH98" s="23"/>
      <c r="AI98" s="23"/>
      <c r="AJ98" s="23">
        <v>5465</v>
      </c>
      <c r="AK98" s="23"/>
      <c r="AL98" s="23"/>
      <c r="AM98" s="23">
        <v>2069711.9499999997</v>
      </c>
      <c r="AN98" s="19">
        <v>97</v>
      </c>
    </row>
    <row r="99" spans="1:40" ht="22.5">
      <c r="A99" s="163"/>
      <c r="B99" s="187"/>
      <c r="C99" s="189"/>
      <c r="D99" s="192"/>
      <c r="E99" s="194"/>
      <c r="F99" s="194"/>
      <c r="G99" s="169" t="s">
        <v>128</v>
      </c>
      <c r="H99" s="73" t="s">
        <v>129</v>
      </c>
      <c r="I99" s="23">
        <f t="shared" si="3"/>
        <v>19176.144</v>
      </c>
      <c r="J99" s="23">
        <f t="shared" si="4"/>
        <v>19176.144</v>
      </c>
      <c r="K99" s="23"/>
      <c r="L99" s="23"/>
      <c r="M99" s="23"/>
      <c r="N99" s="23"/>
      <c r="O99" s="23"/>
      <c r="P99" s="23"/>
      <c r="Q99" s="23"/>
      <c r="R99" s="23"/>
      <c r="S99" s="23"/>
      <c r="T99" s="23">
        <v>0</v>
      </c>
      <c r="U99" s="23">
        <v>19176.144</v>
      </c>
      <c r="V99" s="23"/>
      <c r="W99" s="23"/>
      <c r="X99" s="23"/>
      <c r="Y99" s="23">
        <v>0</v>
      </c>
      <c r="Z99" s="23"/>
      <c r="AA99" s="23">
        <v>0</v>
      </c>
      <c r="AB99" s="23"/>
      <c r="AC99" s="23"/>
      <c r="AD99" s="23">
        <v>0</v>
      </c>
      <c r="AE99" s="23"/>
      <c r="AF99" s="23"/>
      <c r="AG99" s="23">
        <v>0</v>
      </c>
      <c r="AH99" s="23"/>
      <c r="AI99" s="23"/>
      <c r="AJ99" s="23"/>
      <c r="AK99" s="23"/>
      <c r="AL99" s="23"/>
      <c r="AM99" s="23"/>
      <c r="AN99" s="19">
        <v>98</v>
      </c>
    </row>
    <row r="100" spans="1:40" ht="22.5">
      <c r="A100" s="163"/>
      <c r="B100" s="187"/>
      <c r="C100" s="189"/>
      <c r="D100" s="192"/>
      <c r="E100" s="194"/>
      <c r="F100" s="194"/>
      <c r="G100" s="169"/>
      <c r="H100" s="73" t="s">
        <v>130</v>
      </c>
      <c r="I100" s="23">
        <f t="shared" si="3"/>
        <v>0</v>
      </c>
      <c r="J100" s="23">
        <f t="shared" si="4"/>
        <v>0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v>0</v>
      </c>
      <c r="U100" s="23"/>
      <c r="V100" s="23"/>
      <c r="W100" s="23"/>
      <c r="X100" s="23"/>
      <c r="Y100" s="23">
        <v>0</v>
      </c>
      <c r="Z100" s="23"/>
      <c r="AA100" s="23">
        <v>0</v>
      </c>
      <c r="AB100" s="23"/>
      <c r="AC100" s="23"/>
      <c r="AD100" s="23">
        <v>0</v>
      </c>
      <c r="AE100" s="23"/>
      <c r="AF100" s="23"/>
      <c r="AG100" s="23">
        <v>0</v>
      </c>
      <c r="AH100" s="23"/>
      <c r="AI100" s="23"/>
      <c r="AJ100" s="23"/>
      <c r="AK100" s="23"/>
      <c r="AL100" s="23"/>
      <c r="AM100" s="23"/>
      <c r="AN100" s="19">
        <v>99</v>
      </c>
    </row>
    <row r="101" spans="1:40">
      <c r="A101" s="163"/>
      <c r="B101" s="187"/>
      <c r="C101" s="189"/>
      <c r="D101" s="192"/>
      <c r="E101" s="194"/>
      <c r="F101" s="194"/>
      <c r="G101" s="183" t="s">
        <v>131</v>
      </c>
      <c r="H101" s="183"/>
      <c r="I101" s="23">
        <f t="shared" si="3"/>
        <v>0</v>
      </c>
      <c r="J101" s="23">
        <f t="shared" si="4"/>
        <v>0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0</v>
      </c>
      <c r="U101" s="23"/>
      <c r="V101" s="23"/>
      <c r="W101" s="23"/>
      <c r="X101" s="23"/>
      <c r="Y101" s="23">
        <v>0</v>
      </c>
      <c r="Z101" s="23"/>
      <c r="AA101" s="23">
        <v>0</v>
      </c>
      <c r="AB101" s="23"/>
      <c r="AC101" s="23"/>
      <c r="AD101" s="23">
        <v>0</v>
      </c>
      <c r="AE101" s="23"/>
      <c r="AF101" s="23"/>
      <c r="AG101" s="23">
        <v>0</v>
      </c>
      <c r="AH101" s="23"/>
      <c r="AI101" s="23"/>
      <c r="AJ101" s="23"/>
      <c r="AK101" s="23"/>
      <c r="AL101" s="23"/>
      <c r="AM101" s="23"/>
      <c r="AN101" s="19">
        <v>100</v>
      </c>
    </row>
    <row r="102" spans="1:40" ht="18">
      <c r="A102" s="163"/>
      <c r="B102" s="187"/>
      <c r="C102" s="189"/>
      <c r="D102" s="192"/>
      <c r="E102" s="194"/>
      <c r="F102" s="194"/>
      <c r="G102" s="171" t="str">
        <f>E98</f>
        <v>REVISTAS ELECTRÓNICAS</v>
      </c>
      <c r="H102" s="171"/>
      <c r="I102" s="26">
        <f t="shared" si="3"/>
        <v>2156472.1999999997</v>
      </c>
      <c r="J102" s="26">
        <f t="shared" si="4"/>
        <v>2156472.1999999997</v>
      </c>
      <c r="K102" s="26">
        <v>0</v>
      </c>
      <c r="L102" s="26">
        <f>SUM(L98:L101)</f>
        <v>0</v>
      </c>
      <c r="M102" s="26">
        <v>0</v>
      </c>
      <c r="N102" s="26">
        <v>1453.49</v>
      </c>
      <c r="O102" s="26">
        <v>1245</v>
      </c>
      <c r="P102" s="26">
        <v>0</v>
      </c>
      <c r="Q102" s="26">
        <v>27823</v>
      </c>
      <c r="R102" s="26">
        <v>0</v>
      </c>
      <c r="S102" s="26">
        <v>0</v>
      </c>
      <c r="T102" s="26">
        <v>0</v>
      </c>
      <c r="U102" s="26">
        <v>29501.760000000002</v>
      </c>
      <c r="V102" s="26">
        <v>3506</v>
      </c>
      <c r="W102" s="26">
        <v>0</v>
      </c>
      <c r="X102" s="26">
        <v>17521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245</v>
      </c>
      <c r="AF102" s="26">
        <v>0</v>
      </c>
      <c r="AG102" s="26">
        <v>0</v>
      </c>
      <c r="AH102" s="26">
        <v>0</v>
      </c>
      <c r="AI102" s="26">
        <v>0</v>
      </c>
      <c r="AJ102" s="26">
        <v>5465</v>
      </c>
      <c r="AK102" s="26">
        <v>0</v>
      </c>
      <c r="AL102" s="26"/>
      <c r="AM102" s="26">
        <f>SUM(AM98:AM101)</f>
        <v>2069711.9499999997</v>
      </c>
      <c r="AN102" s="19">
        <v>101</v>
      </c>
    </row>
    <row r="103" spans="1:40">
      <c r="A103" s="163"/>
      <c r="B103" s="187"/>
      <c r="C103" s="189"/>
      <c r="D103" s="192" t="s">
        <v>151</v>
      </c>
      <c r="E103" s="194" t="s">
        <v>152</v>
      </c>
      <c r="F103" s="194"/>
      <c r="G103" s="183" t="s">
        <v>127</v>
      </c>
      <c r="H103" s="183"/>
      <c r="I103" s="23">
        <f t="shared" si="3"/>
        <v>182145.97899999999</v>
      </c>
      <c r="J103" s="23">
        <f t="shared" si="4"/>
        <v>182145.97899999999</v>
      </c>
      <c r="K103" s="23"/>
      <c r="L103" s="23"/>
      <c r="M103" s="23"/>
      <c r="N103" s="23">
        <v>105.98</v>
      </c>
      <c r="O103" s="23"/>
      <c r="P103" s="23"/>
      <c r="Q103" s="23"/>
      <c r="R103" s="23"/>
      <c r="S103" s="23"/>
      <c r="T103" s="23">
        <v>0</v>
      </c>
      <c r="U103" s="23">
        <v>4025.3290000000002</v>
      </c>
      <c r="V103" s="23"/>
      <c r="W103" s="23">
        <v>2562</v>
      </c>
      <c r="X103" s="23"/>
      <c r="Y103" s="23">
        <v>0</v>
      </c>
      <c r="Z103" s="23"/>
      <c r="AA103" s="23">
        <v>12625</v>
      </c>
      <c r="AB103" s="23">
        <v>64434.200000000004</v>
      </c>
      <c r="AC103" s="23"/>
      <c r="AD103" s="23">
        <v>0</v>
      </c>
      <c r="AE103" s="23"/>
      <c r="AF103" s="23">
        <v>18000</v>
      </c>
      <c r="AG103" s="23">
        <v>0</v>
      </c>
      <c r="AH103" s="23"/>
      <c r="AI103" s="23">
        <v>2178.89</v>
      </c>
      <c r="AJ103" s="23">
        <v>43.58</v>
      </c>
      <c r="AK103" s="23"/>
      <c r="AL103" s="23"/>
      <c r="AM103" s="23">
        <v>78171</v>
      </c>
      <c r="AN103" s="19">
        <v>102</v>
      </c>
    </row>
    <row r="104" spans="1:40" ht="22.5">
      <c r="A104" s="163"/>
      <c r="B104" s="187"/>
      <c r="C104" s="189"/>
      <c r="D104" s="192"/>
      <c r="E104" s="194"/>
      <c r="F104" s="194"/>
      <c r="G104" s="169" t="s">
        <v>128</v>
      </c>
      <c r="H104" s="73" t="s">
        <v>129</v>
      </c>
      <c r="I104" s="23">
        <f t="shared" si="3"/>
        <v>7475.6109999999999</v>
      </c>
      <c r="J104" s="23">
        <f t="shared" si="4"/>
        <v>7475.6109999999999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v>0</v>
      </c>
      <c r="U104" s="23">
        <v>7475.6109999999999</v>
      </c>
      <c r="V104" s="23"/>
      <c r="W104" s="23"/>
      <c r="X104" s="23"/>
      <c r="Y104" s="23">
        <v>0</v>
      </c>
      <c r="Z104" s="23"/>
      <c r="AA104" s="23">
        <v>0</v>
      </c>
      <c r="AB104" s="23"/>
      <c r="AC104" s="23"/>
      <c r="AD104" s="23">
        <v>0</v>
      </c>
      <c r="AE104" s="23"/>
      <c r="AF104" s="23"/>
      <c r="AG104" s="23">
        <v>0</v>
      </c>
      <c r="AH104" s="23"/>
      <c r="AI104" s="23"/>
      <c r="AJ104" s="23"/>
      <c r="AK104" s="23"/>
      <c r="AL104" s="23"/>
      <c r="AM104" s="23"/>
      <c r="AN104" s="19">
        <v>103</v>
      </c>
    </row>
    <row r="105" spans="1:40" ht="22.5">
      <c r="A105" s="163"/>
      <c r="B105" s="187"/>
      <c r="C105" s="189"/>
      <c r="D105" s="192"/>
      <c r="E105" s="194"/>
      <c r="F105" s="194"/>
      <c r="G105" s="169"/>
      <c r="H105" s="73" t="s">
        <v>130</v>
      </c>
      <c r="I105" s="23">
        <f t="shared" si="3"/>
        <v>0</v>
      </c>
      <c r="J105" s="23">
        <f t="shared" si="4"/>
        <v>0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>
        <v>0</v>
      </c>
      <c r="U105" s="23"/>
      <c r="V105" s="23"/>
      <c r="W105" s="23"/>
      <c r="X105" s="23"/>
      <c r="Y105" s="23">
        <v>0</v>
      </c>
      <c r="Z105" s="23"/>
      <c r="AA105" s="23">
        <v>0</v>
      </c>
      <c r="AB105" s="23"/>
      <c r="AC105" s="23"/>
      <c r="AD105" s="23">
        <v>0</v>
      </c>
      <c r="AE105" s="23"/>
      <c r="AF105" s="23"/>
      <c r="AG105" s="23">
        <v>0</v>
      </c>
      <c r="AH105" s="23"/>
      <c r="AI105" s="23"/>
      <c r="AJ105" s="23"/>
      <c r="AK105" s="23"/>
      <c r="AL105" s="23"/>
      <c r="AM105" s="23"/>
      <c r="AN105" s="19">
        <v>104</v>
      </c>
    </row>
    <row r="106" spans="1:40">
      <c r="A106" s="163"/>
      <c r="B106" s="187"/>
      <c r="C106" s="189"/>
      <c r="D106" s="192"/>
      <c r="E106" s="194"/>
      <c r="F106" s="194"/>
      <c r="G106" s="183" t="s">
        <v>131</v>
      </c>
      <c r="H106" s="183"/>
      <c r="I106" s="23">
        <f t="shared" si="3"/>
        <v>0</v>
      </c>
      <c r="J106" s="23">
        <f t="shared" si="4"/>
        <v>0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0</v>
      </c>
      <c r="U106" s="23"/>
      <c r="V106" s="23"/>
      <c r="W106" s="23"/>
      <c r="X106" s="23"/>
      <c r="Y106" s="23">
        <v>0</v>
      </c>
      <c r="Z106" s="23"/>
      <c r="AA106" s="23">
        <v>0</v>
      </c>
      <c r="AB106" s="23"/>
      <c r="AC106" s="23"/>
      <c r="AD106" s="23">
        <v>0</v>
      </c>
      <c r="AE106" s="23"/>
      <c r="AF106" s="23"/>
      <c r="AG106" s="23">
        <v>0</v>
      </c>
      <c r="AH106" s="23"/>
      <c r="AI106" s="23"/>
      <c r="AJ106" s="23"/>
      <c r="AK106" s="23"/>
      <c r="AL106" s="23"/>
      <c r="AM106" s="23"/>
      <c r="AN106" s="19">
        <v>105</v>
      </c>
    </row>
    <row r="107" spans="1:40" ht="18">
      <c r="A107" s="163"/>
      <c r="B107" s="187"/>
      <c r="C107" s="189"/>
      <c r="D107" s="192"/>
      <c r="E107" s="194"/>
      <c r="F107" s="194"/>
      <c r="G107" s="171" t="str">
        <f>E103</f>
        <v>LIBROS ELECTRÓNICOS</v>
      </c>
      <c r="H107" s="171"/>
      <c r="I107" s="26">
        <f t="shared" si="3"/>
        <v>133381.79</v>
      </c>
      <c r="J107" s="26">
        <f t="shared" si="4"/>
        <v>133381.79</v>
      </c>
      <c r="K107" s="26">
        <v>0</v>
      </c>
      <c r="L107" s="26">
        <v>0</v>
      </c>
      <c r="M107" s="26">
        <v>0</v>
      </c>
      <c r="N107" s="26">
        <v>105.98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11500.94</v>
      </c>
      <c r="V107" s="26">
        <v>0</v>
      </c>
      <c r="W107" s="26">
        <v>2562</v>
      </c>
      <c r="X107" s="26">
        <v>4500</v>
      </c>
      <c r="Y107" s="26">
        <v>0</v>
      </c>
      <c r="Z107" s="26">
        <v>0</v>
      </c>
      <c r="AA107" s="26">
        <v>12625</v>
      </c>
      <c r="AB107" s="26">
        <v>0</v>
      </c>
      <c r="AC107" s="26">
        <v>0</v>
      </c>
      <c r="AD107" s="26">
        <v>0</v>
      </c>
      <c r="AE107" s="26">
        <v>3694.4</v>
      </c>
      <c r="AF107" s="26">
        <v>18000</v>
      </c>
      <c r="AG107" s="26">
        <v>0</v>
      </c>
      <c r="AH107" s="26">
        <v>0</v>
      </c>
      <c r="AI107" s="26">
        <v>2178.89</v>
      </c>
      <c r="AJ107" s="26">
        <v>43.58</v>
      </c>
      <c r="AK107" s="26">
        <v>0</v>
      </c>
      <c r="AL107" s="26"/>
      <c r="AM107" s="26">
        <f>SUM(AM103:AM106)</f>
        <v>78171</v>
      </c>
      <c r="AN107" s="19">
        <v>106</v>
      </c>
    </row>
    <row r="108" spans="1:40" ht="18">
      <c r="A108" s="163"/>
      <c r="B108" s="188"/>
      <c r="C108" s="190"/>
      <c r="D108" s="195" t="s">
        <v>153</v>
      </c>
      <c r="E108" s="196"/>
      <c r="F108" s="196"/>
      <c r="G108" s="196"/>
      <c r="H108" s="197"/>
      <c r="I108" s="26">
        <f t="shared" si="3"/>
        <v>2831814.32</v>
      </c>
      <c r="J108" s="26">
        <f t="shared" si="4"/>
        <v>2831814.32</v>
      </c>
      <c r="K108" s="26">
        <v>0</v>
      </c>
      <c r="L108" s="26">
        <f>L107+L102+L97+L92</f>
        <v>0</v>
      </c>
      <c r="M108" s="26">
        <v>0</v>
      </c>
      <c r="N108" s="26">
        <v>38245.47</v>
      </c>
      <c r="O108" s="26">
        <v>1245</v>
      </c>
      <c r="P108" s="26">
        <v>0</v>
      </c>
      <c r="Q108" s="26">
        <v>55845</v>
      </c>
      <c r="R108" s="26">
        <v>0</v>
      </c>
      <c r="S108" s="26">
        <v>0</v>
      </c>
      <c r="T108" s="26">
        <v>0</v>
      </c>
      <c r="U108" s="26">
        <v>83243.91</v>
      </c>
      <c r="V108" s="26">
        <v>3506</v>
      </c>
      <c r="W108" s="26">
        <v>4052.12</v>
      </c>
      <c r="X108" s="26">
        <v>22021</v>
      </c>
      <c r="Y108" s="26">
        <v>0</v>
      </c>
      <c r="Z108" s="26">
        <v>3500</v>
      </c>
      <c r="AA108" s="26">
        <v>12625</v>
      </c>
      <c r="AB108" s="26">
        <v>0</v>
      </c>
      <c r="AC108" s="26">
        <v>0</v>
      </c>
      <c r="AD108" s="26">
        <v>0</v>
      </c>
      <c r="AE108" s="26">
        <v>3939.4</v>
      </c>
      <c r="AF108" s="26">
        <v>36294</v>
      </c>
      <c r="AG108" s="26">
        <v>0</v>
      </c>
      <c r="AH108" s="26">
        <v>0</v>
      </c>
      <c r="AI108" s="26">
        <v>8213.89</v>
      </c>
      <c r="AJ108" s="26">
        <v>5508.58</v>
      </c>
      <c r="AK108" s="26">
        <v>0</v>
      </c>
      <c r="AL108" s="26"/>
      <c r="AM108" s="26">
        <f>AM107+AM102+AM97+AM92</f>
        <v>2553574.9499999997</v>
      </c>
      <c r="AN108" s="19">
        <v>107</v>
      </c>
    </row>
    <row r="109" spans="1:40">
      <c r="A109" s="163"/>
      <c r="B109" s="165" t="s">
        <v>154</v>
      </c>
      <c r="C109" s="198" t="s">
        <v>66</v>
      </c>
      <c r="D109" s="199"/>
      <c r="E109" s="199"/>
      <c r="F109" s="200"/>
      <c r="G109" s="183" t="s">
        <v>127</v>
      </c>
      <c r="H109" s="183"/>
      <c r="I109" s="34">
        <f t="shared" si="3"/>
        <v>592169.6</v>
      </c>
      <c r="J109" s="23">
        <f t="shared" si="4"/>
        <v>592169.6</v>
      </c>
      <c r="K109" s="34">
        <v>4863</v>
      </c>
      <c r="L109" s="34">
        <v>1635.6999999999998</v>
      </c>
      <c r="M109" s="34"/>
      <c r="N109" s="34">
        <v>4654.57</v>
      </c>
      <c r="O109" s="34">
        <v>1078</v>
      </c>
      <c r="P109" s="34"/>
      <c r="Q109" s="34">
        <v>2049</v>
      </c>
      <c r="R109" s="34">
        <v>31701</v>
      </c>
      <c r="S109" s="34"/>
      <c r="T109" s="34">
        <v>468</v>
      </c>
      <c r="U109" s="34">
        <v>11211.99</v>
      </c>
      <c r="V109" s="34">
        <v>3268</v>
      </c>
      <c r="W109" s="34"/>
      <c r="X109" s="34">
        <v>2214</v>
      </c>
      <c r="Y109" s="34">
        <v>12829</v>
      </c>
      <c r="Z109" s="34">
        <v>18472</v>
      </c>
      <c r="AA109" s="34">
        <v>3211.55</v>
      </c>
      <c r="AB109" s="34">
        <v>11837.579999999998</v>
      </c>
      <c r="AC109" s="34"/>
      <c r="AD109" s="34">
        <v>19990.080000000002</v>
      </c>
      <c r="AE109" s="34"/>
      <c r="AF109" s="34"/>
      <c r="AG109" s="34">
        <v>0</v>
      </c>
      <c r="AH109" s="34"/>
      <c r="AI109" s="34"/>
      <c r="AJ109" s="34">
        <v>1874.13</v>
      </c>
      <c r="AK109" s="34">
        <v>8471</v>
      </c>
      <c r="AL109" s="34"/>
      <c r="AM109" s="23">
        <v>452341</v>
      </c>
      <c r="AN109" s="19">
        <v>108</v>
      </c>
    </row>
    <row r="110" spans="1:40" ht="22.5">
      <c r="A110" s="163"/>
      <c r="B110" s="165"/>
      <c r="C110" s="201"/>
      <c r="D110" s="202"/>
      <c r="E110" s="202"/>
      <c r="F110" s="203"/>
      <c r="G110" s="169" t="s">
        <v>128</v>
      </c>
      <c r="H110" s="73" t="s">
        <v>129</v>
      </c>
      <c r="I110" s="23">
        <f t="shared" si="3"/>
        <v>0</v>
      </c>
      <c r="J110" s="23">
        <f t="shared" si="4"/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v>0</v>
      </c>
      <c r="U110" s="23"/>
      <c r="V110" s="23"/>
      <c r="W110" s="23"/>
      <c r="X110" s="23"/>
      <c r="Y110" s="23">
        <v>0</v>
      </c>
      <c r="Z110" s="23"/>
      <c r="AA110" s="23">
        <v>0</v>
      </c>
      <c r="AB110" s="23"/>
      <c r="AC110" s="23"/>
      <c r="AD110" s="23"/>
      <c r="AE110" s="23"/>
      <c r="AF110" s="23"/>
      <c r="AG110" s="23">
        <v>0</v>
      </c>
      <c r="AH110" s="23"/>
      <c r="AI110" s="23"/>
      <c r="AJ110" s="23"/>
      <c r="AK110" s="23"/>
      <c r="AL110" s="23"/>
      <c r="AM110" s="23"/>
      <c r="AN110" s="19">
        <v>109</v>
      </c>
    </row>
    <row r="111" spans="1:40" ht="22.5">
      <c r="A111" s="163"/>
      <c r="B111" s="165"/>
      <c r="C111" s="201"/>
      <c r="D111" s="202"/>
      <c r="E111" s="202"/>
      <c r="F111" s="203"/>
      <c r="G111" s="169"/>
      <c r="H111" s="73" t="s">
        <v>130</v>
      </c>
      <c r="I111" s="23">
        <f t="shared" si="3"/>
        <v>0</v>
      </c>
      <c r="J111" s="23">
        <f t="shared" si="4"/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>
        <v>0</v>
      </c>
      <c r="U111" s="23"/>
      <c r="V111" s="23"/>
      <c r="W111" s="23"/>
      <c r="X111" s="23"/>
      <c r="Y111" s="23">
        <v>0</v>
      </c>
      <c r="Z111" s="23"/>
      <c r="AA111" s="23">
        <v>0</v>
      </c>
      <c r="AB111" s="23"/>
      <c r="AC111" s="23"/>
      <c r="AD111" s="23"/>
      <c r="AE111" s="23"/>
      <c r="AF111" s="23"/>
      <c r="AG111" s="23">
        <v>0</v>
      </c>
      <c r="AH111" s="23"/>
      <c r="AI111" s="23"/>
      <c r="AJ111" s="23"/>
      <c r="AK111" s="23"/>
      <c r="AL111" s="23"/>
      <c r="AM111" s="23"/>
      <c r="AN111" s="19">
        <v>110</v>
      </c>
    </row>
    <row r="112" spans="1:40">
      <c r="A112" s="163"/>
      <c r="B112" s="165"/>
      <c r="C112" s="201"/>
      <c r="D112" s="202"/>
      <c r="E112" s="202"/>
      <c r="F112" s="203"/>
      <c r="G112" s="183" t="s">
        <v>131</v>
      </c>
      <c r="H112" s="183"/>
      <c r="I112" s="23">
        <f t="shared" si="3"/>
        <v>0</v>
      </c>
      <c r="J112" s="23">
        <f t="shared" si="4"/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v>0</v>
      </c>
      <c r="U112" s="23"/>
      <c r="V112" s="23"/>
      <c r="W112" s="23"/>
      <c r="X112" s="23"/>
      <c r="Y112" s="23">
        <v>0</v>
      </c>
      <c r="Z112" s="23"/>
      <c r="AA112" s="23">
        <v>0</v>
      </c>
      <c r="AB112" s="23"/>
      <c r="AC112" s="23"/>
      <c r="AD112" s="23"/>
      <c r="AE112" s="23"/>
      <c r="AF112" s="23"/>
      <c r="AG112" s="23">
        <v>0</v>
      </c>
      <c r="AH112" s="23"/>
      <c r="AI112" s="23"/>
      <c r="AJ112" s="23"/>
      <c r="AK112" s="23"/>
      <c r="AL112" s="23"/>
      <c r="AM112" s="23"/>
      <c r="AN112" s="19">
        <v>111</v>
      </c>
    </row>
    <row r="113" spans="1:40" ht="18">
      <c r="A113" s="163"/>
      <c r="B113" s="166"/>
      <c r="C113" s="204"/>
      <c r="D113" s="205"/>
      <c r="E113" s="205"/>
      <c r="F113" s="206"/>
      <c r="G113" s="184" t="s">
        <v>123</v>
      </c>
      <c r="H113" s="184"/>
      <c r="I113" s="24">
        <f t="shared" si="3"/>
        <v>132272.02000000002</v>
      </c>
      <c r="J113" s="24">
        <f t="shared" si="4"/>
        <v>132272.02000000002</v>
      </c>
      <c r="K113" s="24">
        <v>4863</v>
      </c>
      <c r="L113" s="24">
        <v>1635.6999999999998</v>
      </c>
      <c r="M113" s="24">
        <v>0</v>
      </c>
      <c r="N113" s="24">
        <v>4654.57</v>
      </c>
      <c r="O113" s="24">
        <v>1078</v>
      </c>
      <c r="P113" s="24">
        <v>0</v>
      </c>
      <c r="Q113" s="24">
        <v>2049</v>
      </c>
      <c r="R113" s="24">
        <v>31701</v>
      </c>
      <c r="S113" s="24">
        <v>4281</v>
      </c>
      <c r="T113" s="24">
        <v>468</v>
      </c>
      <c r="U113" s="24">
        <v>11211.99</v>
      </c>
      <c r="V113" s="24">
        <v>3268</v>
      </c>
      <c r="W113" s="24">
        <v>0</v>
      </c>
      <c r="X113" s="24">
        <v>2214</v>
      </c>
      <c r="Y113" s="24">
        <v>12829</v>
      </c>
      <c r="Z113" s="24">
        <v>18472</v>
      </c>
      <c r="AA113" s="24">
        <v>3211.55</v>
      </c>
      <c r="AB113" s="24">
        <v>0</v>
      </c>
      <c r="AC113" s="24">
        <v>0</v>
      </c>
      <c r="AD113" s="24">
        <v>19990.080000000002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1874.13</v>
      </c>
      <c r="AK113" s="24">
        <v>8471</v>
      </c>
      <c r="AL113" s="24"/>
      <c r="AM113" s="24"/>
      <c r="AN113" s="19">
        <v>112</v>
      </c>
    </row>
    <row r="114" spans="1:40">
      <c r="A114" s="163"/>
      <c r="B114" s="223" t="s">
        <v>155</v>
      </c>
      <c r="C114" s="224"/>
      <c r="D114" s="224"/>
      <c r="E114" s="224"/>
      <c r="F114" s="225"/>
      <c r="G114" s="183" t="s">
        <v>127</v>
      </c>
      <c r="H114" s="183"/>
      <c r="I114" s="23">
        <f t="shared" si="3"/>
        <v>4162216.7584999995</v>
      </c>
      <c r="J114" s="23">
        <f t="shared" si="4"/>
        <v>4162216.7584999995</v>
      </c>
      <c r="K114" s="23">
        <v>27042</v>
      </c>
      <c r="L114" s="23">
        <v>16814.419999999998</v>
      </c>
      <c r="M114" s="23">
        <v>10652</v>
      </c>
      <c r="N114" s="23">
        <v>98705.18</v>
      </c>
      <c r="O114" s="23">
        <v>7641</v>
      </c>
      <c r="P114" s="23">
        <v>6090</v>
      </c>
      <c r="Q114" s="23">
        <v>103923.62</v>
      </c>
      <c r="R114" s="23">
        <v>42261</v>
      </c>
      <c r="S114" s="23">
        <v>90419</v>
      </c>
      <c r="T114" s="23">
        <v>17765</v>
      </c>
      <c r="U114" s="23">
        <v>84275.568500000008</v>
      </c>
      <c r="V114" s="23">
        <v>45434</v>
      </c>
      <c r="W114" s="23">
        <v>13219.48</v>
      </c>
      <c r="X114" s="23">
        <v>41239</v>
      </c>
      <c r="Y114" s="23">
        <v>47882</v>
      </c>
      <c r="Z114" s="23">
        <v>89078</v>
      </c>
      <c r="AA114" s="23">
        <v>50720.25</v>
      </c>
      <c r="AB114" s="23">
        <f>AB109+AB103+AB98+AB93+AB88+AB87+AB86+AB85+AB80+AB75+AB70+AB65</f>
        <v>129489.09</v>
      </c>
      <c r="AC114" s="23">
        <v>17613</v>
      </c>
      <c r="AD114" s="23">
        <v>66392.44</v>
      </c>
      <c r="AE114" s="23">
        <v>14707</v>
      </c>
      <c r="AF114" s="23">
        <v>41745.82</v>
      </c>
      <c r="AG114" s="23">
        <v>0</v>
      </c>
      <c r="AH114" s="23">
        <v>26371</v>
      </c>
      <c r="AI114" s="23">
        <v>20519.21</v>
      </c>
      <c r="AJ114" s="23">
        <v>26969.73</v>
      </c>
      <c r="AK114" s="23">
        <v>19332</v>
      </c>
      <c r="AL114" s="23"/>
      <c r="AM114" s="23">
        <f>AM109+AM103+AM98+AM93+AM88+AM87+AM86+AM85+AM80+AM75+AM70+AM65</f>
        <v>3005915.9499999997</v>
      </c>
      <c r="AN114" s="19">
        <v>113</v>
      </c>
    </row>
    <row r="115" spans="1:40" ht="22.5">
      <c r="A115" s="163"/>
      <c r="B115" s="226"/>
      <c r="C115" s="227"/>
      <c r="D115" s="227"/>
      <c r="E115" s="227"/>
      <c r="F115" s="228"/>
      <c r="G115" s="169" t="s">
        <v>128</v>
      </c>
      <c r="H115" s="73" t="s">
        <v>129</v>
      </c>
      <c r="I115" s="23">
        <f t="shared" si="3"/>
        <v>297433.7415</v>
      </c>
      <c r="J115" s="23">
        <f t="shared" si="4"/>
        <v>297433.7415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3750</v>
      </c>
      <c r="Q115" s="23">
        <v>0</v>
      </c>
      <c r="R115" s="23">
        <v>0</v>
      </c>
      <c r="S115" s="23">
        <v>2191</v>
      </c>
      <c r="T115" s="23">
        <v>0</v>
      </c>
      <c r="U115" s="23">
        <v>223541.58150000003</v>
      </c>
      <c r="V115" s="23">
        <v>0</v>
      </c>
      <c r="W115" s="23">
        <v>2599.1799999999998</v>
      </c>
      <c r="X115" s="23">
        <v>62466</v>
      </c>
      <c r="Y115" s="23">
        <v>0</v>
      </c>
      <c r="Z115" s="23">
        <v>0</v>
      </c>
      <c r="AA115" s="23">
        <v>601.42999999999995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2284.5500000000002</v>
      </c>
      <c r="AJ115" s="23">
        <v>0</v>
      </c>
      <c r="AK115" s="23">
        <v>0</v>
      </c>
      <c r="AL115" s="23"/>
      <c r="AM115" s="23"/>
      <c r="AN115" s="19">
        <v>114</v>
      </c>
    </row>
    <row r="116" spans="1:40" ht="22.5">
      <c r="A116" s="163"/>
      <c r="B116" s="226"/>
      <c r="C116" s="227"/>
      <c r="D116" s="227"/>
      <c r="E116" s="227"/>
      <c r="F116" s="228"/>
      <c r="G116" s="169"/>
      <c r="H116" s="73" t="s">
        <v>130</v>
      </c>
      <c r="I116" s="23">
        <f t="shared" si="3"/>
        <v>43829.56</v>
      </c>
      <c r="J116" s="23">
        <f t="shared" si="4"/>
        <v>43829.56</v>
      </c>
      <c r="K116" s="23">
        <v>0</v>
      </c>
      <c r="L116" s="23">
        <v>1046.95</v>
      </c>
      <c r="M116" s="23">
        <v>0</v>
      </c>
      <c r="N116" s="23">
        <v>1695.51</v>
      </c>
      <c r="O116" s="23">
        <v>3945.41</v>
      </c>
      <c r="P116" s="23">
        <v>0</v>
      </c>
      <c r="Q116" s="23">
        <v>5613</v>
      </c>
      <c r="R116" s="23">
        <v>0</v>
      </c>
      <c r="S116" s="23">
        <v>0</v>
      </c>
      <c r="T116" s="23">
        <v>2702</v>
      </c>
      <c r="U116" s="23">
        <v>7091.59</v>
      </c>
      <c r="V116" s="23">
        <v>0</v>
      </c>
      <c r="W116" s="23">
        <v>3128.39</v>
      </c>
      <c r="X116" s="23">
        <v>0</v>
      </c>
      <c r="Y116" s="23">
        <v>0</v>
      </c>
      <c r="Z116" s="23">
        <v>0</v>
      </c>
      <c r="AA116" s="23">
        <v>0</v>
      </c>
      <c r="AB116" s="23">
        <f>AB112+AB105+AB100+AB95+AB91+AB90+AB89+AB88+AB83+AB78+AB72+AB67</f>
        <v>14016.470000000003</v>
      </c>
      <c r="AC116" s="23">
        <v>35</v>
      </c>
      <c r="AD116" s="23">
        <v>4555.24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/>
      <c r="AM116" s="23"/>
      <c r="AN116" s="19">
        <v>115</v>
      </c>
    </row>
    <row r="117" spans="1:40">
      <c r="A117" s="163"/>
      <c r="B117" s="226"/>
      <c r="C117" s="227"/>
      <c r="D117" s="227"/>
      <c r="E117" s="227"/>
      <c r="F117" s="228"/>
      <c r="G117" s="170" t="s">
        <v>131</v>
      </c>
      <c r="H117" s="170"/>
      <c r="I117" s="23">
        <f t="shared" si="3"/>
        <v>0</v>
      </c>
      <c r="J117" s="23">
        <f t="shared" si="4"/>
        <v>0</v>
      </c>
      <c r="K117" s="23">
        <v>0</v>
      </c>
      <c r="L117" s="23"/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/>
      <c r="AM117" s="23"/>
      <c r="AN117" s="19">
        <v>116</v>
      </c>
    </row>
    <row r="118" spans="1:40" ht="21" thickBot="1">
      <c r="A118" s="164"/>
      <c r="B118" s="229" t="s">
        <v>155</v>
      </c>
      <c r="C118" s="229"/>
      <c r="D118" s="229"/>
      <c r="E118" s="229"/>
      <c r="F118" s="229"/>
      <c r="G118" s="229"/>
      <c r="H118" s="229"/>
      <c r="I118" s="37">
        <f t="shared" si="3"/>
        <v>4538135.37</v>
      </c>
      <c r="J118" s="37">
        <f t="shared" si="4"/>
        <v>4538135.37</v>
      </c>
      <c r="K118" s="37">
        <v>27042</v>
      </c>
      <c r="L118" s="37">
        <v>52516.679999999993</v>
      </c>
      <c r="M118" s="37">
        <v>10652</v>
      </c>
      <c r="N118" s="37">
        <v>100400.68999999999</v>
      </c>
      <c r="O118" s="37">
        <v>11586.41</v>
      </c>
      <c r="P118" s="37">
        <v>9840</v>
      </c>
      <c r="Q118" s="37">
        <v>109536.62</v>
      </c>
      <c r="R118" s="37">
        <v>42261</v>
      </c>
      <c r="S118" s="37">
        <v>92610</v>
      </c>
      <c r="T118" s="37">
        <v>20467</v>
      </c>
      <c r="U118" s="37">
        <v>314908.74000000005</v>
      </c>
      <c r="V118" s="37">
        <v>45434</v>
      </c>
      <c r="W118" s="37">
        <v>18947.05</v>
      </c>
      <c r="X118" s="37">
        <v>103705</v>
      </c>
      <c r="Y118" s="37">
        <v>47882</v>
      </c>
      <c r="Z118" s="37">
        <v>89078</v>
      </c>
      <c r="AA118" s="37">
        <v>51321.68</v>
      </c>
      <c r="AB118" s="37">
        <f>SUM(AB114:AB117)</f>
        <v>143505.56</v>
      </c>
      <c r="AC118" s="37">
        <v>17648</v>
      </c>
      <c r="AD118" s="37">
        <v>70947.680000000008</v>
      </c>
      <c r="AE118" s="37">
        <v>14707</v>
      </c>
      <c r="AF118" s="37">
        <v>41745.82</v>
      </c>
      <c r="AG118" s="37">
        <v>0</v>
      </c>
      <c r="AH118" s="37">
        <v>26371</v>
      </c>
      <c r="AI118" s="37">
        <v>22803.759999999998</v>
      </c>
      <c r="AJ118" s="37">
        <v>26969.73</v>
      </c>
      <c r="AK118" s="37">
        <v>19332</v>
      </c>
      <c r="AL118" s="37"/>
      <c r="AM118" s="37">
        <f>SUM(AM114:AM117)</f>
        <v>3005915.9499999997</v>
      </c>
      <c r="AN118" s="19">
        <v>117</v>
      </c>
    </row>
    <row r="119" spans="1:40" ht="18.75" thickBot="1">
      <c r="A119" s="262" t="s">
        <v>156</v>
      </c>
      <c r="B119" s="186" t="s">
        <v>157</v>
      </c>
      <c r="C119" s="215" t="s">
        <v>158</v>
      </c>
      <c r="D119" s="216"/>
      <c r="E119" s="217"/>
      <c r="F119" s="218" t="s">
        <v>159</v>
      </c>
      <c r="G119" s="218"/>
      <c r="H119" s="75" t="s">
        <v>160</v>
      </c>
      <c r="I119" s="38">
        <f t="shared" si="3"/>
        <v>58</v>
      </c>
      <c r="J119" s="38">
        <f t="shared" si="4"/>
        <v>58</v>
      </c>
      <c r="K119" s="38">
        <v>2</v>
      </c>
      <c r="L119" s="38">
        <v>2</v>
      </c>
      <c r="M119" s="38">
        <v>1</v>
      </c>
      <c r="N119" s="38">
        <v>2</v>
      </c>
      <c r="O119" s="38">
        <v>2</v>
      </c>
      <c r="P119" s="38">
        <v>2</v>
      </c>
      <c r="Q119" s="38">
        <v>2</v>
      </c>
      <c r="R119" s="38">
        <v>2</v>
      </c>
      <c r="S119" s="38">
        <v>2</v>
      </c>
      <c r="T119" s="38">
        <v>2</v>
      </c>
      <c r="U119" s="38">
        <v>2</v>
      </c>
      <c r="V119" s="38">
        <v>2</v>
      </c>
      <c r="W119" s="38">
        <v>2</v>
      </c>
      <c r="X119" s="38">
        <v>2</v>
      </c>
      <c r="Y119" s="38">
        <v>2</v>
      </c>
      <c r="Z119" s="38">
        <v>2</v>
      </c>
      <c r="AA119" s="38">
        <v>2</v>
      </c>
      <c r="AB119" s="38">
        <v>1</v>
      </c>
      <c r="AC119" s="38">
        <v>2</v>
      </c>
      <c r="AD119" s="38">
        <v>1</v>
      </c>
      <c r="AE119" s="38">
        <v>1</v>
      </c>
      <c r="AF119" s="38">
        <v>0</v>
      </c>
      <c r="AG119" s="38">
        <v>1</v>
      </c>
      <c r="AH119" s="38">
        <v>1</v>
      </c>
      <c r="AI119" s="38">
        <v>1</v>
      </c>
      <c r="AJ119" s="38">
        <v>1</v>
      </c>
      <c r="AK119" s="38">
        <v>2</v>
      </c>
      <c r="AL119" s="38"/>
      <c r="AM119" s="38">
        <v>14</v>
      </c>
      <c r="AN119" s="19">
        <v>118</v>
      </c>
    </row>
    <row r="120" spans="1:40" ht="18.75" thickBot="1">
      <c r="A120" s="263"/>
      <c r="B120" s="187"/>
      <c r="C120" s="215"/>
      <c r="D120" s="216"/>
      <c r="E120" s="217"/>
      <c r="F120" s="219" t="s">
        <v>161</v>
      </c>
      <c r="G120" s="219"/>
      <c r="H120" s="76" t="s">
        <v>162</v>
      </c>
      <c r="I120" s="39">
        <f t="shared" si="3"/>
        <v>52</v>
      </c>
      <c r="J120" s="39">
        <f t="shared" si="4"/>
        <v>52</v>
      </c>
      <c r="K120" s="39">
        <v>0</v>
      </c>
      <c r="L120" s="39">
        <v>1</v>
      </c>
      <c r="M120" s="39">
        <v>0</v>
      </c>
      <c r="N120" s="39">
        <v>5</v>
      </c>
      <c r="O120" s="39">
        <v>1</v>
      </c>
      <c r="P120" s="39">
        <v>0</v>
      </c>
      <c r="Q120" s="39">
        <v>2</v>
      </c>
      <c r="R120" s="39">
        <v>1</v>
      </c>
      <c r="S120" s="39">
        <v>3</v>
      </c>
      <c r="T120" s="39">
        <v>1</v>
      </c>
      <c r="U120" s="39">
        <v>3</v>
      </c>
      <c r="V120" s="39">
        <v>1</v>
      </c>
      <c r="W120" s="39">
        <v>1</v>
      </c>
      <c r="X120" s="39">
        <v>6</v>
      </c>
      <c r="Y120" s="39">
        <v>2</v>
      </c>
      <c r="Z120" s="39">
        <v>3</v>
      </c>
      <c r="AA120" s="39">
        <v>0</v>
      </c>
      <c r="AB120" s="39">
        <v>3</v>
      </c>
      <c r="AC120" s="39">
        <v>0</v>
      </c>
      <c r="AD120" s="39">
        <v>3</v>
      </c>
      <c r="AE120" s="39">
        <v>1</v>
      </c>
      <c r="AF120" s="39">
        <v>0</v>
      </c>
      <c r="AG120" s="39">
        <v>1</v>
      </c>
      <c r="AH120" s="39">
        <v>0</v>
      </c>
      <c r="AI120" s="39">
        <v>0</v>
      </c>
      <c r="AJ120" s="39">
        <v>0</v>
      </c>
      <c r="AK120" s="39">
        <v>5</v>
      </c>
      <c r="AL120" s="39"/>
      <c r="AM120" s="39">
        <v>9</v>
      </c>
      <c r="AN120" s="19">
        <v>119</v>
      </c>
    </row>
    <row r="121" spans="1:40" ht="18.75" thickBot="1">
      <c r="A121" s="263"/>
      <c r="B121" s="187"/>
      <c r="C121" s="215"/>
      <c r="D121" s="216"/>
      <c r="E121" s="217"/>
      <c r="F121" s="207" t="s">
        <v>163</v>
      </c>
      <c r="G121" s="208"/>
      <c r="H121" s="76" t="s">
        <v>164</v>
      </c>
      <c r="I121" s="23">
        <f t="shared" si="3"/>
        <v>115</v>
      </c>
      <c r="J121" s="23">
        <f t="shared" si="4"/>
        <v>115</v>
      </c>
      <c r="K121" s="23">
        <v>3</v>
      </c>
      <c r="L121" s="23">
        <v>4</v>
      </c>
      <c r="M121" s="23">
        <v>2</v>
      </c>
      <c r="N121" s="23">
        <v>6</v>
      </c>
      <c r="O121" s="23">
        <v>3</v>
      </c>
      <c r="P121" s="23">
        <v>4</v>
      </c>
      <c r="Q121" s="23">
        <v>6</v>
      </c>
      <c r="R121" s="23">
        <v>3</v>
      </c>
      <c r="S121" s="23">
        <v>6</v>
      </c>
      <c r="T121" s="23">
        <v>3</v>
      </c>
      <c r="U121" s="23">
        <v>9</v>
      </c>
      <c r="V121" s="23">
        <v>5</v>
      </c>
      <c r="W121" s="23">
        <v>2</v>
      </c>
      <c r="X121" s="23">
        <v>10</v>
      </c>
      <c r="Y121" s="23">
        <v>3</v>
      </c>
      <c r="Z121" s="23">
        <v>9</v>
      </c>
      <c r="AA121" s="23">
        <v>2</v>
      </c>
      <c r="AB121" s="23">
        <v>5</v>
      </c>
      <c r="AC121" s="23">
        <v>2</v>
      </c>
      <c r="AD121" s="23">
        <v>2</v>
      </c>
      <c r="AE121" s="23">
        <v>3</v>
      </c>
      <c r="AF121" s="23">
        <v>2</v>
      </c>
      <c r="AG121" s="23">
        <v>0</v>
      </c>
      <c r="AH121" s="23">
        <v>2</v>
      </c>
      <c r="AI121" s="23">
        <v>3</v>
      </c>
      <c r="AJ121" s="23">
        <v>2</v>
      </c>
      <c r="AK121" s="23">
        <v>3</v>
      </c>
      <c r="AL121" s="23"/>
      <c r="AM121" s="23">
        <v>11</v>
      </c>
      <c r="AN121" s="19">
        <v>120</v>
      </c>
    </row>
    <row r="122" spans="1:40" ht="18.75" thickBot="1">
      <c r="A122" s="263"/>
      <c r="B122" s="187"/>
      <c r="C122" s="209" t="s">
        <v>158</v>
      </c>
      <c r="D122" s="210"/>
      <c r="E122" s="210"/>
      <c r="F122" s="210"/>
      <c r="G122" s="210"/>
      <c r="H122" s="211"/>
      <c r="I122" s="37">
        <f t="shared" si="3"/>
        <v>225</v>
      </c>
      <c r="J122" s="37">
        <f t="shared" si="4"/>
        <v>225</v>
      </c>
      <c r="K122" s="37">
        <v>5</v>
      </c>
      <c r="L122" s="37">
        <v>7</v>
      </c>
      <c r="M122" s="37">
        <v>3</v>
      </c>
      <c r="N122" s="37">
        <v>13</v>
      </c>
      <c r="O122" s="37">
        <v>6</v>
      </c>
      <c r="P122" s="37">
        <v>6</v>
      </c>
      <c r="Q122" s="37">
        <v>10</v>
      </c>
      <c r="R122" s="37">
        <v>6</v>
      </c>
      <c r="S122" s="37">
        <v>11</v>
      </c>
      <c r="T122" s="37">
        <v>6</v>
      </c>
      <c r="U122" s="37">
        <v>14</v>
      </c>
      <c r="V122" s="37">
        <v>8</v>
      </c>
      <c r="W122" s="37">
        <v>5</v>
      </c>
      <c r="X122" s="37">
        <v>18</v>
      </c>
      <c r="Y122" s="37">
        <v>7</v>
      </c>
      <c r="Z122" s="37">
        <v>14</v>
      </c>
      <c r="AA122" s="37">
        <v>4</v>
      </c>
      <c r="AB122" s="37">
        <v>9</v>
      </c>
      <c r="AC122" s="37">
        <v>4</v>
      </c>
      <c r="AD122" s="37">
        <v>6</v>
      </c>
      <c r="AE122" s="37">
        <v>5</v>
      </c>
      <c r="AF122" s="37">
        <v>2</v>
      </c>
      <c r="AG122" s="37">
        <v>2</v>
      </c>
      <c r="AH122" s="37">
        <v>3</v>
      </c>
      <c r="AI122" s="37">
        <v>4</v>
      </c>
      <c r="AJ122" s="37">
        <v>3</v>
      </c>
      <c r="AK122" s="37">
        <v>10</v>
      </c>
      <c r="AL122" s="37"/>
      <c r="AM122" s="37">
        <v>34</v>
      </c>
      <c r="AN122" s="19">
        <v>121</v>
      </c>
    </row>
    <row r="123" spans="1:40" ht="18.75" thickBot="1">
      <c r="A123" s="263"/>
      <c r="B123" s="187" t="s">
        <v>165</v>
      </c>
      <c r="C123" s="212" t="s">
        <v>166</v>
      </c>
      <c r="D123" s="213"/>
      <c r="E123" s="214"/>
      <c r="F123" s="218" t="s">
        <v>159</v>
      </c>
      <c r="G123" s="218"/>
      <c r="H123" s="75" t="s">
        <v>160</v>
      </c>
      <c r="I123" s="23">
        <f t="shared" si="3"/>
        <v>5</v>
      </c>
      <c r="J123" s="23">
        <f t="shared" si="4"/>
        <v>5</v>
      </c>
      <c r="K123" s="23">
        <v>0</v>
      </c>
      <c r="L123" s="23">
        <v>0</v>
      </c>
      <c r="M123" s="23">
        <v>1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1</v>
      </c>
      <c r="AG123" s="23">
        <v>1</v>
      </c>
      <c r="AH123" s="23">
        <v>1</v>
      </c>
      <c r="AI123" s="23">
        <v>0</v>
      </c>
      <c r="AJ123" s="23">
        <v>1</v>
      </c>
      <c r="AK123" s="23">
        <v>0</v>
      </c>
      <c r="AL123" s="23"/>
      <c r="AM123" s="23">
        <v>0</v>
      </c>
      <c r="AN123" s="19">
        <v>122</v>
      </c>
    </row>
    <row r="124" spans="1:40" ht="18.75" thickBot="1">
      <c r="A124" s="263"/>
      <c r="B124" s="187"/>
      <c r="C124" s="215"/>
      <c r="D124" s="216"/>
      <c r="E124" s="217"/>
      <c r="F124" s="219" t="s">
        <v>161</v>
      </c>
      <c r="G124" s="219"/>
      <c r="H124" s="76" t="s">
        <v>162</v>
      </c>
      <c r="I124" s="39">
        <f t="shared" si="3"/>
        <v>17</v>
      </c>
      <c r="J124" s="39">
        <f t="shared" si="4"/>
        <v>17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1</v>
      </c>
      <c r="Q124" s="39">
        <v>0</v>
      </c>
      <c r="R124" s="39">
        <v>1</v>
      </c>
      <c r="S124" s="39">
        <v>1</v>
      </c>
      <c r="T124" s="39">
        <v>0</v>
      </c>
      <c r="U124" s="39">
        <v>1</v>
      </c>
      <c r="V124" s="39">
        <v>0</v>
      </c>
      <c r="W124" s="39">
        <v>0</v>
      </c>
      <c r="X124" s="39">
        <v>2</v>
      </c>
      <c r="Y124" s="39">
        <v>1</v>
      </c>
      <c r="Z124" s="39">
        <v>2</v>
      </c>
      <c r="AA124" s="39">
        <v>1</v>
      </c>
      <c r="AB124" s="39">
        <v>1</v>
      </c>
      <c r="AC124" s="39">
        <v>0</v>
      </c>
      <c r="AD124" s="39">
        <v>1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2</v>
      </c>
      <c r="AL124" s="39"/>
      <c r="AM124" s="39">
        <v>1</v>
      </c>
      <c r="AN124" s="19">
        <v>123</v>
      </c>
    </row>
    <row r="125" spans="1:40" ht="18.75" thickBot="1">
      <c r="A125" s="263"/>
      <c r="B125" s="187"/>
      <c r="C125" s="215"/>
      <c r="D125" s="216"/>
      <c r="E125" s="217"/>
      <c r="F125" s="207" t="s">
        <v>163</v>
      </c>
      <c r="G125" s="208"/>
      <c r="H125" s="76" t="s">
        <v>164</v>
      </c>
      <c r="I125" s="23">
        <f t="shared" si="3"/>
        <v>95</v>
      </c>
      <c r="J125" s="23">
        <f t="shared" si="4"/>
        <v>95</v>
      </c>
      <c r="K125" s="23">
        <v>3</v>
      </c>
      <c r="L125" s="23">
        <v>3</v>
      </c>
      <c r="M125" s="23">
        <v>1</v>
      </c>
      <c r="N125" s="23">
        <v>5</v>
      </c>
      <c r="O125" s="23">
        <v>3</v>
      </c>
      <c r="P125" s="23">
        <v>3</v>
      </c>
      <c r="Q125" s="23">
        <v>6</v>
      </c>
      <c r="R125" s="23">
        <v>2</v>
      </c>
      <c r="S125" s="23">
        <v>4</v>
      </c>
      <c r="T125" s="23">
        <v>4</v>
      </c>
      <c r="U125" s="23">
        <v>7</v>
      </c>
      <c r="V125" s="23">
        <v>4</v>
      </c>
      <c r="W125" s="23">
        <v>3</v>
      </c>
      <c r="X125" s="23">
        <v>9</v>
      </c>
      <c r="Y125" s="23">
        <v>1</v>
      </c>
      <c r="Z125" s="23">
        <v>7</v>
      </c>
      <c r="AA125" s="23">
        <v>3</v>
      </c>
      <c r="AB125" s="23">
        <v>4</v>
      </c>
      <c r="AC125" s="23">
        <v>2</v>
      </c>
      <c r="AD125" s="23">
        <v>3</v>
      </c>
      <c r="AE125" s="23">
        <v>3</v>
      </c>
      <c r="AF125" s="23">
        <v>3</v>
      </c>
      <c r="AG125" s="23">
        <v>1</v>
      </c>
      <c r="AH125" s="23">
        <v>1</v>
      </c>
      <c r="AI125" s="23">
        <v>2</v>
      </c>
      <c r="AJ125" s="23">
        <v>2</v>
      </c>
      <c r="AK125" s="23">
        <v>3</v>
      </c>
      <c r="AL125" s="23"/>
      <c r="AM125" s="23">
        <v>3</v>
      </c>
      <c r="AN125" s="19">
        <v>124</v>
      </c>
    </row>
    <row r="126" spans="1:40" ht="18">
      <c r="A126" s="263"/>
      <c r="B126" s="188"/>
      <c r="C126" s="220" t="s">
        <v>166</v>
      </c>
      <c r="D126" s="221"/>
      <c r="E126" s="221"/>
      <c r="F126" s="221"/>
      <c r="G126" s="221"/>
      <c r="H126" s="222"/>
      <c r="I126" s="37">
        <f t="shared" si="3"/>
        <v>117</v>
      </c>
      <c r="J126" s="37">
        <f t="shared" si="4"/>
        <v>117</v>
      </c>
      <c r="K126" s="37">
        <v>3</v>
      </c>
      <c r="L126" s="37">
        <v>4</v>
      </c>
      <c r="M126" s="37">
        <v>2</v>
      </c>
      <c r="N126" s="37">
        <v>5</v>
      </c>
      <c r="O126" s="37">
        <v>4</v>
      </c>
      <c r="P126" s="37">
        <v>4</v>
      </c>
      <c r="Q126" s="37">
        <v>6</v>
      </c>
      <c r="R126" s="37">
        <v>3</v>
      </c>
      <c r="S126" s="37">
        <v>5</v>
      </c>
      <c r="T126" s="37">
        <v>4</v>
      </c>
      <c r="U126" s="37">
        <v>8</v>
      </c>
      <c r="V126" s="37">
        <v>4</v>
      </c>
      <c r="W126" s="37">
        <v>3</v>
      </c>
      <c r="X126" s="37">
        <v>11</v>
      </c>
      <c r="Y126" s="37">
        <v>2</v>
      </c>
      <c r="Z126" s="37">
        <v>9</v>
      </c>
      <c r="AA126" s="37">
        <v>4</v>
      </c>
      <c r="AB126" s="37">
        <v>5</v>
      </c>
      <c r="AC126" s="37">
        <v>2</v>
      </c>
      <c r="AD126" s="37">
        <v>4</v>
      </c>
      <c r="AE126" s="37">
        <v>3</v>
      </c>
      <c r="AF126" s="37">
        <v>4</v>
      </c>
      <c r="AG126" s="37">
        <v>2</v>
      </c>
      <c r="AH126" s="37">
        <v>2</v>
      </c>
      <c r="AI126" s="37">
        <v>2</v>
      </c>
      <c r="AJ126" s="37">
        <v>3</v>
      </c>
      <c r="AK126" s="37">
        <v>5</v>
      </c>
      <c r="AL126" s="37"/>
      <c r="AM126" s="37">
        <v>4</v>
      </c>
      <c r="AN126" s="19">
        <v>125</v>
      </c>
    </row>
    <row r="127" spans="1:40">
      <c r="A127" s="263"/>
      <c r="B127" s="230" t="s">
        <v>167</v>
      </c>
      <c r="C127" s="232" t="s">
        <v>168</v>
      </c>
      <c r="D127" s="232"/>
      <c r="E127" s="232"/>
      <c r="F127" s="232"/>
      <c r="G127" s="232"/>
      <c r="H127" s="77" t="s">
        <v>169</v>
      </c>
      <c r="I127" s="23">
        <f t="shared" si="3"/>
        <v>4</v>
      </c>
      <c r="J127" s="23">
        <f t="shared" si="4"/>
        <v>4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>
        <v>0</v>
      </c>
      <c r="U127" s="23"/>
      <c r="V127" s="23">
        <v>1</v>
      </c>
      <c r="W127" s="23"/>
      <c r="X127" s="23"/>
      <c r="Y127" s="23">
        <v>0</v>
      </c>
      <c r="Z127" s="23"/>
      <c r="AA127" s="23">
        <v>0</v>
      </c>
      <c r="AB127" s="23"/>
      <c r="AC127" s="23">
        <v>1</v>
      </c>
      <c r="AD127" s="23">
        <v>0</v>
      </c>
      <c r="AE127" s="23"/>
      <c r="AF127" s="23">
        <v>0</v>
      </c>
      <c r="AG127" s="23">
        <v>0</v>
      </c>
      <c r="AH127" s="23">
        <v>1</v>
      </c>
      <c r="AI127" s="23"/>
      <c r="AJ127" s="23">
        <v>1</v>
      </c>
      <c r="AK127" s="23"/>
      <c r="AL127" s="23"/>
      <c r="AM127" s="23"/>
      <c r="AN127" s="19">
        <v>126</v>
      </c>
    </row>
    <row r="128" spans="1:40">
      <c r="A128" s="263"/>
      <c r="B128" s="231"/>
      <c r="C128" s="233"/>
      <c r="D128" s="233"/>
      <c r="E128" s="233"/>
      <c r="F128" s="233"/>
      <c r="G128" s="233"/>
      <c r="H128" s="77" t="s">
        <v>170</v>
      </c>
      <c r="I128" s="23">
        <f t="shared" si="3"/>
        <v>6</v>
      </c>
      <c r="J128" s="23">
        <f t="shared" si="4"/>
        <v>6</v>
      </c>
      <c r="K128" s="23"/>
      <c r="L128" s="23"/>
      <c r="M128" s="23">
        <v>1</v>
      </c>
      <c r="N128" s="23">
        <v>1</v>
      </c>
      <c r="O128" s="23"/>
      <c r="P128" s="23"/>
      <c r="Q128" s="23"/>
      <c r="R128" s="23"/>
      <c r="S128" s="23"/>
      <c r="T128" s="23">
        <v>0</v>
      </c>
      <c r="U128" s="23"/>
      <c r="V128" s="23"/>
      <c r="W128" s="23">
        <v>1</v>
      </c>
      <c r="X128" s="23"/>
      <c r="Y128" s="23">
        <v>0</v>
      </c>
      <c r="Z128" s="23"/>
      <c r="AA128" s="23">
        <v>1</v>
      </c>
      <c r="AB128" s="23"/>
      <c r="AC128" s="23"/>
      <c r="AD128" s="23">
        <v>0</v>
      </c>
      <c r="AE128" s="23"/>
      <c r="AF128" s="23">
        <v>0</v>
      </c>
      <c r="AG128" s="23">
        <v>0</v>
      </c>
      <c r="AH128" s="23">
        <v>2</v>
      </c>
      <c r="AI128" s="23"/>
      <c r="AJ128" s="23"/>
      <c r="AK128" s="23"/>
      <c r="AL128" s="23"/>
      <c r="AM128" s="23"/>
      <c r="AN128" s="19">
        <v>127</v>
      </c>
    </row>
    <row r="129" spans="1:40" ht="31.5">
      <c r="A129" s="263"/>
      <c r="B129" s="234"/>
      <c r="C129" s="235"/>
      <c r="D129" s="235"/>
      <c r="E129" s="235"/>
      <c r="F129" s="235"/>
      <c r="G129" s="236"/>
      <c r="H129" s="78" t="s">
        <v>171</v>
      </c>
      <c r="I129" s="24">
        <f t="shared" si="3"/>
        <v>343</v>
      </c>
      <c r="J129" s="24">
        <f t="shared" si="4"/>
        <v>343</v>
      </c>
      <c r="K129" s="24">
        <v>8</v>
      </c>
      <c r="L129" s="24">
        <v>11</v>
      </c>
      <c r="M129" s="24">
        <v>5</v>
      </c>
      <c r="N129" s="24">
        <v>18</v>
      </c>
      <c r="O129" s="24">
        <v>10</v>
      </c>
      <c r="P129" s="24">
        <v>10</v>
      </c>
      <c r="Q129" s="24">
        <v>16</v>
      </c>
      <c r="R129" s="24">
        <v>9</v>
      </c>
      <c r="S129" s="24">
        <v>16</v>
      </c>
      <c r="T129" s="24">
        <v>10</v>
      </c>
      <c r="U129" s="24">
        <v>22</v>
      </c>
      <c r="V129" s="24">
        <v>12</v>
      </c>
      <c r="W129" s="24">
        <v>8</v>
      </c>
      <c r="X129" s="24">
        <v>29</v>
      </c>
      <c r="Y129" s="24">
        <v>9</v>
      </c>
      <c r="Z129" s="24">
        <v>23</v>
      </c>
      <c r="AA129" s="24">
        <v>8</v>
      </c>
      <c r="AB129" s="24">
        <v>14</v>
      </c>
      <c r="AC129" s="24">
        <v>7</v>
      </c>
      <c r="AD129" s="24">
        <v>10</v>
      </c>
      <c r="AE129" s="24">
        <v>8</v>
      </c>
      <c r="AF129" s="24">
        <v>6</v>
      </c>
      <c r="AG129" s="24">
        <v>4</v>
      </c>
      <c r="AH129" s="24">
        <v>5</v>
      </c>
      <c r="AI129" s="24">
        <v>6</v>
      </c>
      <c r="AJ129" s="24">
        <v>6</v>
      </c>
      <c r="AK129" s="24">
        <v>15</v>
      </c>
      <c r="AL129" s="24"/>
      <c r="AM129" s="24">
        <v>38</v>
      </c>
      <c r="AN129" s="19">
        <v>128</v>
      </c>
    </row>
    <row r="130" spans="1:40" ht="15.75">
      <c r="A130" s="263"/>
      <c r="B130" s="237" t="s">
        <v>172</v>
      </c>
      <c r="C130" s="238"/>
      <c r="D130" s="238"/>
      <c r="E130" s="238"/>
      <c r="F130" s="238"/>
      <c r="G130" s="239"/>
      <c r="H130" s="4" t="s">
        <v>173</v>
      </c>
      <c r="I130" s="40">
        <f t="shared" si="3"/>
        <v>2227</v>
      </c>
      <c r="J130" s="40">
        <f t="shared" si="4"/>
        <v>2227</v>
      </c>
      <c r="K130" s="40">
        <v>0</v>
      </c>
      <c r="L130" s="40"/>
      <c r="M130" s="40">
        <v>12</v>
      </c>
      <c r="N130" s="40">
        <v>200</v>
      </c>
      <c r="O130" s="40">
        <v>80</v>
      </c>
      <c r="P130" s="40">
        <v>0</v>
      </c>
      <c r="Q130" s="40">
        <v>0</v>
      </c>
      <c r="R130" s="40">
        <v>0</v>
      </c>
      <c r="S130" s="40"/>
      <c r="T130" s="40">
        <v>0</v>
      </c>
      <c r="U130" s="40">
        <v>186</v>
      </c>
      <c r="V130" s="40">
        <v>311</v>
      </c>
      <c r="W130" s="40">
        <v>169</v>
      </c>
      <c r="X130" s="40">
        <v>0</v>
      </c>
      <c r="Y130" s="40" t="s">
        <v>352</v>
      </c>
      <c r="Z130" s="40">
        <v>0</v>
      </c>
      <c r="AA130" s="40">
        <v>0</v>
      </c>
      <c r="AB130" s="40"/>
      <c r="AC130" s="40">
        <v>165</v>
      </c>
      <c r="AD130" s="40">
        <v>316</v>
      </c>
      <c r="AE130" s="40">
        <v>36</v>
      </c>
      <c r="AF130" s="40">
        <v>40</v>
      </c>
      <c r="AG130" s="40">
        <v>0</v>
      </c>
      <c r="AH130" s="40">
        <v>41</v>
      </c>
      <c r="AI130" s="40">
        <v>135</v>
      </c>
      <c r="AJ130" s="40">
        <v>171</v>
      </c>
      <c r="AK130" s="40">
        <v>365</v>
      </c>
      <c r="AL130" s="40"/>
      <c r="AM130" s="40"/>
      <c r="AN130" s="19">
        <v>129</v>
      </c>
    </row>
    <row r="131" spans="1:40">
      <c r="A131" s="240" t="s">
        <v>174</v>
      </c>
      <c r="B131" s="241" t="s">
        <v>175</v>
      </c>
      <c r="C131" s="242"/>
      <c r="D131" s="245" t="s">
        <v>176</v>
      </c>
      <c r="E131" s="248" t="s">
        <v>177</v>
      </c>
      <c r="F131" s="249"/>
      <c r="G131" s="250"/>
      <c r="H131" s="79" t="s">
        <v>178</v>
      </c>
      <c r="I131" s="41">
        <f t="shared" si="3"/>
        <v>23803</v>
      </c>
      <c r="J131" s="41">
        <f t="shared" si="4"/>
        <v>23803</v>
      </c>
      <c r="K131" s="41">
        <v>653</v>
      </c>
      <c r="L131" s="41">
        <v>40</v>
      </c>
      <c r="M131" s="41" t="s">
        <v>344</v>
      </c>
      <c r="N131" s="41">
        <v>1135</v>
      </c>
      <c r="O131" s="41">
        <v>273</v>
      </c>
      <c r="P131" s="41">
        <v>95</v>
      </c>
      <c r="Q131" s="41">
        <v>1028</v>
      </c>
      <c r="R131" s="41">
        <v>318</v>
      </c>
      <c r="S131" s="41">
        <v>2000</v>
      </c>
      <c r="T131" s="41">
        <v>175</v>
      </c>
      <c r="U131" s="41">
        <v>4788</v>
      </c>
      <c r="V131" s="41">
        <v>1147</v>
      </c>
      <c r="W131" s="41">
        <v>110</v>
      </c>
      <c r="X131" s="41">
        <v>4578</v>
      </c>
      <c r="Y131" s="41">
        <v>767</v>
      </c>
      <c r="Z131" s="41">
        <v>1635</v>
      </c>
      <c r="AA131" s="41">
        <v>348</v>
      </c>
      <c r="AB131" s="41">
        <v>567</v>
      </c>
      <c r="AC131" s="41">
        <v>87</v>
      </c>
      <c r="AD131" s="41">
        <v>1729</v>
      </c>
      <c r="AE131" s="41">
        <v>109</v>
      </c>
      <c r="AF131" s="41">
        <v>107</v>
      </c>
      <c r="AG131" s="41">
        <v>222</v>
      </c>
      <c r="AH131" s="41">
        <v>670</v>
      </c>
      <c r="AI131" s="41">
        <v>172</v>
      </c>
      <c r="AJ131" s="41">
        <v>1025</v>
      </c>
      <c r="AK131" s="41">
        <v>25</v>
      </c>
      <c r="AL131" s="41"/>
      <c r="AM131" s="41">
        <v>0</v>
      </c>
      <c r="AN131" s="19">
        <v>130</v>
      </c>
    </row>
    <row r="132" spans="1:40">
      <c r="A132" s="240"/>
      <c r="B132" s="243"/>
      <c r="C132" s="244"/>
      <c r="D132" s="246"/>
      <c r="E132" s="251"/>
      <c r="F132" s="252"/>
      <c r="G132" s="253"/>
      <c r="H132" s="79" t="s">
        <v>179</v>
      </c>
      <c r="I132" s="41">
        <f t="shared" si="3"/>
        <v>3885</v>
      </c>
      <c r="J132" s="41">
        <f t="shared" si="4"/>
        <v>3885</v>
      </c>
      <c r="K132" s="41">
        <v>0</v>
      </c>
      <c r="L132" s="41">
        <v>90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/>
      <c r="T132" s="41">
        <v>130</v>
      </c>
      <c r="U132" s="41">
        <v>0</v>
      </c>
      <c r="V132" s="41">
        <v>0</v>
      </c>
      <c r="W132" s="41">
        <v>342</v>
      </c>
      <c r="X132" s="41">
        <v>2152</v>
      </c>
      <c r="Y132" s="41">
        <v>0</v>
      </c>
      <c r="Z132" s="41">
        <v>0</v>
      </c>
      <c r="AA132" s="41">
        <v>0</v>
      </c>
      <c r="AB132" s="41">
        <v>84</v>
      </c>
      <c r="AC132" s="41">
        <v>64</v>
      </c>
      <c r="AD132" s="41">
        <v>987</v>
      </c>
      <c r="AE132" s="41">
        <v>0</v>
      </c>
      <c r="AF132" s="41">
        <v>0</v>
      </c>
      <c r="AG132" s="41">
        <v>1</v>
      </c>
      <c r="AH132" s="41">
        <v>4</v>
      </c>
      <c r="AI132" s="41">
        <v>0</v>
      </c>
      <c r="AJ132" s="41">
        <v>0</v>
      </c>
      <c r="AK132" s="41">
        <v>31</v>
      </c>
      <c r="AL132" s="41"/>
      <c r="AM132" s="41">
        <v>0</v>
      </c>
      <c r="AN132" s="19">
        <v>131</v>
      </c>
    </row>
    <row r="133" spans="1:40">
      <c r="A133" s="240"/>
      <c r="B133" s="243"/>
      <c r="C133" s="244"/>
      <c r="D133" s="246"/>
      <c r="E133" s="251"/>
      <c r="F133" s="252"/>
      <c r="G133" s="253"/>
      <c r="H133" s="80" t="s">
        <v>180</v>
      </c>
      <c r="I133" s="41">
        <f t="shared" si="3"/>
        <v>1</v>
      </c>
      <c r="J133" s="41">
        <f t="shared" si="4"/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/>
      <c r="AM133" s="41">
        <v>0</v>
      </c>
      <c r="AN133" s="19">
        <v>132</v>
      </c>
    </row>
    <row r="134" spans="1:40">
      <c r="A134" s="240"/>
      <c r="B134" s="243"/>
      <c r="C134" s="244"/>
      <c r="D134" s="246"/>
      <c r="E134" s="251"/>
      <c r="F134" s="252"/>
      <c r="G134" s="253"/>
      <c r="H134" s="80" t="s">
        <v>181</v>
      </c>
      <c r="I134" s="41">
        <f t="shared" si="3"/>
        <v>29747</v>
      </c>
      <c r="J134" s="41">
        <f t="shared" si="4"/>
        <v>29747</v>
      </c>
      <c r="K134" s="41">
        <v>611</v>
      </c>
      <c r="L134" s="41">
        <v>641</v>
      </c>
      <c r="M134" s="41">
        <v>306</v>
      </c>
      <c r="N134" s="41">
        <v>1111</v>
      </c>
      <c r="O134" s="41">
        <v>813</v>
      </c>
      <c r="P134" s="41">
        <v>866</v>
      </c>
      <c r="Q134" s="41">
        <v>705</v>
      </c>
      <c r="R134" s="41">
        <v>400</v>
      </c>
      <c r="S134" s="41">
        <v>1004</v>
      </c>
      <c r="T134" s="41">
        <v>536</v>
      </c>
      <c r="U134" s="41">
        <v>6851</v>
      </c>
      <c r="V134" s="41">
        <v>2562</v>
      </c>
      <c r="W134" s="41">
        <v>817</v>
      </c>
      <c r="X134" s="41">
        <v>805</v>
      </c>
      <c r="Y134" s="41">
        <v>538</v>
      </c>
      <c r="Z134" s="41">
        <v>5414</v>
      </c>
      <c r="AA134" s="41">
        <v>178</v>
      </c>
      <c r="AB134" s="41">
        <v>3287</v>
      </c>
      <c r="AC134" s="41">
        <v>242</v>
      </c>
      <c r="AD134" s="41">
        <v>0</v>
      </c>
      <c r="AE134" s="41">
        <v>135</v>
      </c>
      <c r="AF134" s="41">
        <v>247</v>
      </c>
      <c r="AG134" s="41">
        <v>109</v>
      </c>
      <c r="AH134" s="41">
        <v>56</v>
      </c>
      <c r="AI134" s="41">
        <v>94</v>
      </c>
      <c r="AJ134" s="41">
        <v>206</v>
      </c>
      <c r="AK134" s="41">
        <v>1213</v>
      </c>
      <c r="AL134" s="41"/>
      <c r="AM134" s="41">
        <v>0</v>
      </c>
      <c r="AN134" s="19">
        <v>133</v>
      </c>
    </row>
    <row r="135" spans="1:40" ht="15.75">
      <c r="A135" s="240"/>
      <c r="B135" s="243"/>
      <c r="C135" s="244"/>
      <c r="D135" s="247"/>
      <c r="E135" s="254"/>
      <c r="F135" s="255"/>
      <c r="G135" s="256"/>
      <c r="H135" s="81" t="s">
        <v>182</v>
      </c>
      <c r="I135" s="42">
        <f t="shared" si="3"/>
        <v>57436</v>
      </c>
      <c r="J135" s="42">
        <f t="shared" si="4"/>
        <v>57436</v>
      </c>
      <c r="K135" s="42">
        <v>1264</v>
      </c>
      <c r="L135" s="42">
        <v>771</v>
      </c>
      <c r="M135" s="42">
        <v>306</v>
      </c>
      <c r="N135" s="42">
        <v>2246</v>
      </c>
      <c r="O135" s="42">
        <v>1086</v>
      </c>
      <c r="P135" s="42">
        <v>961</v>
      </c>
      <c r="Q135" s="42">
        <v>1733</v>
      </c>
      <c r="R135" s="42">
        <v>718</v>
      </c>
      <c r="S135" s="42">
        <v>3004</v>
      </c>
      <c r="T135" s="42">
        <v>841</v>
      </c>
      <c r="U135" s="42">
        <v>11639</v>
      </c>
      <c r="V135" s="42">
        <v>3709</v>
      </c>
      <c r="W135" s="42">
        <v>1270</v>
      </c>
      <c r="X135" s="42">
        <v>7535</v>
      </c>
      <c r="Y135" s="42">
        <v>1305</v>
      </c>
      <c r="Z135" s="42">
        <v>7049</v>
      </c>
      <c r="AA135" s="42">
        <v>526</v>
      </c>
      <c r="AB135" s="42">
        <v>3938</v>
      </c>
      <c r="AC135" s="42">
        <v>393</v>
      </c>
      <c r="AD135" s="42">
        <v>2716</v>
      </c>
      <c r="AE135" s="42">
        <v>244</v>
      </c>
      <c r="AF135" s="42">
        <v>354</v>
      </c>
      <c r="AG135" s="42">
        <v>332</v>
      </c>
      <c r="AH135" s="42">
        <v>730</v>
      </c>
      <c r="AI135" s="42">
        <v>266</v>
      </c>
      <c r="AJ135" s="42">
        <v>1231</v>
      </c>
      <c r="AK135" s="42">
        <v>1269</v>
      </c>
      <c r="AL135" s="42"/>
      <c r="AM135" s="42">
        <v>0</v>
      </c>
      <c r="AN135" s="19">
        <v>134</v>
      </c>
    </row>
    <row r="136" spans="1:40" ht="18">
      <c r="A136" s="240"/>
      <c r="B136" s="243"/>
      <c r="C136" s="244"/>
      <c r="D136" s="257" t="s">
        <v>183</v>
      </c>
      <c r="E136" s="249" t="s">
        <v>184</v>
      </c>
      <c r="F136" s="249"/>
      <c r="G136" s="250"/>
      <c r="H136" s="82" t="s">
        <v>185</v>
      </c>
      <c r="I136" s="43">
        <f t="shared" si="3"/>
        <v>2158</v>
      </c>
      <c r="J136" s="43">
        <f t="shared" si="4"/>
        <v>2158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1417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741</v>
      </c>
      <c r="AL136" s="43"/>
      <c r="AM136" s="43">
        <v>0</v>
      </c>
      <c r="AN136" s="19">
        <v>135</v>
      </c>
    </row>
    <row r="137" spans="1:40" ht="18">
      <c r="A137" s="240"/>
      <c r="B137" s="243"/>
      <c r="C137" s="244"/>
      <c r="D137" s="258"/>
      <c r="E137" s="252"/>
      <c r="F137" s="252"/>
      <c r="G137" s="253"/>
      <c r="H137" s="82" t="s">
        <v>186</v>
      </c>
      <c r="I137" s="43">
        <f t="shared" si="3"/>
        <v>14608</v>
      </c>
      <c r="J137" s="43">
        <f t="shared" si="4"/>
        <v>14608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1</v>
      </c>
      <c r="T137" s="43">
        <v>0</v>
      </c>
      <c r="U137" s="43">
        <v>4</v>
      </c>
      <c r="V137" s="43">
        <v>0</v>
      </c>
      <c r="W137" s="43">
        <v>0</v>
      </c>
      <c r="X137" s="43">
        <v>3</v>
      </c>
      <c r="Y137" s="43">
        <v>1</v>
      </c>
      <c r="Z137" s="43">
        <v>0</v>
      </c>
      <c r="AA137" s="43">
        <v>0</v>
      </c>
      <c r="AB137" s="43">
        <v>4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14595</v>
      </c>
      <c r="AL137" s="43"/>
      <c r="AM137" s="43">
        <v>0</v>
      </c>
      <c r="AN137" s="19">
        <v>136</v>
      </c>
    </row>
    <row r="138" spans="1:40" ht="18">
      <c r="A138" s="240"/>
      <c r="B138" s="243"/>
      <c r="C138" s="244"/>
      <c r="D138" s="258"/>
      <c r="E138" s="252"/>
      <c r="F138" s="252"/>
      <c r="G138" s="253"/>
      <c r="H138" s="82" t="s">
        <v>187</v>
      </c>
      <c r="I138" s="43">
        <f t="shared" si="3"/>
        <v>24804</v>
      </c>
      <c r="J138" s="43">
        <f t="shared" si="4"/>
        <v>24804</v>
      </c>
      <c r="K138" s="43">
        <v>1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2</v>
      </c>
      <c r="T138" s="43">
        <v>0</v>
      </c>
      <c r="U138" s="43">
        <v>4</v>
      </c>
      <c r="V138" s="43">
        <v>0</v>
      </c>
      <c r="W138" s="43">
        <v>1</v>
      </c>
      <c r="X138" s="43">
        <v>2</v>
      </c>
      <c r="Y138" s="43">
        <v>0</v>
      </c>
      <c r="Z138" s="43">
        <v>3</v>
      </c>
      <c r="AA138" s="43">
        <v>0</v>
      </c>
      <c r="AB138" s="43">
        <v>9</v>
      </c>
      <c r="AC138" s="43">
        <v>0</v>
      </c>
      <c r="AD138" s="43">
        <v>0</v>
      </c>
      <c r="AE138" s="43">
        <v>1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24781</v>
      </c>
      <c r="AL138" s="43"/>
      <c r="AM138" s="43">
        <v>0</v>
      </c>
      <c r="AN138" s="19">
        <v>137</v>
      </c>
    </row>
    <row r="139" spans="1:40" ht="18">
      <c r="A139" s="240"/>
      <c r="B139" s="243"/>
      <c r="C139" s="244"/>
      <c r="D139" s="258"/>
      <c r="E139" s="252"/>
      <c r="F139" s="252"/>
      <c r="G139" s="253"/>
      <c r="H139" s="82" t="s">
        <v>188</v>
      </c>
      <c r="I139" s="43">
        <f t="shared" si="3"/>
        <v>56659</v>
      </c>
      <c r="J139" s="43">
        <f t="shared" si="4"/>
        <v>56659</v>
      </c>
      <c r="K139" s="43">
        <v>3</v>
      </c>
      <c r="L139" s="43">
        <v>3</v>
      </c>
      <c r="M139" s="43">
        <v>1</v>
      </c>
      <c r="N139" s="43">
        <v>5</v>
      </c>
      <c r="O139" s="43">
        <v>0</v>
      </c>
      <c r="P139" s="43">
        <v>1</v>
      </c>
      <c r="Q139" s="43">
        <v>0</v>
      </c>
      <c r="R139" s="43">
        <v>0</v>
      </c>
      <c r="S139" s="43">
        <v>79</v>
      </c>
      <c r="T139" s="43">
        <v>2</v>
      </c>
      <c r="U139" s="43">
        <v>113</v>
      </c>
      <c r="V139" s="43">
        <v>3</v>
      </c>
      <c r="W139" s="43">
        <v>6</v>
      </c>
      <c r="X139" s="43">
        <v>59</v>
      </c>
      <c r="Y139" s="43">
        <v>7</v>
      </c>
      <c r="Z139" s="43">
        <v>4</v>
      </c>
      <c r="AA139" s="43">
        <v>0</v>
      </c>
      <c r="AB139" s="43">
        <v>76</v>
      </c>
      <c r="AC139" s="43">
        <v>0</v>
      </c>
      <c r="AD139" s="43">
        <v>0</v>
      </c>
      <c r="AE139" s="43">
        <v>4</v>
      </c>
      <c r="AF139" s="43">
        <v>0</v>
      </c>
      <c r="AG139" s="43">
        <v>0</v>
      </c>
      <c r="AH139" s="43">
        <v>1</v>
      </c>
      <c r="AI139" s="43">
        <v>1</v>
      </c>
      <c r="AJ139" s="43">
        <v>0</v>
      </c>
      <c r="AK139" s="43">
        <v>56291</v>
      </c>
      <c r="AL139" s="43"/>
      <c r="AM139" s="43">
        <v>0</v>
      </c>
      <c r="AN139" s="19">
        <v>138</v>
      </c>
    </row>
    <row r="140" spans="1:40" ht="18">
      <c r="A140" s="240"/>
      <c r="B140" s="243"/>
      <c r="C140" s="244"/>
      <c r="D140" s="258"/>
      <c r="E140" s="252"/>
      <c r="F140" s="252"/>
      <c r="G140" s="253"/>
      <c r="H140" s="82" t="s">
        <v>189</v>
      </c>
      <c r="I140" s="43">
        <f t="shared" si="3"/>
        <v>121579</v>
      </c>
      <c r="J140" s="43">
        <f t="shared" si="4"/>
        <v>121579</v>
      </c>
      <c r="K140" s="43">
        <v>677</v>
      </c>
      <c r="L140" s="43">
        <v>684</v>
      </c>
      <c r="M140" s="43">
        <v>3</v>
      </c>
      <c r="N140" s="43">
        <v>1026</v>
      </c>
      <c r="O140" s="43">
        <v>549</v>
      </c>
      <c r="P140" s="43">
        <v>1801</v>
      </c>
      <c r="Q140" s="43">
        <v>156</v>
      </c>
      <c r="R140" s="43">
        <v>112</v>
      </c>
      <c r="S140" s="43">
        <v>3232</v>
      </c>
      <c r="T140" s="43">
        <v>327</v>
      </c>
      <c r="U140" s="43">
        <v>26106</v>
      </c>
      <c r="V140" s="43">
        <v>2824</v>
      </c>
      <c r="W140" s="43">
        <v>1378</v>
      </c>
      <c r="X140" s="43">
        <v>2760</v>
      </c>
      <c r="Y140" s="43">
        <v>730</v>
      </c>
      <c r="Z140" s="43">
        <v>5624</v>
      </c>
      <c r="AA140" s="43">
        <v>1</v>
      </c>
      <c r="AB140" s="43">
        <v>29852</v>
      </c>
      <c r="AC140" s="43">
        <v>474</v>
      </c>
      <c r="AD140" s="43">
        <v>0</v>
      </c>
      <c r="AE140" s="43">
        <v>4372</v>
      </c>
      <c r="AF140" s="43">
        <v>9</v>
      </c>
      <c r="AG140" s="43">
        <v>4</v>
      </c>
      <c r="AH140" s="43">
        <v>166</v>
      </c>
      <c r="AI140" s="43">
        <v>40</v>
      </c>
      <c r="AJ140" s="43">
        <v>33</v>
      </c>
      <c r="AK140" s="43">
        <v>38202</v>
      </c>
      <c r="AL140" s="43">
        <v>433</v>
      </c>
      <c r="AM140" s="43">
        <v>4</v>
      </c>
      <c r="AN140" s="19">
        <v>139</v>
      </c>
    </row>
    <row r="141" spans="1:40" ht="18">
      <c r="A141" s="240"/>
      <c r="B141" s="243"/>
      <c r="C141" s="244"/>
      <c r="D141" s="258"/>
      <c r="E141" s="252"/>
      <c r="F141" s="252"/>
      <c r="G141" s="253"/>
      <c r="H141" s="82" t="s">
        <v>190</v>
      </c>
      <c r="I141" s="43">
        <f t="shared" si="3"/>
        <v>1894887</v>
      </c>
      <c r="J141" s="43">
        <f t="shared" si="4"/>
        <v>1894887</v>
      </c>
      <c r="K141" s="43">
        <v>24163</v>
      </c>
      <c r="L141" s="43">
        <v>42604</v>
      </c>
      <c r="M141" s="43">
        <v>5731</v>
      </c>
      <c r="N141" s="43">
        <v>121472</v>
      </c>
      <c r="O141" s="43">
        <v>30235</v>
      </c>
      <c r="P141" s="43">
        <v>51525</v>
      </c>
      <c r="Q141" s="43">
        <v>51291</v>
      </c>
      <c r="R141" s="43">
        <v>57949</v>
      </c>
      <c r="S141" s="43">
        <v>144594</v>
      </c>
      <c r="T141" s="43">
        <v>28392</v>
      </c>
      <c r="U141" s="43">
        <v>240717</v>
      </c>
      <c r="V141" s="43">
        <v>88302</v>
      </c>
      <c r="W141" s="43">
        <v>34941</v>
      </c>
      <c r="X141" s="43">
        <v>309118</v>
      </c>
      <c r="Y141" s="43">
        <v>92619</v>
      </c>
      <c r="Z141" s="43">
        <v>291248</v>
      </c>
      <c r="AA141" s="43">
        <v>11507</v>
      </c>
      <c r="AB141" s="43">
        <v>113886</v>
      </c>
      <c r="AC141" s="43">
        <v>12659</v>
      </c>
      <c r="AD141" s="43">
        <v>1980</v>
      </c>
      <c r="AE141" s="43">
        <v>24489</v>
      </c>
      <c r="AF141" s="43">
        <v>10149</v>
      </c>
      <c r="AG141" s="43">
        <v>7693</v>
      </c>
      <c r="AH141" s="43">
        <v>14711</v>
      </c>
      <c r="AI141" s="43">
        <v>9980</v>
      </c>
      <c r="AJ141" s="43">
        <v>15830</v>
      </c>
      <c r="AK141" s="43">
        <v>20670</v>
      </c>
      <c r="AL141" s="43">
        <v>36209</v>
      </c>
      <c r="AM141" s="43">
        <v>223</v>
      </c>
      <c r="AN141" s="19">
        <v>140</v>
      </c>
    </row>
    <row r="142" spans="1:40" ht="18.75" thickBot="1">
      <c r="A142" s="240"/>
      <c r="B142" s="243"/>
      <c r="C142" s="244"/>
      <c r="D142" s="259"/>
      <c r="E142" s="260"/>
      <c r="F142" s="260"/>
      <c r="G142" s="261"/>
      <c r="H142" s="82" t="s">
        <v>191</v>
      </c>
      <c r="I142" s="43">
        <f t="shared" si="3"/>
        <v>810046</v>
      </c>
      <c r="J142" s="43">
        <f t="shared" si="4"/>
        <v>810046</v>
      </c>
      <c r="K142" s="43">
        <v>21886</v>
      </c>
      <c r="L142" s="43">
        <v>15174</v>
      </c>
      <c r="M142" s="43">
        <v>8523</v>
      </c>
      <c r="N142" s="43">
        <v>57969</v>
      </c>
      <c r="O142" s="43">
        <v>8409</v>
      </c>
      <c r="P142" s="43">
        <v>9744</v>
      </c>
      <c r="Q142" s="43">
        <v>32049</v>
      </c>
      <c r="R142" s="43">
        <v>14595</v>
      </c>
      <c r="S142" s="43">
        <v>48164</v>
      </c>
      <c r="T142" s="43">
        <v>11197</v>
      </c>
      <c r="U142" s="43">
        <v>116439</v>
      </c>
      <c r="V142" s="43">
        <v>36641</v>
      </c>
      <c r="W142" s="43">
        <v>7665</v>
      </c>
      <c r="X142" s="43">
        <v>106448</v>
      </c>
      <c r="Y142" s="43">
        <v>35208</v>
      </c>
      <c r="Z142" s="43">
        <v>85195</v>
      </c>
      <c r="AA142" s="43">
        <v>18476</v>
      </c>
      <c r="AB142" s="43">
        <v>20810</v>
      </c>
      <c r="AC142" s="43">
        <v>3636</v>
      </c>
      <c r="AD142" s="43">
        <v>57766</v>
      </c>
      <c r="AE142" s="43">
        <v>8520</v>
      </c>
      <c r="AF142" s="43">
        <v>8806</v>
      </c>
      <c r="AG142" s="43">
        <v>7634</v>
      </c>
      <c r="AH142" s="43">
        <v>13830</v>
      </c>
      <c r="AI142" s="43">
        <v>6592</v>
      </c>
      <c r="AJ142" s="43">
        <v>25367</v>
      </c>
      <c r="AK142" s="43">
        <v>4705</v>
      </c>
      <c r="AL142" s="43">
        <v>18492</v>
      </c>
      <c r="AM142" s="43">
        <v>106</v>
      </c>
      <c r="AN142" s="19">
        <v>141</v>
      </c>
    </row>
    <row r="143" spans="1:40" ht="18.75" thickBot="1">
      <c r="A143" s="240"/>
      <c r="B143" s="243"/>
      <c r="C143" s="244"/>
      <c r="D143" s="83"/>
      <c r="E143" s="84"/>
      <c r="F143" s="84"/>
      <c r="G143" s="84"/>
      <c r="H143" s="85" t="s">
        <v>192</v>
      </c>
      <c r="I143" s="43">
        <f t="shared" si="3"/>
        <v>26278</v>
      </c>
      <c r="J143" s="43">
        <f t="shared" si="4"/>
        <v>26278</v>
      </c>
      <c r="K143" s="43">
        <v>22</v>
      </c>
      <c r="L143" s="43">
        <v>33</v>
      </c>
      <c r="M143" s="43">
        <v>2</v>
      </c>
      <c r="N143" s="43">
        <v>209</v>
      </c>
      <c r="O143" s="43">
        <v>68</v>
      </c>
      <c r="P143" s="43">
        <v>25</v>
      </c>
      <c r="Q143" s="43">
        <v>19</v>
      </c>
      <c r="R143" s="43">
        <v>44</v>
      </c>
      <c r="S143" s="43">
        <v>159</v>
      </c>
      <c r="T143" s="43">
        <v>14</v>
      </c>
      <c r="U143" s="43">
        <v>384</v>
      </c>
      <c r="V143" s="43">
        <v>82</v>
      </c>
      <c r="W143" s="43">
        <v>13</v>
      </c>
      <c r="X143" s="43">
        <v>322</v>
      </c>
      <c r="Y143" s="43">
        <v>51</v>
      </c>
      <c r="Z143" s="43">
        <v>842</v>
      </c>
      <c r="AA143" s="43">
        <v>40</v>
      </c>
      <c r="AB143" s="43">
        <v>22</v>
      </c>
      <c r="AC143" s="43">
        <v>3</v>
      </c>
      <c r="AD143" s="43">
        <v>23391</v>
      </c>
      <c r="AE143" s="43">
        <v>93</v>
      </c>
      <c r="AF143" s="43">
        <v>8</v>
      </c>
      <c r="AG143" s="43">
        <v>4</v>
      </c>
      <c r="AH143" s="43">
        <v>1</v>
      </c>
      <c r="AI143" s="43">
        <v>46</v>
      </c>
      <c r="AJ143" s="43">
        <v>3</v>
      </c>
      <c r="AK143" s="43">
        <v>377</v>
      </c>
      <c r="AL143" s="43">
        <v>1</v>
      </c>
      <c r="AM143" s="43">
        <v>0</v>
      </c>
      <c r="AN143" s="19">
        <v>142</v>
      </c>
    </row>
    <row r="144" spans="1:40" ht="18.75" thickBot="1">
      <c r="A144" s="240"/>
      <c r="B144" s="243"/>
      <c r="C144" s="244"/>
      <c r="D144" s="264" t="s">
        <v>193</v>
      </c>
      <c r="E144" s="265"/>
      <c r="F144" s="265"/>
      <c r="G144" s="265"/>
      <c r="H144" s="266"/>
      <c r="I144" s="42">
        <f t="shared" si="3"/>
        <v>2954096</v>
      </c>
      <c r="J144" s="42">
        <f t="shared" si="4"/>
        <v>2954096</v>
      </c>
      <c r="K144" s="42">
        <v>46752</v>
      </c>
      <c r="L144" s="42">
        <v>58464</v>
      </c>
      <c r="M144" s="42">
        <v>14260</v>
      </c>
      <c r="N144" s="42">
        <v>180681</v>
      </c>
      <c r="O144" s="42">
        <v>39261</v>
      </c>
      <c r="P144" s="42">
        <v>63096</v>
      </c>
      <c r="Q144" s="42">
        <v>83515</v>
      </c>
      <c r="R144" s="42">
        <v>72700</v>
      </c>
      <c r="S144" s="42">
        <v>196231</v>
      </c>
      <c r="T144" s="42">
        <v>39932</v>
      </c>
      <c r="U144" s="42">
        <v>383767</v>
      </c>
      <c r="V144" s="42">
        <v>127852</v>
      </c>
      <c r="W144" s="42">
        <v>44405</v>
      </c>
      <c r="X144" s="42">
        <v>418712</v>
      </c>
      <c r="Y144" s="42">
        <v>128616</v>
      </c>
      <c r="Z144" s="42">
        <v>382916</v>
      </c>
      <c r="AA144" s="42">
        <v>30024</v>
      </c>
      <c r="AB144" s="42">
        <v>168573</v>
      </c>
      <c r="AC144" s="42">
        <v>16772</v>
      </c>
      <c r="AD144" s="42">
        <v>83219</v>
      </c>
      <c r="AE144" s="42">
        <v>37479</v>
      </c>
      <c r="AF144" s="42">
        <v>18972</v>
      </c>
      <c r="AG144" s="42">
        <v>15335</v>
      </c>
      <c r="AH144" s="42">
        <v>28709</v>
      </c>
      <c r="AI144" s="42">
        <v>16659</v>
      </c>
      <c r="AJ144" s="42">
        <v>41233</v>
      </c>
      <c r="AK144" s="42">
        <v>160494</v>
      </c>
      <c r="AL144" s="42">
        <v>55135</v>
      </c>
      <c r="AM144" s="42">
        <v>332</v>
      </c>
      <c r="AN144" s="19">
        <v>143</v>
      </c>
    </row>
    <row r="145" spans="1:40">
      <c r="A145" s="240"/>
      <c r="B145" s="267" t="s">
        <v>194</v>
      </c>
      <c r="C145" s="267"/>
      <c r="D145" s="269" t="s">
        <v>195</v>
      </c>
      <c r="E145" s="270"/>
      <c r="F145" s="270"/>
      <c r="G145" s="273" t="s">
        <v>196</v>
      </c>
      <c r="H145" s="274"/>
      <c r="I145" s="44">
        <f t="shared" ref="I145:I208" si="5">HLOOKUP($I$2,$J$2:$AM$245,$AN145,FALSE)</f>
        <v>5575</v>
      </c>
      <c r="J145" s="41">
        <f t="shared" si="4"/>
        <v>5575</v>
      </c>
      <c r="K145" s="44">
        <v>268</v>
      </c>
      <c r="L145" s="44">
        <v>121</v>
      </c>
      <c r="M145" s="44">
        <v>1</v>
      </c>
      <c r="N145" s="44">
        <v>198</v>
      </c>
      <c r="O145" s="44">
        <v>164</v>
      </c>
      <c r="P145" s="44">
        <v>232</v>
      </c>
      <c r="Q145" s="44">
        <v>185</v>
      </c>
      <c r="R145" s="44">
        <v>102</v>
      </c>
      <c r="S145" s="44">
        <v>286</v>
      </c>
      <c r="T145" s="44">
        <v>87</v>
      </c>
      <c r="U145" s="44">
        <v>305</v>
      </c>
      <c r="V145" s="44">
        <v>197</v>
      </c>
      <c r="W145" s="44">
        <v>71</v>
      </c>
      <c r="X145" s="44">
        <v>608</v>
      </c>
      <c r="Y145" s="44">
        <v>188</v>
      </c>
      <c r="Z145" s="44">
        <v>548</v>
      </c>
      <c r="AA145" s="44">
        <v>115</v>
      </c>
      <c r="AB145" s="44">
        <v>250</v>
      </c>
      <c r="AC145" s="44">
        <v>242</v>
      </c>
      <c r="AD145" s="44">
        <v>85</v>
      </c>
      <c r="AE145" s="44">
        <v>135</v>
      </c>
      <c r="AF145" s="44">
        <v>39</v>
      </c>
      <c r="AG145" s="44">
        <v>78</v>
      </c>
      <c r="AH145" s="44">
        <v>24</v>
      </c>
      <c r="AI145" s="44">
        <v>74</v>
      </c>
      <c r="AJ145" s="44">
        <v>166</v>
      </c>
      <c r="AK145" s="44">
        <v>360</v>
      </c>
      <c r="AL145" s="44">
        <v>445</v>
      </c>
      <c r="AM145" s="41">
        <v>1</v>
      </c>
      <c r="AN145" s="19">
        <v>144</v>
      </c>
    </row>
    <row r="146" spans="1:40" ht="15.75">
      <c r="A146" s="240"/>
      <c r="B146" s="267"/>
      <c r="C146" s="267"/>
      <c r="D146" s="269"/>
      <c r="E146" s="270"/>
      <c r="F146" s="270"/>
      <c r="G146" s="273" t="s">
        <v>197</v>
      </c>
      <c r="H146" s="274" t="s">
        <v>197</v>
      </c>
      <c r="I146" s="46">
        <f t="shared" si="5"/>
        <v>44099</v>
      </c>
      <c r="J146" s="45">
        <f t="shared" ref="J146:J209" si="6">SUM(K146:AM146)</f>
        <v>44099</v>
      </c>
      <c r="K146" s="46">
        <v>7422</v>
      </c>
      <c r="L146" s="46">
        <v>66</v>
      </c>
      <c r="M146" s="46">
        <v>14</v>
      </c>
      <c r="N146" s="46">
        <v>1730</v>
      </c>
      <c r="O146" s="46">
        <v>1263</v>
      </c>
      <c r="P146" s="46">
        <v>50</v>
      </c>
      <c r="Q146" s="46">
        <v>30</v>
      </c>
      <c r="R146" s="46">
        <v>41</v>
      </c>
      <c r="S146" s="46">
        <v>273</v>
      </c>
      <c r="T146" s="46">
        <v>1</v>
      </c>
      <c r="U146" s="46">
        <v>5774</v>
      </c>
      <c r="V146" s="46">
        <v>805</v>
      </c>
      <c r="W146" s="46">
        <v>256</v>
      </c>
      <c r="X146" s="46">
        <v>5875</v>
      </c>
      <c r="Y146" s="46">
        <v>87</v>
      </c>
      <c r="Z146" s="46">
        <v>1707</v>
      </c>
      <c r="AA146" s="46">
        <v>113</v>
      </c>
      <c r="AB146" s="46">
        <v>9901</v>
      </c>
      <c r="AC146" s="46">
        <v>118</v>
      </c>
      <c r="AD146" s="46">
        <v>1017</v>
      </c>
      <c r="AE146" s="46">
        <v>166</v>
      </c>
      <c r="AF146" s="46">
        <v>11</v>
      </c>
      <c r="AG146" s="46">
        <v>1</v>
      </c>
      <c r="AH146" s="46">
        <v>3</v>
      </c>
      <c r="AI146" s="46">
        <v>5473</v>
      </c>
      <c r="AJ146" s="46">
        <v>32</v>
      </c>
      <c r="AK146" s="46">
        <v>1797</v>
      </c>
      <c r="AL146" s="46">
        <v>72</v>
      </c>
      <c r="AM146" s="45">
        <v>1</v>
      </c>
      <c r="AN146" s="19">
        <v>145</v>
      </c>
    </row>
    <row r="147" spans="1:40">
      <c r="A147" s="240"/>
      <c r="B147" s="267"/>
      <c r="C147" s="267"/>
      <c r="D147" s="269"/>
      <c r="E147" s="270"/>
      <c r="F147" s="270"/>
      <c r="G147" s="273" t="s">
        <v>198</v>
      </c>
      <c r="H147" s="274" t="s">
        <v>198</v>
      </c>
      <c r="I147" s="44">
        <f t="shared" si="5"/>
        <v>34934</v>
      </c>
      <c r="J147" s="41">
        <f t="shared" si="6"/>
        <v>34934</v>
      </c>
      <c r="K147" s="44">
        <v>292</v>
      </c>
      <c r="L147" s="44">
        <v>427</v>
      </c>
      <c r="M147" s="44">
        <v>99</v>
      </c>
      <c r="N147" s="44">
        <v>1444</v>
      </c>
      <c r="O147" s="44">
        <v>331</v>
      </c>
      <c r="P147" s="44">
        <v>437</v>
      </c>
      <c r="Q147" s="44">
        <v>9096</v>
      </c>
      <c r="R147" s="44">
        <v>235</v>
      </c>
      <c r="S147" s="44">
        <v>2310</v>
      </c>
      <c r="T147" s="44">
        <v>148</v>
      </c>
      <c r="U147" s="44">
        <v>124</v>
      </c>
      <c r="V147" s="44">
        <v>705</v>
      </c>
      <c r="W147" s="44">
        <v>181</v>
      </c>
      <c r="X147" s="44">
        <v>5451</v>
      </c>
      <c r="Y147" s="44">
        <v>667</v>
      </c>
      <c r="Z147" s="44">
        <v>3971</v>
      </c>
      <c r="AA147" s="44">
        <v>775</v>
      </c>
      <c r="AB147" s="44">
        <v>792</v>
      </c>
      <c r="AC147" s="44">
        <v>192</v>
      </c>
      <c r="AD147" s="44">
        <v>2401</v>
      </c>
      <c r="AE147" s="44">
        <v>383</v>
      </c>
      <c r="AF147" s="44">
        <v>516</v>
      </c>
      <c r="AG147" s="44">
        <v>861</v>
      </c>
      <c r="AH147" s="44">
        <v>152</v>
      </c>
      <c r="AI147" s="44">
        <v>863</v>
      </c>
      <c r="AJ147" s="44">
        <v>2057</v>
      </c>
      <c r="AK147" s="44">
        <v>23</v>
      </c>
      <c r="AL147" s="44">
        <v>0</v>
      </c>
      <c r="AM147" s="41">
        <v>1</v>
      </c>
      <c r="AN147" s="19">
        <v>146</v>
      </c>
    </row>
    <row r="148" spans="1:40" ht="15.75">
      <c r="A148" s="240"/>
      <c r="B148" s="267"/>
      <c r="C148" s="267"/>
      <c r="D148" s="269"/>
      <c r="E148" s="270"/>
      <c r="F148" s="270"/>
      <c r="G148" s="273" t="s">
        <v>199</v>
      </c>
      <c r="H148" s="274" t="s">
        <v>199</v>
      </c>
      <c r="I148" s="46">
        <f t="shared" si="5"/>
        <v>312</v>
      </c>
      <c r="J148" s="45">
        <f t="shared" si="6"/>
        <v>312</v>
      </c>
      <c r="K148" s="46">
        <v>1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309</v>
      </c>
      <c r="AB148" s="46">
        <v>0</v>
      </c>
      <c r="AC148" s="46">
        <v>0</v>
      </c>
      <c r="AD148" s="46">
        <v>2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5">
        <v>0</v>
      </c>
      <c r="AN148" s="19">
        <v>147</v>
      </c>
    </row>
    <row r="149" spans="1:40">
      <c r="A149" s="240"/>
      <c r="B149" s="267"/>
      <c r="C149" s="267"/>
      <c r="D149" s="269"/>
      <c r="E149" s="270"/>
      <c r="F149" s="270"/>
      <c r="G149" s="273" t="s">
        <v>200</v>
      </c>
      <c r="H149" s="274" t="s">
        <v>200</v>
      </c>
      <c r="I149" s="44">
        <f t="shared" si="5"/>
        <v>444</v>
      </c>
      <c r="J149" s="41">
        <f t="shared" si="6"/>
        <v>444</v>
      </c>
      <c r="K149" s="44">
        <v>3</v>
      </c>
      <c r="L149" s="44">
        <v>1</v>
      </c>
      <c r="M149" s="44">
        <v>2</v>
      </c>
      <c r="N149" s="44">
        <v>45</v>
      </c>
      <c r="O149" s="44">
        <v>0</v>
      </c>
      <c r="P149" s="44">
        <v>0</v>
      </c>
      <c r="Q149" s="44">
        <v>3</v>
      </c>
      <c r="R149" s="44">
        <v>8</v>
      </c>
      <c r="S149" s="44">
        <v>18</v>
      </c>
      <c r="T149" s="44">
        <v>0</v>
      </c>
      <c r="U149" s="44">
        <v>4</v>
      </c>
      <c r="V149" s="44">
        <v>40</v>
      </c>
      <c r="W149" s="44">
        <v>0</v>
      </c>
      <c r="X149" s="44">
        <v>102</v>
      </c>
      <c r="Y149" s="44">
        <v>0</v>
      </c>
      <c r="Z149" s="44">
        <v>1</v>
      </c>
      <c r="AA149" s="44">
        <v>8</v>
      </c>
      <c r="AB149" s="44">
        <v>1</v>
      </c>
      <c r="AC149" s="44">
        <v>0</v>
      </c>
      <c r="AD149" s="44">
        <v>189</v>
      </c>
      <c r="AE149" s="44">
        <v>0</v>
      </c>
      <c r="AF149" s="44">
        <v>0</v>
      </c>
      <c r="AG149" s="44">
        <v>0</v>
      </c>
      <c r="AH149" s="44">
        <v>0</v>
      </c>
      <c r="AI149" s="44">
        <v>3</v>
      </c>
      <c r="AJ149" s="44">
        <v>16</v>
      </c>
      <c r="AK149" s="44">
        <v>0</v>
      </c>
      <c r="AL149" s="44">
        <v>0</v>
      </c>
      <c r="AM149" s="41">
        <v>0</v>
      </c>
      <c r="AN149" s="19">
        <v>148</v>
      </c>
    </row>
    <row r="150" spans="1:40" ht="15.75">
      <c r="A150" s="240"/>
      <c r="B150" s="267"/>
      <c r="C150" s="267"/>
      <c r="D150" s="269"/>
      <c r="E150" s="270"/>
      <c r="F150" s="270"/>
      <c r="G150" s="273" t="s">
        <v>201</v>
      </c>
      <c r="H150" s="274" t="s">
        <v>201</v>
      </c>
      <c r="I150" s="46">
        <f t="shared" si="5"/>
        <v>2949623</v>
      </c>
      <c r="J150" s="45">
        <f t="shared" si="6"/>
        <v>2949623</v>
      </c>
      <c r="K150" s="46">
        <v>46752</v>
      </c>
      <c r="L150" s="46">
        <v>58464</v>
      </c>
      <c r="M150" s="46">
        <v>14260</v>
      </c>
      <c r="N150" s="46">
        <v>180681</v>
      </c>
      <c r="O150" s="46">
        <v>39261</v>
      </c>
      <c r="P150" s="46">
        <v>63096</v>
      </c>
      <c r="Q150" s="46">
        <v>83515</v>
      </c>
      <c r="R150" s="46">
        <v>72700</v>
      </c>
      <c r="S150" s="46">
        <v>196231</v>
      </c>
      <c r="T150" s="46">
        <v>39932</v>
      </c>
      <c r="U150" s="46">
        <v>383767</v>
      </c>
      <c r="V150" s="46">
        <v>127852</v>
      </c>
      <c r="W150" s="46">
        <v>44405</v>
      </c>
      <c r="X150" s="46">
        <v>418712</v>
      </c>
      <c r="Y150" s="46">
        <v>128616</v>
      </c>
      <c r="Z150" s="46">
        <v>382916</v>
      </c>
      <c r="AA150" s="46">
        <v>30024</v>
      </c>
      <c r="AB150" s="46">
        <v>168573</v>
      </c>
      <c r="AC150" s="46">
        <v>16772</v>
      </c>
      <c r="AD150" s="46">
        <v>83219</v>
      </c>
      <c r="AE150" s="46">
        <v>37479</v>
      </c>
      <c r="AF150" s="46">
        <v>18972</v>
      </c>
      <c r="AG150" s="46">
        <v>15335</v>
      </c>
      <c r="AH150" s="46">
        <v>28709</v>
      </c>
      <c r="AI150" s="46">
        <v>12186</v>
      </c>
      <c r="AJ150" s="46">
        <v>41233</v>
      </c>
      <c r="AK150" s="46">
        <v>160494</v>
      </c>
      <c r="AL150" s="46">
        <v>55135</v>
      </c>
      <c r="AM150" s="45">
        <v>332</v>
      </c>
      <c r="AN150" s="19">
        <v>149</v>
      </c>
    </row>
    <row r="151" spans="1:40">
      <c r="A151" s="240"/>
      <c r="B151" s="267"/>
      <c r="C151" s="267"/>
      <c r="D151" s="269"/>
      <c r="E151" s="270"/>
      <c r="F151" s="270"/>
      <c r="G151" s="273" t="s">
        <v>202</v>
      </c>
      <c r="H151" s="274" t="s">
        <v>202</v>
      </c>
      <c r="I151" s="44">
        <f t="shared" si="5"/>
        <v>30280</v>
      </c>
      <c r="J151" s="41">
        <f t="shared" si="6"/>
        <v>30280</v>
      </c>
      <c r="K151" s="44">
        <v>3</v>
      </c>
      <c r="L151" s="44">
        <v>495</v>
      </c>
      <c r="M151" s="44">
        <v>0</v>
      </c>
      <c r="N151" s="44">
        <v>22</v>
      </c>
      <c r="O151" s="44">
        <v>13</v>
      </c>
      <c r="P151" s="44">
        <v>18458</v>
      </c>
      <c r="Q151" s="44">
        <v>4</v>
      </c>
      <c r="R151" s="44">
        <v>84</v>
      </c>
      <c r="S151" s="44">
        <v>109</v>
      </c>
      <c r="T151" s="44">
        <v>1</v>
      </c>
      <c r="U151" s="44">
        <v>102</v>
      </c>
      <c r="V151" s="44">
        <v>70</v>
      </c>
      <c r="W151" s="44">
        <v>92</v>
      </c>
      <c r="X151" s="44">
        <v>50</v>
      </c>
      <c r="Y151" s="44">
        <v>8</v>
      </c>
      <c r="Z151" s="44">
        <v>10434</v>
      </c>
      <c r="AA151" s="44">
        <v>1</v>
      </c>
      <c r="AB151" s="44">
        <v>27</v>
      </c>
      <c r="AC151" s="44">
        <v>1</v>
      </c>
      <c r="AD151" s="44">
        <v>4</v>
      </c>
      <c r="AE151" s="44">
        <v>146</v>
      </c>
      <c r="AF151" s="44">
        <v>0</v>
      </c>
      <c r="AG151" s="44">
        <v>7</v>
      </c>
      <c r="AH151" s="44">
        <v>5</v>
      </c>
      <c r="AI151" s="44">
        <v>1</v>
      </c>
      <c r="AJ151" s="44">
        <v>3</v>
      </c>
      <c r="AK151" s="44">
        <v>138</v>
      </c>
      <c r="AL151" s="44">
        <v>2</v>
      </c>
      <c r="AM151" s="41">
        <v>0</v>
      </c>
      <c r="AN151" s="19">
        <v>150</v>
      </c>
    </row>
    <row r="152" spans="1:40" ht="15.75">
      <c r="A152" s="240"/>
      <c r="B152" s="267"/>
      <c r="C152" s="267"/>
      <c r="D152" s="269"/>
      <c r="E152" s="270"/>
      <c r="F152" s="270"/>
      <c r="G152" s="273" t="s">
        <v>203</v>
      </c>
      <c r="H152" s="274" t="s">
        <v>203</v>
      </c>
      <c r="I152" s="46">
        <f t="shared" si="5"/>
        <v>235</v>
      </c>
      <c r="J152" s="45">
        <f t="shared" si="6"/>
        <v>235</v>
      </c>
      <c r="K152" s="46">
        <v>1</v>
      </c>
      <c r="L152" s="46">
        <v>0</v>
      </c>
      <c r="M152" s="46">
        <v>0</v>
      </c>
      <c r="N152" s="46">
        <v>4</v>
      </c>
      <c r="O152" s="46">
        <v>14</v>
      </c>
      <c r="P152" s="46">
        <v>0</v>
      </c>
      <c r="Q152" s="46">
        <v>0</v>
      </c>
      <c r="R152" s="46">
        <v>2</v>
      </c>
      <c r="S152" s="46">
        <v>4</v>
      </c>
      <c r="T152" s="46">
        <v>8</v>
      </c>
      <c r="U152" s="46">
        <v>2</v>
      </c>
      <c r="V152" s="46">
        <v>9</v>
      </c>
      <c r="W152" s="46">
        <v>17</v>
      </c>
      <c r="X152" s="46">
        <v>18</v>
      </c>
      <c r="Y152" s="46">
        <v>1</v>
      </c>
      <c r="Z152" s="46">
        <v>7</v>
      </c>
      <c r="AA152" s="46">
        <v>11</v>
      </c>
      <c r="AB152" s="46">
        <v>54</v>
      </c>
      <c r="AC152" s="46">
        <v>3</v>
      </c>
      <c r="AD152" s="46">
        <v>69</v>
      </c>
      <c r="AE152" s="46">
        <v>0</v>
      </c>
      <c r="AF152" s="46">
        <v>6</v>
      </c>
      <c r="AG152" s="46">
        <v>0</v>
      </c>
      <c r="AH152" s="46">
        <v>1</v>
      </c>
      <c r="AI152" s="46">
        <v>4</v>
      </c>
      <c r="AJ152" s="46">
        <v>0</v>
      </c>
      <c r="AK152" s="46">
        <v>0</v>
      </c>
      <c r="AL152" s="46">
        <v>0</v>
      </c>
      <c r="AM152" s="45">
        <v>0</v>
      </c>
      <c r="AN152" s="19">
        <v>151</v>
      </c>
    </row>
    <row r="153" spans="1:40">
      <c r="A153" s="240"/>
      <c r="B153" s="267"/>
      <c r="C153" s="267"/>
      <c r="D153" s="269"/>
      <c r="E153" s="270"/>
      <c r="F153" s="270"/>
      <c r="G153" s="273" t="s">
        <v>204</v>
      </c>
      <c r="H153" s="274" t="s">
        <v>204</v>
      </c>
      <c r="I153" s="44">
        <f t="shared" si="5"/>
        <v>2355</v>
      </c>
      <c r="J153" s="41">
        <f t="shared" si="6"/>
        <v>2355</v>
      </c>
      <c r="K153" s="44">
        <v>383</v>
      </c>
      <c r="L153" s="44">
        <v>167</v>
      </c>
      <c r="M153" s="44">
        <v>0</v>
      </c>
      <c r="N153" s="44">
        <v>23</v>
      </c>
      <c r="O153" s="44">
        <v>57</v>
      </c>
      <c r="P153" s="44">
        <v>126</v>
      </c>
      <c r="Q153" s="44">
        <v>322</v>
      </c>
      <c r="R153" s="44">
        <v>14</v>
      </c>
      <c r="S153" s="44">
        <v>45</v>
      </c>
      <c r="T153" s="44">
        <v>41</v>
      </c>
      <c r="U153" s="44">
        <v>19</v>
      </c>
      <c r="V153" s="44">
        <v>160</v>
      </c>
      <c r="W153" s="44">
        <v>33</v>
      </c>
      <c r="X153" s="44">
        <v>171</v>
      </c>
      <c r="Y153" s="44">
        <v>42</v>
      </c>
      <c r="Z153" s="44">
        <v>325</v>
      </c>
      <c r="AA153" s="44">
        <v>66</v>
      </c>
      <c r="AB153" s="44">
        <v>59</v>
      </c>
      <c r="AC153" s="44">
        <v>9</v>
      </c>
      <c r="AD153" s="44">
        <v>69</v>
      </c>
      <c r="AE153" s="44">
        <v>84</v>
      </c>
      <c r="AF153" s="44">
        <v>11</v>
      </c>
      <c r="AG153" s="44">
        <v>10</v>
      </c>
      <c r="AH153" s="44">
        <v>31</v>
      </c>
      <c r="AI153" s="44">
        <v>47</v>
      </c>
      <c r="AJ153" s="44">
        <v>33</v>
      </c>
      <c r="AK153" s="44">
        <v>7</v>
      </c>
      <c r="AL153" s="44">
        <v>1</v>
      </c>
      <c r="AM153" s="41">
        <v>0</v>
      </c>
      <c r="AN153" s="19">
        <v>152</v>
      </c>
    </row>
    <row r="154" spans="1:40" ht="15.75">
      <c r="A154" s="240"/>
      <c r="B154" s="267"/>
      <c r="C154" s="267"/>
      <c r="D154" s="269"/>
      <c r="E154" s="270"/>
      <c r="F154" s="270"/>
      <c r="G154" s="273" t="s">
        <v>205</v>
      </c>
      <c r="H154" s="274" t="s">
        <v>205</v>
      </c>
      <c r="I154" s="46">
        <f t="shared" si="5"/>
        <v>151020</v>
      </c>
      <c r="J154" s="45">
        <f t="shared" si="6"/>
        <v>151020</v>
      </c>
      <c r="K154" s="46">
        <v>788</v>
      </c>
      <c r="L154" s="46">
        <v>2181</v>
      </c>
      <c r="M154" s="46">
        <v>284</v>
      </c>
      <c r="N154" s="46">
        <v>8095</v>
      </c>
      <c r="O154" s="46">
        <v>1562</v>
      </c>
      <c r="P154" s="46">
        <v>7059</v>
      </c>
      <c r="Q154" s="46">
        <v>16996</v>
      </c>
      <c r="R154" s="46">
        <v>2350</v>
      </c>
      <c r="S154" s="46">
        <v>9531</v>
      </c>
      <c r="T154" s="46">
        <v>1484</v>
      </c>
      <c r="U154" s="46">
        <v>12619</v>
      </c>
      <c r="V154" s="46">
        <v>2552</v>
      </c>
      <c r="W154" s="46">
        <v>6632</v>
      </c>
      <c r="X154" s="46">
        <v>7551</v>
      </c>
      <c r="Y154" s="46">
        <v>1000</v>
      </c>
      <c r="Z154" s="46">
        <v>8882</v>
      </c>
      <c r="AA154" s="46">
        <v>1750</v>
      </c>
      <c r="AB154" s="46">
        <v>42158</v>
      </c>
      <c r="AC154" s="46">
        <v>1138</v>
      </c>
      <c r="AD154" s="46">
        <v>2690</v>
      </c>
      <c r="AE154" s="46">
        <v>3389</v>
      </c>
      <c r="AF154" s="46">
        <v>409</v>
      </c>
      <c r="AG154" s="46">
        <v>1205</v>
      </c>
      <c r="AH154" s="46">
        <v>422</v>
      </c>
      <c r="AI154" s="46">
        <v>349</v>
      </c>
      <c r="AJ154" s="46">
        <v>1203</v>
      </c>
      <c r="AK154" s="46">
        <v>6543</v>
      </c>
      <c r="AL154" s="46">
        <v>0</v>
      </c>
      <c r="AM154" s="45">
        <v>198</v>
      </c>
      <c r="AN154" s="19">
        <v>153</v>
      </c>
    </row>
    <row r="155" spans="1:40">
      <c r="A155" s="240"/>
      <c r="B155" s="267"/>
      <c r="C155" s="267"/>
      <c r="D155" s="271"/>
      <c r="E155" s="272"/>
      <c r="F155" s="272"/>
      <c r="G155" s="273" t="s">
        <v>206</v>
      </c>
      <c r="H155" s="274" t="s">
        <v>206</v>
      </c>
      <c r="I155" s="44">
        <f t="shared" si="5"/>
        <v>28635</v>
      </c>
      <c r="J155" s="41">
        <f t="shared" si="6"/>
        <v>28635</v>
      </c>
      <c r="K155" s="44">
        <v>65</v>
      </c>
      <c r="L155" s="44">
        <v>53</v>
      </c>
      <c r="M155" s="44">
        <v>0</v>
      </c>
      <c r="N155" s="44">
        <v>18</v>
      </c>
      <c r="O155" s="44">
        <v>14</v>
      </c>
      <c r="P155" s="44">
        <v>1938</v>
      </c>
      <c r="Q155" s="44">
        <v>371</v>
      </c>
      <c r="R155" s="44">
        <v>16</v>
      </c>
      <c r="S155" s="44">
        <v>48</v>
      </c>
      <c r="T155" s="44">
        <v>3</v>
      </c>
      <c r="U155" s="44">
        <v>99</v>
      </c>
      <c r="V155" s="44">
        <v>729</v>
      </c>
      <c r="W155" s="44">
        <v>7</v>
      </c>
      <c r="X155" s="44">
        <v>361</v>
      </c>
      <c r="Y155" s="44">
        <v>18</v>
      </c>
      <c r="Z155" s="44">
        <v>7760</v>
      </c>
      <c r="AA155" s="44">
        <v>2380</v>
      </c>
      <c r="AB155" s="44">
        <v>66</v>
      </c>
      <c r="AC155" s="44">
        <v>367</v>
      </c>
      <c r="AD155" s="44">
        <v>79</v>
      </c>
      <c r="AE155" s="44">
        <v>26</v>
      </c>
      <c r="AF155" s="44">
        <v>2</v>
      </c>
      <c r="AG155" s="44">
        <v>281</v>
      </c>
      <c r="AH155" s="44">
        <v>23</v>
      </c>
      <c r="AI155" s="44">
        <v>83</v>
      </c>
      <c r="AJ155" s="44">
        <v>17</v>
      </c>
      <c r="AK155" s="44">
        <v>13809</v>
      </c>
      <c r="AL155" s="44">
        <v>0</v>
      </c>
      <c r="AM155" s="41">
        <v>2</v>
      </c>
      <c r="AN155" s="19">
        <v>154</v>
      </c>
    </row>
    <row r="156" spans="1:40" ht="20.25">
      <c r="A156" s="240"/>
      <c r="B156" s="268"/>
      <c r="C156" s="268"/>
      <c r="D156" s="275" t="s">
        <v>194</v>
      </c>
      <c r="E156" s="276"/>
      <c r="F156" s="276"/>
      <c r="G156" s="276"/>
      <c r="H156" s="277"/>
      <c r="I156" s="48">
        <f t="shared" si="5"/>
        <v>3247384</v>
      </c>
      <c r="J156" s="47">
        <f t="shared" si="6"/>
        <v>3247384</v>
      </c>
      <c r="K156" s="48">
        <v>55978</v>
      </c>
      <c r="L156" s="48">
        <v>61922</v>
      </c>
      <c r="M156" s="48">
        <v>14660</v>
      </c>
      <c r="N156" s="48">
        <v>192260</v>
      </c>
      <c r="O156" s="48">
        <v>42679</v>
      </c>
      <c r="P156" s="48">
        <v>91396</v>
      </c>
      <c r="Q156" s="48">
        <v>110522</v>
      </c>
      <c r="R156" s="48">
        <v>75552</v>
      </c>
      <c r="S156" s="48">
        <v>208855</v>
      </c>
      <c r="T156" s="48">
        <v>41705</v>
      </c>
      <c r="U156" s="48">
        <v>402815</v>
      </c>
      <c r="V156" s="48">
        <v>133119</v>
      </c>
      <c r="W156" s="48">
        <v>51687</v>
      </c>
      <c r="X156" s="48">
        <v>438899</v>
      </c>
      <c r="Y156" s="48">
        <v>130627</v>
      </c>
      <c r="Z156" s="48">
        <v>416551</v>
      </c>
      <c r="AA156" s="48">
        <v>35552</v>
      </c>
      <c r="AB156" s="48">
        <v>221815</v>
      </c>
      <c r="AC156" s="48">
        <v>18842</v>
      </c>
      <c r="AD156" s="48">
        <v>89824</v>
      </c>
      <c r="AE156" s="48">
        <v>41808</v>
      </c>
      <c r="AF156" s="48">
        <v>19966</v>
      </c>
      <c r="AG156" s="48">
        <v>17778</v>
      </c>
      <c r="AH156" s="48">
        <v>29370</v>
      </c>
      <c r="AI156" s="48">
        <v>19083</v>
      </c>
      <c r="AJ156" s="48">
        <v>44760</v>
      </c>
      <c r="AK156" s="48">
        <v>183171</v>
      </c>
      <c r="AL156" s="48">
        <v>55655</v>
      </c>
      <c r="AM156" s="47">
        <v>533</v>
      </c>
      <c r="AN156" s="19">
        <v>155</v>
      </c>
    </row>
    <row r="157" spans="1:40" ht="22.5">
      <c r="A157" s="278"/>
      <c r="B157" s="280" t="s">
        <v>207</v>
      </c>
      <c r="C157" s="281"/>
      <c r="D157" s="283" t="s">
        <v>208</v>
      </c>
      <c r="E157" s="284"/>
      <c r="F157" s="284"/>
      <c r="G157" s="285"/>
      <c r="H157" s="86" t="s">
        <v>209</v>
      </c>
      <c r="I157" s="47">
        <f t="shared" si="5"/>
        <v>146942</v>
      </c>
      <c r="J157" s="47">
        <f t="shared" si="6"/>
        <v>146942</v>
      </c>
      <c r="K157" s="47"/>
      <c r="L157" s="47"/>
      <c r="M157" s="47"/>
      <c r="N157" s="47"/>
      <c r="O157" s="47">
        <v>1000</v>
      </c>
      <c r="P157" s="47">
        <v>1500</v>
      </c>
      <c r="Q157" s="47"/>
      <c r="R157" s="47"/>
      <c r="S157" s="47">
        <v>6500</v>
      </c>
      <c r="T157" s="47">
        <v>0</v>
      </c>
      <c r="U157" s="47">
        <v>32520</v>
      </c>
      <c r="V157" s="47">
        <v>2500</v>
      </c>
      <c r="W157" s="47"/>
      <c r="X157" s="47"/>
      <c r="Y157" s="47"/>
      <c r="Z157" s="47">
        <v>80547</v>
      </c>
      <c r="AA157" s="47">
        <v>77</v>
      </c>
      <c r="AB157" s="47"/>
      <c r="AC157" s="47"/>
      <c r="AD157" s="47">
        <v>6898</v>
      </c>
      <c r="AE157" s="47"/>
      <c r="AF157" s="47"/>
      <c r="AG157" s="47">
        <v>0</v>
      </c>
      <c r="AH157" s="47">
        <v>0</v>
      </c>
      <c r="AI157" s="47">
        <v>0</v>
      </c>
      <c r="AJ157" s="47">
        <v>7900</v>
      </c>
      <c r="AK157" s="47">
        <v>7500</v>
      </c>
      <c r="AL157" s="47"/>
      <c r="AM157" s="47"/>
      <c r="AN157" s="19">
        <v>156</v>
      </c>
    </row>
    <row r="158" spans="1:40" ht="15.75">
      <c r="A158" s="278"/>
      <c r="B158" s="280"/>
      <c r="C158" s="281"/>
      <c r="D158" s="286"/>
      <c r="E158" s="287"/>
      <c r="F158" s="287"/>
      <c r="G158" s="288"/>
      <c r="H158" s="86" t="s">
        <v>210</v>
      </c>
      <c r="I158" s="49">
        <f t="shared" si="5"/>
        <v>3200</v>
      </c>
      <c r="J158" s="47">
        <f t="shared" si="6"/>
        <v>3200</v>
      </c>
      <c r="K158" s="49"/>
      <c r="L158" s="49">
        <v>3200</v>
      </c>
      <c r="M158" s="49"/>
      <c r="N158" s="49"/>
      <c r="O158" s="49"/>
      <c r="P158" s="49"/>
      <c r="Q158" s="49"/>
      <c r="R158" s="49"/>
      <c r="S158" s="49">
        <v>0</v>
      </c>
      <c r="T158" s="49">
        <v>0</v>
      </c>
      <c r="U158" s="49">
        <v>0</v>
      </c>
      <c r="V158" s="49"/>
      <c r="W158" s="49"/>
      <c r="X158" s="49"/>
      <c r="Y158" s="49"/>
      <c r="Z158" s="49"/>
      <c r="AA158" s="49">
        <v>0</v>
      </c>
      <c r="AB158" s="49"/>
      <c r="AC158" s="49"/>
      <c r="AD158" s="49">
        <v>0</v>
      </c>
      <c r="AE158" s="49"/>
      <c r="AF158" s="49"/>
      <c r="AG158" s="49">
        <v>0</v>
      </c>
      <c r="AH158" s="49">
        <v>0</v>
      </c>
      <c r="AI158" s="49">
        <v>0</v>
      </c>
      <c r="AJ158" s="49"/>
      <c r="AK158" s="49"/>
      <c r="AL158" s="49"/>
      <c r="AM158" s="47"/>
      <c r="AN158" s="19">
        <v>157</v>
      </c>
    </row>
    <row r="159" spans="1:40" ht="15.75">
      <c r="A159" s="279"/>
      <c r="B159" s="280"/>
      <c r="C159" s="282"/>
      <c r="D159" s="289"/>
      <c r="E159" s="290"/>
      <c r="F159" s="290"/>
      <c r="G159" s="291"/>
      <c r="H159" s="12" t="s">
        <v>211</v>
      </c>
      <c r="I159" s="5">
        <f t="shared" si="5"/>
        <v>150142</v>
      </c>
      <c r="J159" s="5">
        <f t="shared" si="6"/>
        <v>150142</v>
      </c>
      <c r="K159" s="5">
        <v>0</v>
      </c>
      <c r="L159" s="5">
        <v>3200</v>
      </c>
      <c r="M159" s="5">
        <v>0</v>
      </c>
      <c r="N159" s="5">
        <v>0</v>
      </c>
      <c r="O159" s="5">
        <v>1000</v>
      </c>
      <c r="P159" s="5">
        <v>1500</v>
      </c>
      <c r="Q159" s="5">
        <v>0</v>
      </c>
      <c r="R159" s="5">
        <v>0</v>
      </c>
      <c r="S159" s="5">
        <v>6500</v>
      </c>
      <c r="T159" s="5">
        <v>0</v>
      </c>
      <c r="U159" s="5">
        <v>32520</v>
      </c>
      <c r="V159" s="5">
        <v>2500</v>
      </c>
      <c r="W159" s="5">
        <v>0</v>
      </c>
      <c r="X159" s="5">
        <v>0</v>
      </c>
      <c r="Y159" s="5">
        <v>0</v>
      </c>
      <c r="Z159" s="5">
        <v>80547</v>
      </c>
      <c r="AA159" s="5">
        <v>77</v>
      </c>
      <c r="AB159" s="5">
        <v>0</v>
      </c>
      <c r="AC159" s="5">
        <v>0</v>
      </c>
      <c r="AD159" s="5">
        <v>6898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7900</v>
      </c>
      <c r="AK159" s="5">
        <v>7500</v>
      </c>
      <c r="AL159" s="5">
        <v>0</v>
      </c>
      <c r="AM159" s="5">
        <v>0</v>
      </c>
      <c r="AN159" s="19">
        <v>158</v>
      </c>
    </row>
    <row r="160" spans="1:40" ht="15.75">
      <c r="A160" s="292" t="s">
        <v>212</v>
      </c>
      <c r="B160" s="293"/>
      <c r="C160" s="293"/>
      <c r="D160" s="293"/>
      <c r="E160" s="293"/>
      <c r="F160" s="293"/>
      <c r="G160" s="293"/>
      <c r="H160" s="294"/>
      <c r="I160" s="6">
        <f t="shared" si="5"/>
        <v>43901</v>
      </c>
      <c r="J160" s="6">
        <f t="shared" si="6"/>
        <v>43901</v>
      </c>
      <c r="K160" s="6">
        <v>413</v>
      </c>
      <c r="L160" s="6">
        <v>1813</v>
      </c>
      <c r="M160" s="6">
        <v>81</v>
      </c>
      <c r="N160" s="6">
        <v>2454</v>
      </c>
      <c r="O160" s="6">
        <v>1128</v>
      </c>
      <c r="P160" s="6">
        <v>5301</v>
      </c>
      <c r="Q160" s="6">
        <v>1674</v>
      </c>
      <c r="R160" s="6">
        <v>850</v>
      </c>
      <c r="S160" s="6">
        <v>2531</v>
      </c>
      <c r="T160" s="6">
        <v>1008</v>
      </c>
      <c r="U160" s="6">
        <v>3820</v>
      </c>
      <c r="V160" s="6">
        <v>1498</v>
      </c>
      <c r="W160" s="6">
        <v>3079</v>
      </c>
      <c r="X160" s="6">
        <v>4339</v>
      </c>
      <c r="Y160" s="6">
        <v>622</v>
      </c>
      <c r="Z160" s="6">
        <v>3583</v>
      </c>
      <c r="AA160" s="6">
        <v>405</v>
      </c>
      <c r="AB160" s="6">
        <v>4356</v>
      </c>
      <c r="AC160" s="6">
        <v>731</v>
      </c>
      <c r="AD160" s="6">
        <v>971</v>
      </c>
      <c r="AE160" s="6">
        <v>1898</v>
      </c>
      <c r="AF160" s="6">
        <v>175</v>
      </c>
      <c r="AG160" s="6">
        <v>184</v>
      </c>
      <c r="AH160" s="6">
        <v>118</v>
      </c>
      <c r="AI160" s="6">
        <v>148</v>
      </c>
      <c r="AJ160" s="6">
        <v>385</v>
      </c>
      <c r="AK160" s="6">
        <v>187</v>
      </c>
      <c r="AL160" s="6">
        <v>0</v>
      </c>
      <c r="AM160" s="6">
        <v>149</v>
      </c>
      <c r="AN160" s="19">
        <v>159</v>
      </c>
    </row>
    <row r="161" spans="1:40" ht="33">
      <c r="A161" s="87" t="s">
        <v>213</v>
      </c>
      <c r="B161" s="88" t="s">
        <v>214</v>
      </c>
      <c r="C161" s="295"/>
      <c r="D161" s="296"/>
      <c r="E161" s="296"/>
      <c r="F161" s="296"/>
      <c r="G161" s="297"/>
      <c r="H161" s="69" t="s">
        <v>215</v>
      </c>
      <c r="I161" s="6">
        <f t="shared" si="5"/>
        <v>159482</v>
      </c>
      <c r="J161" s="6">
        <f t="shared" si="6"/>
        <v>159482</v>
      </c>
      <c r="K161" s="6">
        <v>0</v>
      </c>
      <c r="L161" s="6">
        <v>12158</v>
      </c>
      <c r="M161" s="6">
        <v>0</v>
      </c>
      <c r="N161" s="6">
        <v>31452</v>
      </c>
      <c r="O161" s="6">
        <v>12413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37078</v>
      </c>
      <c r="V161" s="6">
        <v>0</v>
      </c>
      <c r="W161" s="6">
        <v>5485</v>
      </c>
      <c r="X161" s="6">
        <v>0</v>
      </c>
      <c r="Y161" s="6">
        <v>0</v>
      </c>
      <c r="Z161" s="6">
        <v>0</v>
      </c>
      <c r="AA161" s="6">
        <v>0</v>
      </c>
      <c r="AB161" s="6">
        <v>16406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25358</v>
      </c>
      <c r="AK161" s="6">
        <v>19132</v>
      </c>
      <c r="AL161" s="6">
        <v>0</v>
      </c>
      <c r="AM161" s="6">
        <v>0</v>
      </c>
      <c r="AN161" s="19">
        <v>160</v>
      </c>
    </row>
    <row r="162" spans="1:40">
      <c r="A162" s="298" t="s">
        <v>101</v>
      </c>
      <c r="B162" s="299" t="s">
        <v>216</v>
      </c>
      <c r="C162" s="302" t="s">
        <v>217</v>
      </c>
      <c r="D162" s="302"/>
      <c r="E162" s="302"/>
      <c r="F162" s="302"/>
      <c r="G162" s="302"/>
      <c r="H162" s="3" t="s">
        <v>99</v>
      </c>
      <c r="I162" s="23">
        <f t="shared" si="5"/>
        <v>24</v>
      </c>
      <c r="J162" s="8">
        <f t="shared" si="6"/>
        <v>24</v>
      </c>
      <c r="K162" s="23"/>
      <c r="L162" s="23"/>
      <c r="M162" s="23">
        <v>0</v>
      </c>
      <c r="N162" s="23"/>
      <c r="O162" s="23"/>
      <c r="P162" s="23"/>
      <c r="Q162" s="23"/>
      <c r="R162" s="23"/>
      <c r="S162" s="23"/>
      <c r="T162" s="23">
        <v>24</v>
      </c>
      <c r="U162" s="23"/>
      <c r="V162" s="23"/>
      <c r="W162" s="23"/>
      <c r="X162" s="23"/>
      <c r="Y162" s="23"/>
      <c r="Z162" s="23">
        <v>0</v>
      </c>
      <c r="AA162" s="23">
        <v>0</v>
      </c>
      <c r="AB162" s="23"/>
      <c r="AC162" s="23"/>
      <c r="AD162" s="23">
        <v>0</v>
      </c>
      <c r="AE162" s="23"/>
      <c r="AF162" s="23"/>
      <c r="AG162" s="23">
        <v>0</v>
      </c>
      <c r="AH162" s="23"/>
      <c r="AI162" s="23"/>
      <c r="AJ162" s="23"/>
      <c r="AK162" s="23"/>
      <c r="AL162" s="23"/>
      <c r="AM162" s="8"/>
      <c r="AN162" s="19">
        <v>161</v>
      </c>
    </row>
    <row r="163" spans="1:40">
      <c r="A163" s="298"/>
      <c r="B163" s="300"/>
      <c r="C163" s="302"/>
      <c r="D163" s="302"/>
      <c r="E163" s="302"/>
      <c r="F163" s="302"/>
      <c r="G163" s="302"/>
      <c r="H163" s="3" t="s">
        <v>218</v>
      </c>
      <c r="I163" s="23">
        <f t="shared" si="5"/>
        <v>3158</v>
      </c>
      <c r="J163" s="8">
        <f t="shared" si="6"/>
        <v>3158</v>
      </c>
      <c r="K163" s="23"/>
      <c r="L163" s="23"/>
      <c r="M163" s="23"/>
      <c r="N163" s="23"/>
      <c r="O163" s="23"/>
      <c r="P163" s="23"/>
      <c r="Q163" s="23"/>
      <c r="R163" s="23"/>
      <c r="S163" s="23"/>
      <c r="T163" s="23">
        <v>3158</v>
      </c>
      <c r="U163" s="23"/>
      <c r="V163" s="23"/>
      <c r="W163" s="23"/>
      <c r="X163" s="23"/>
      <c r="Y163" s="23"/>
      <c r="Z163" s="23">
        <v>0</v>
      </c>
      <c r="AA163" s="23">
        <v>0</v>
      </c>
      <c r="AB163" s="23"/>
      <c r="AC163" s="23"/>
      <c r="AD163" s="23">
        <v>0</v>
      </c>
      <c r="AE163" s="23"/>
      <c r="AF163" s="23"/>
      <c r="AG163" s="23">
        <v>0</v>
      </c>
      <c r="AH163" s="23"/>
      <c r="AI163" s="23"/>
      <c r="AJ163" s="23"/>
      <c r="AK163" s="23"/>
      <c r="AL163" s="23"/>
      <c r="AM163" s="8"/>
      <c r="AN163" s="19">
        <v>162</v>
      </c>
    </row>
    <row r="164" spans="1:40" ht="15.75">
      <c r="A164" s="298"/>
      <c r="B164" s="301"/>
      <c r="C164" s="302"/>
      <c r="D164" s="302"/>
      <c r="E164" s="302"/>
      <c r="F164" s="302"/>
      <c r="G164" s="302"/>
      <c r="H164" s="3" t="s">
        <v>66</v>
      </c>
      <c r="I164" s="50">
        <f t="shared" si="5"/>
        <v>21</v>
      </c>
      <c r="J164" s="8">
        <f t="shared" si="6"/>
        <v>21</v>
      </c>
      <c r="K164" s="50"/>
      <c r="L164" s="50"/>
      <c r="M164" s="50"/>
      <c r="N164" s="50"/>
      <c r="O164" s="50"/>
      <c r="P164" s="50"/>
      <c r="Q164" s="50"/>
      <c r="R164" s="50"/>
      <c r="S164" s="51"/>
      <c r="T164" s="51">
        <v>21</v>
      </c>
      <c r="U164" s="50"/>
      <c r="V164" s="50"/>
      <c r="W164" s="50"/>
      <c r="X164" s="50"/>
      <c r="Y164" s="50"/>
      <c r="Z164" s="50">
        <v>0</v>
      </c>
      <c r="AA164" s="50">
        <v>0</v>
      </c>
      <c r="AB164" s="50"/>
      <c r="AC164" s="50"/>
      <c r="AD164" s="50">
        <v>0</v>
      </c>
      <c r="AE164" s="50"/>
      <c r="AF164" s="50"/>
      <c r="AG164" s="50">
        <v>0</v>
      </c>
      <c r="AH164" s="50"/>
      <c r="AI164" s="50"/>
      <c r="AJ164" s="50"/>
      <c r="AK164" s="50"/>
      <c r="AL164" s="50"/>
      <c r="AM164" s="8"/>
      <c r="AN164" s="19">
        <v>163</v>
      </c>
    </row>
    <row r="165" spans="1:40" ht="15" customHeight="1">
      <c r="A165" s="298"/>
      <c r="B165" s="303" t="s">
        <v>219</v>
      </c>
      <c r="C165" s="346" t="s">
        <v>220</v>
      </c>
      <c r="D165" s="347"/>
      <c r="E165" s="347"/>
      <c r="F165" s="352" t="s">
        <v>221</v>
      </c>
      <c r="G165" s="353"/>
      <c r="H165" s="10" t="s">
        <v>231</v>
      </c>
      <c r="I165" s="8">
        <f t="shared" si="5"/>
        <v>75</v>
      </c>
      <c r="J165" s="8">
        <f t="shared" si="6"/>
        <v>75</v>
      </c>
      <c r="K165" s="8">
        <v>0</v>
      </c>
      <c r="L165" s="8">
        <v>0</v>
      </c>
      <c r="M165" s="8">
        <v>0</v>
      </c>
      <c r="N165" s="8">
        <v>2</v>
      </c>
      <c r="O165" s="8">
        <v>0</v>
      </c>
      <c r="P165" s="8">
        <v>0</v>
      </c>
      <c r="Q165" s="8">
        <v>3</v>
      </c>
      <c r="R165" s="8">
        <v>1</v>
      </c>
      <c r="S165" s="8">
        <v>1</v>
      </c>
      <c r="T165" s="8">
        <v>0</v>
      </c>
      <c r="U165" s="8">
        <v>1</v>
      </c>
      <c r="V165" s="8">
        <v>1</v>
      </c>
      <c r="W165" s="8">
        <v>0</v>
      </c>
      <c r="X165" s="8">
        <v>24</v>
      </c>
      <c r="Y165" s="8">
        <v>12</v>
      </c>
      <c r="Z165" s="8">
        <v>4</v>
      </c>
      <c r="AA165" s="8">
        <v>3</v>
      </c>
      <c r="AB165" s="8">
        <v>14</v>
      </c>
      <c r="AC165" s="8">
        <v>0</v>
      </c>
      <c r="AD165" s="8">
        <v>6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1</v>
      </c>
      <c r="AK165" s="8">
        <v>2</v>
      </c>
      <c r="AL165" s="8">
        <v>0</v>
      </c>
      <c r="AM165" s="8">
        <v>0</v>
      </c>
      <c r="AN165" s="19">
        <v>164</v>
      </c>
    </row>
    <row r="166" spans="1:40">
      <c r="A166" s="298"/>
      <c r="B166" s="304"/>
      <c r="C166" s="348"/>
      <c r="D166" s="349"/>
      <c r="E166" s="349"/>
      <c r="F166" s="352" t="s">
        <v>222</v>
      </c>
      <c r="G166" s="353"/>
      <c r="H166" s="10" t="s">
        <v>232</v>
      </c>
      <c r="I166" s="8">
        <f t="shared" si="5"/>
        <v>676</v>
      </c>
      <c r="J166" s="8">
        <f t="shared" si="6"/>
        <v>676</v>
      </c>
      <c r="K166" s="8">
        <v>17</v>
      </c>
      <c r="L166" s="8">
        <v>5</v>
      </c>
      <c r="M166" s="8">
        <v>10</v>
      </c>
      <c r="N166" s="8">
        <v>15</v>
      </c>
      <c r="O166" s="8">
        <v>9</v>
      </c>
      <c r="P166" s="8">
        <v>2</v>
      </c>
      <c r="Q166" s="8">
        <v>20</v>
      </c>
      <c r="R166" s="8">
        <v>13</v>
      </c>
      <c r="S166" s="8">
        <v>34</v>
      </c>
      <c r="T166" s="8">
        <v>5</v>
      </c>
      <c r="U166" s="8">
        <v>43</v>
      </c>
      <c r="V166" s="8">
        <v>46</v>
      </c>
      <c r="W166" s="8">
        <v>1</v>
      </c>
      <c r="X166" s="8">
        <v>114</v>
      </c>
      <c r="Y166" s="8">
        <v>45</v>
      </c>
      <c r="Z166" s="8">
        <v>124</v>
      </c>
      <c r="AA166" s="8">
        <v>6</v>
      </c>
      <c r="AB166" s="8">
        <v>3</v>
      </c>
      <c r="AC166" s="8">
        <v>4</v>
      </c>
      <c r="AD166" s="8">
        <v>69</v>
      </c>
      <c r="AE166" s="8">
        <v>68</v>
      </c>
      <c r="AF166" s="8">
        <v>2</v>
      </c>
      <c r="AG166" s="8">
        <v>2</v>
      </c>
      <c r="AH166" s="8">
        <v>9</v>
      </c>
      <c r="AI166" s="8">
        <v>6</v>
      </c>
      <c r="AJ166" s="8">
        <v>4</v>
      </c>
      <c r="AK166" s="8">
        <v>0</v>
      </c>
      <c r="AL166" s="8">
        <v>0</v>
      </c>
      <c r="AM166" s="8">
        <v>0</v>
      </c>
      <c r="AN166" s="19">
        <v>165</v>
      </c>
    </row>
    <row r="167" spans="1:40" ht="15" customHeight="1">
      <c r="A167" s="298"/>
      <c r="B167" s="304"/>
      <c r="C167" s="348"/>
      <c r="D167" s="349"/>
      <c r="E167" s="349"/>
      <c r="F167" s="327" t="s">
        <v>223</v>
      </c>
      <c r="G167" s="328"/>
      <c r="H167" s="19"/>
      <c r="I167" s="8">
        <f t="shared" si="5"/>
        <v>5428</v>
      </c>
      <c r="J167" s="8">
        <f t="shared" si="6"/>
        <v>5428</v>
      </c>
      <c r="K167" s="8"/>
      <c r="L167" s="8">
        <v>421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>
        <v>258</v>
      </c>
      <c r="X167" s="8"/>
      <c r="Y167" s="8">
        <v>431</v>
      </c>
      <c r="Z167" s="8"/>
      <c r="AA167" s="8"/>
      <c r="AB167" s="8">
        <v>1322</v>
      </c>
      <c r="AC167" s="8"/>
      <c r="AD167" s="8">
        <v>1206</v>
      </c>
      <c r="AE167" s="8"/>
      <c r="AF167" s="8"/>
      <c r="AG167" s="8"/>
      <c r="AH167" s="8"/>
      <c r="AI167" s="8"/>
      <c r="AJ167" s="8"/>
      <c r="AK167" s="8">
        <v>0</v>
      </c>
      <c r="AL167" s="8">
        <v>0</v>
      </c>
      <c r="AM167" s="8">
        <v>1790</v>
      </c>
      <c r="AN167" s="19">
        <v>166</v>
      </c>
    </row>
    <row r="168" spans="1:40">
      <c r="A168" s="298"/>
      <c r="B168" s="304"/>
      <c r="C168" s="348"/>
      <c r="D168" s="349"/>
      <c r="E168" s="349"/>
      <c r="F168" s="352" t="s">
        <v>224</v>
      </c>
      <c r="G168" s="353"/>
      <c r="H168" s="11" t="s">
        <v>233</v>
      </c>
      <c r="I168" s="8">
        <f t="shared" si="5"/>
        <v>57489</v>
      </c>
      <c r="J168" s="8">
        <f t="shared" si="6"/>
        <v>57489</v>
      </c>
      <c r="K168" s="8">
        <v>1865</v>
      </c>
      <c r="L168" s="8">
        <v>1352</v>
      </c>
      <c r="M168" s="8">
        <v>284</v>
      </c>
      <c r="N168" s="8">
        <v>3152</v>
      </c>
      <c r="O168" s="8">
        <v>1640</v>
      </c>
      <c r="P168" s="8">
        <v>522</v>
      </c>
      <c r="Q168" s="8">
        <v>5493</v>
      </c>
      <c r="R168" s="8">
        <v>1266</v>
      </c>
      <c r="S168" s="8">
        <v>2576</v>
      </c>
      <c r="T168" s="8">
        <v>1742</v>
      </c>
      <c r="U168" s="8">
        <v>6100</v>
      </c>
      <c r="V168" s="8">
        <v>5201</v>
      </c>
      <c r="W168" s="8">
        <v>2469</v>
      </c>
      <c r="X168" s="8">
        <v>3480</v>
      </c>
      <c r="Y168" s="8">
        <v>570</v>
      </c>
      <c r="Z168" s="8">
        <v>2724</v>
      </c>
      <c r="AA168" s="8">
        <v>1646</v>
      </c>
      <c r="AB168" s="8">
        <v>3207</v>
      </c>
      <c r="AC168" s="8">
        <v>545</v>
      </c>
      <c r="AD168" s="8">
        <v>2914</v>
      </c>
      <c r="AE168" s="8">
        <v>1523</v>
      </c>
      <c r="AF168" s="8">
        <v>1775</v>
      </c>
      <c r="AG168" s="8">
        <v>422</v>
      </c>
      <c r="AH168" s="8">
        <v>2211</v>
      </c>
      <c r="AI168" s="8">
        <v>847</v>
      </c>
      <c r="AJ168" s="8">
        <v>1463</v>
      </c>
      <c r="AK168" s="8">
        <v>0</v>
      </c>
      <c r="AL168" s="8">
        <v>0</v>
      </c>
      <c r="AM168" s="8">
        <v>500</v>
      </c>
      <c r="AN168" s="19">
        <v>167</v>
      </c>
    </row>
    <row r="169" spans="1:40" ht="22.5">
      <c r="A169" s="298"/>
      <c r="B169" s="304"/>
      <c r="C169" s="348"/>
      <c r="D169" s="349"/>
      <c r="E169" s="349"/>
      <c r="F169" s="352" t="s">
        <v>225</v>
      </c>
      <c r="G169" s="353"/>
      <c r="H169" s="11" t="s">
        <v>235</v>
      </c>
      <c r="I169" s="8">
        <f t="shared" si="5"/>
        <v>17935</v>
      </c>
      <c r="J169" s="8">
        <f t="shared" si="6"/>
        <v>17935</v>
      </c>
      <c r="K169" s="8">
        <v>390</v>
      </c>
      <c r="L169" s="8">
        <v>222</v>
      </c>
      <c r="M169" s="8">
        <v>137</v>
      </c>
      <c r="N169" s="8">
        <v>1245</v>
      </c>
      <c r="O169" s="8">
        <v>477</v>
      </c>
      <c r="P169" s="8">
        <v>163</v>
      </c>
      <c r="Q169" s="8">
        <v>961</v>
      </c>
      <c r="R169" s="8">
        <v>304</v>
      </c>
      <c r="S169" s="8">
        <v>1578</v>
      </c>
      <c r="T169" s="8">
        <v>407</v>
      </c>
      <c r="U169" s="8">
        <v>2493</v>
      </c>
      <c r="V169" s="8">
        <v>1808</v>
      </c>
      <c r="W169" s="8">
        <v>333</v>
      </c>
      <c r="X169" s="8">
        <v>907</v>
      </c>
      <c r="Y169" s="8">
        <v>621</v>
      </c>
      <c r="Z169" s="8">
        <v>880</v>
      </c>
      <c r="AA169" s="8">
        <v>465</v>
      </c>
      <c r="AB169" s="8">
        <v>846</v>
      </c>
      <c r="AC169" s="8">
        <v>341</v>
      </c>
      <c r="AD169" s="8">
        <v>1353</v>
      </c>
      <c r="AE169" s="8">
        <v>344</v>
      </c>
      <c r="AF169" s="8">
        <v>389</v>
      </c>
      <c r="AG169" s="8">
        <v>233</v>
      </c>
      <c r="AH169" s="8">
        <v>693</v>
      </c>
      <c r="AI169" s="8">
        <v>132</v>
      </c>
      <c r="AJ169" s="8">
        <v>195</v>
      </c>
      <c r="AK169" s="8">
        <v>0</v>
      </c>
      <c r="AL169" s="8">
        <v>0</v>
      </c>
      <c r="AM169" s="8">
        <v>18</v>
      </c>
      <c r="AN169" s="19">
        <v>168</v>
      </c>
    </row>
    <row r="170" spans="1:40">
      <c r="A170" s="298"/>
      <c r="B170" s="304"/>
      <c r="C170" s="348"/>
      <c r="D170" s="349"/>
      <c r="E170" s="349"/>
      <c r="F170" s="352" t="s">
        <v>49</v>
      </c>
      <c r="G170" s="353"/>
      <c r="H170" s="19"/>
      <c r="I170" s="8">
        <f t="shared" si="5"/>
        <v>1972</v>
      </c>
      <c r="J170" s="8">
        <f t="shared" si="6"/>
        <v>1972</v>
      </c>
      <c r="K170" s="8"/>
      <c r="L170" s="8">
        <v>91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>
        <v>98</v>
      </c>
      <c r="X170" s="8"/>
      <c r="Y170" s="8">
        <v>27</v>
      </c>
      <c r="Z170" s="8"/>
      <c r="AA170" s="8"/>
      <c r="AB170" s="8">
        <v>158</v>
      </c>
      <c r="AC170" s="8"/>
      <c r="AD170" s="8">
        <v>114</v>
      </c>
      <c r="AE170" s="8"/>
      <c r="AF170" s="8"/>
      <c r="AG170" s="8"/>
      <c r="AH170" s="8"/>
      <c r="AI170" s="8"/>
      <c r="AJ170" s="8"/>
      <c r="AK170" s="8">
        <v>1</v>
      </c>
      <c r="AL170" s="8">
        <v>0</v>
      </c>
      <c r="AM170" s="8">
        <v>1483</v>
      </c>
      <c r="AN170" s="19">
        <v>169</v>
      </c>
    </row>
    <row r="171" spans="1:40" ht="22.5">
      <c r="A171" s="298"/>
      <c r="B171" s="304"/>
      <c r="C171" s="348"/>
      <c r="D171" s="349"/>
      <c r="E171" s="349"/>
      <c r="F171" s="352" t="s">
        <v>226</v>
      </c>
      <c r="G171" s="353"/>
      <c r="H171" s="11" t="s">
        <v>236</v>
      </c>
      <c r="I171" s="8">
        <f t="shared" si="5"/>
        <v>11300</v>
      </c>
      <c r="J171" s="8">
        <f t="shared" si="6"/>
        <v>11300</v>
      </c>
      <c r="K171" s="8">
        <v>459</v>
      </c>
      <c r="L171" s="8">
        <v>216</v>
      </c>
      <c r="M171" s="8">
        <v>136</v>
      </c>
      <c r="N171" s="8">
        <v>535</v>
      </c>
      <c r="O171" s="8">
        <v>432</v>
      </c>
      <c r="P171" s="8">
        <v>195</v>
      </c>
      <c r="Q171" s="8">
        <v>944</v>
      </c>
      <c r="R171" s="8">
        <v>261</v>
      </c>
      <c r="S171" s="8">
        <v>841</v>
      </c>
      <c r="T171" s="8">
        <v>551</v>
      </c>
      <c r="U171" s="8">
        <v>591</v>
      </c>
      <c r="V171" s="8">
        <v>502</v>
      </c>
      <c r="W171" s="8">
        <v>278</v>
      </c>
      <c r="X171" s="8">
        <v>1119</v>
      </c>
      <c r="Y171" s="8">
        <v>296</v>
      </c>
      <c r="Z171" s="8">
        <v>925</v>
      </c>
      <c r="AA171" s="8">
        <v>300</v>
      </c>
      <c r="AB171" s="8">
        <v>600</v>
      </c>
      <c r="AC171" s="8">
        <v>270</v>
      </c>
      <c r="AD171" s="8">
        <v>505</v>
      </c>
      <c r="AE171" s="8">
        <v>550</v>
      </c>
      <c r="AF171" s="8">
        <v>286</v>
      </c>
      <c r="AG171" s="8">
        <v>86</v>
      </c>
      <c r="AH171" s="8">
        <v>131</v>
      </c>
      <c r="AI171" s="8">
        <v>160</v>
      </c>
      <c r="AJ171" s="8">
        <v>127</v>
      </c>
      <c r="AK171" s="8">
        <v>0</v>
      </c>
      <c r="AL171" s="8">
        <v>0</v>
      </c>
      <c r="AM171" s="8">
        <v>4</v>
      </c>
      <c r="AN171" s="19">
        <v>170</v>
      </c>
    </row>
    <row r="172" spans="1:40" ht="22.5">
      <c r="A172" s="298"/>
      <c r="B172" s="304"/>
      <c r="C172" s="348"/>
      <c r="D172" s="349"/>
      <c r="E172" s="349"/>
      <c r="F172" s="352" t="s">
        <v>227</v>
      </c>
      <c r="G172" s="353"/>
      <c r="H172" s="11" t="s">
        <v>237</v>
      </c>
      <c r="I172" s="8">
        <f t="shared" si="5"/>
        <v>141</v>
      </c>
      <c r="J172" s="8">
        <f t="shared" si="6"/>
        <v>141</v>
      </c>
      <c r="K172" s="8">
        <v>0</v>
      </c>
      <c r="L172" s="8">
        <v>10</v>
      </c>
      <c r="M172" s="8">
        <v>0</v>
      </c>
      <c r="N172" s="8">
        <v>7</v>
      </c>
      <c r="O172" s="8">
        <v>0</v>
      </c>
      <c r="P172" s="8">
        <v>2</v>
      </c>
      <c r="Q172" s="8">
        <v>24</v>
      </c>
      <c r="R172" s="8">
        <v>10</v>
      </c>
      <c r="S172" s="8">
        <v>3</v>
      </c>
      <c r="T172" s="8">
        <v>7</v>
      </c>
      <c r="U172" s="8">
        <v>2</v>
      </c>
      <c r="V172" s="8">
        <v>6</v>
      </c>
      <c r="W172" s="8">
        <v>1</v>
      </c>
      <c r="X172" s="8">
        <v>10</v>
      </c>
      <c r="Y172" s="8">
        <v>9</v>
      </c>
      <c r="Z172" s="8">
        <v>11</v>
      </c>
      <c r="AA172" s="8">
        <v>4</v>
      </c>
      <c r="AB172" s="8">
        <v>3</v>
      </c>
      <c r="AC172" s="8">
        <v>9</v>
      </c>
      <c r="AD172" s="8">
        <v>20</v>
      </c>
      <c r="AE172" s="8">
        <v>0</v>
      </c>
      <c r="AF172" s="8">
        <v>0</v>
      </c>
      <c r="AG172" s="8">
        <v>0</v>
      </c>
      <c r="AH172" s="8">
        <v>1</v>
      </c>
      <c r="AI172" s="8">
        <v>1</v>
      </c>
      <c r="AJ172" s="8">
        <v>0</v>
      </c>
      <c r="AK172" s="8">
        <v>0</v>
      </c>
      <c r="AL172" s="8">
        <v>0</v>
      </c>
      <c r="AM172" s="8">
        <v>1</v>
      </c>
      <c r="AN172" s="19">
        <v>171</v>
      </c>
    </row>
    <row r="173" spans="1:40">
      <c r="A173" s="298"/>
      <c r="B173" s="304"/>
      <c r="C173" s="348"/>
      <c r="D173" s="349"/>
      <c r="E173" s="349"/>
      <c r="F173" s="352" t="s">
        <v>228</v>
      </c>
      <c r="G173" s="353"/>
      <c r="H173" s="7"/>
      <c r="I173" s="8">
        <f t="shared" si="5"/>
        <v>0</v>
      </c>
      <c r="J173" s="8">
        <f t="shared" si="6"/>
        <v>0</v>
      </c>
      <c r="K173" s="8"/>
      <c r="L173" s="8">
        <v>0</v>
      </c>
      <c r="M173" s="8"/>
      <c r="N173" s="8"/>
      <c r="O173" s="8"/>
      <c r="P173" s="8"/>
      <c r="Q173" s="8"/>
      <c r="R173" s="8"/>
      <c r="S173" s="8"/>
      <c r="T173" s="8">
        <v>0</v>
      </c>
      <c r="U173" s="8"/>
      <c r="V173" s="8"/>
      <c r="W173" s="8">
        <v>0</v>
      </c>
      <c r="X173" s="8"/>
      <c r="Y173" s="8">
        <v>0</v>
      </c>
      <c r="Z173" s="8"/>
      <c r="AA173" s="8"/>
      <c r="AB173" s="8">
        <v>0</v>
      </c>
      <c r="AC173" s="8"/>
      <c r="AD173" s="8">
        <v>0</v>
      </c>
      <c r="AE173" s="8"/>
      <c r="AF173" s="8"/>
      <c r="AG173" s="8"/>
      <c r="AH173" s="8"/>
      <c r="AI173" s="8"/>
      <c r="AJ173" s="8"/>
      <c r="AK173" s="8">
        <v>0</v>
      </c>
      <c r="AL173" s="8">
        <v>0</v>
      </c>
      <c r="AM173" s="8">
        <v>0</v>
      </c>
      <c r="AN173" s="19">
        <v>172</v>
      </c>
    </row>
    <row r="174" spans="1:40" ht="15.75">
      <c r="A174" s="298"/>
      <c r="B174" s="304"/>
      <c r="C174" s="350"/>
      <c r="D174" s="351"/>
      <c r="E174" s="351"/>
      <c r="F174" s="89"/>
      <c r="G174" s="90"/>
      <c r="H174" s="9" t="s">
        <v>229</v>
      </c>
      <c r="I174" s="6">
        <f t="shared" si="5"/>
        <v>93238</v>
      </c>
      <c r="J174" s="6">
        <f t="shared" si="6"/>
        <v>93238</v>
      </c>
      <c r="K174" s="6">
        <v>2731</v>
      </c>
      <c r="L174" s="6">
        <f t="shared" ref="L174:AM174" si="7">SUM(L165:L173)</f>
        <v>2317</v>
      </c>
      <c r="M174" s="6">
        <v>567</v>
      </c>
      <c r="N174" s="6">
        <v>4956</v>
      </c>
      <c r="O174" s="6">
        <v>2558</v>
      </c>
      <c r="P174" s="6">
        <v>884</v>
      </c>
      <c r="Q174" s="6">
        <v>7445</v>
      </c>
      <c r="R174" s="6">
        <v>1855</v>
      </c>
      <c r="S174" s="6">
        <v>5033</v>
      </c>
      <c r="T174" s="6">
        <v>2712</v>
      </c>
      <c r="U174" s="6">
        <v>9230</v>
      </c>
      <c r="V174" s="6">
        <v>7564</v>
      </c>
      <c r="W174" s="6">
        <f t="shared" si="7"/>
        <v>3438</v>
      </c>
      <c r="X174" s="6">
        <v>5654</v>
      </c>
      <c r="Y174" s="6">
        <v>1553</v>
      </c>
      <c r="Z174" s="6">
        <v>4668</v>
      </c>
      <c r="AA174" s="6">
        <v>2424</v>
      </c>
      <c r="AB174" s="6">
        <f t="shared" si="7"/>
        <v>6153</v>
      </c>
      <c r="AC174" s="6">
        <v>1169</v>
      </c>
      <c r="AD174" s="6">
        <v>4867</v>
      </c>
      <c r="AE174" s="6">
        <v>2485</v>
      </c>
      <c r="AF174" s="6">
        <v>2452</v>
      </c>
      <c r="AG174" s="6">
        <v>743</v>
      </c>
      <c r="AH174" s="6">
        <v>3045</v>
      </c>
      <c r="AI174" s="6">
        <v>1146</v>
      </c>
      <c r="AJ174" s="6">
        <v>1790</v>
      </c>
      <c r="AK174" s="6">
        <f t="shared" si="7"/>
        <v>3</v>
      </c>
      <c r="AL174" s="6">
        <f t="shared" si="7"/>
        <v>0</v>
      </c>
      <c r="AM174" s="6">
        <f t="shared" si="7"/>
        <v>3796</v>
      </c>
      <c r="AN174" s="19">
        <v>173</v>
      </c>
    </row>
    <row r="175" spans="1:40">
      <c r="A175" s="298"/>
      <c r="B175" s="303" t="s">
        <v>230</v>
      </c>
      <c r="C175" s="306" t="s">
        <v>345</v>
      </c>
      <c r="D175" s="309" t="s">
        <v>348</v>
      </c>
      <c r="E175" s="310"/>
      <c r="F175" s="327" t="s">
        <v>221</v>
      </c>
      <c r="G175" s="328"/>
      <c r="H175" s="10" t="s">
        <v>231</v>
      </c>
      <c r="I175" s="8">
        <f t="shared" si="5"/>
        <v>1398</v>
      </c>
      <c r="J175" s="8">
        <f t="shared" si="6"/>
        <v>1398</v>
      </c>
      <c r="K175" s="8">
        <v>0</v>
      </c>
      <c r="L175" s="8">
        <v>0</v>
      </c>
      <c r="M175" s="8">
        <v>0</v>
      </c>
      <c r="N175" s="8">
        <v>2</v>
      </c>
      <c r="O175" s="8">
        <v>0</v>
      </c>
      <c r="P175" s="8">
        <v>0</v>
      </c>
      <c r="Q175" s="8">
        <v>13</v>
      </c>
      <c r="R175" s="8">
        <v>14</v>
      </c>
      <c r="S175" s="8">
        <v>6</v>
      </c>
      <c r="T175" s="8">
        <v>0</v>
      </c>
      <c r="U175" s="8">
        <v>14</v>
      </c>
      <c r="V175" s="8">
        <v>0</v>
      </c>
      <c r="W175" s="8">
        <v>1</v>
      </c>
      <c r="X175" s="8">
        <v>122</v>
      </c>
      <c r="Y175" s="8">
        <v>360</v>
      </c>
      <c r="Z175" s="8">
        <v>663</v>
      </c>
      <c r="AA175" s="8">
        <v>0</v>
      </c>
      <c r="AB175" s="8">
        <v>128</v>
      </c>
      <c r="AC175" s="8">
        <v>0</v>
      </c>
      <c r="AD175" s="8">
        <v>24</v>
      </c>
      <c r="AE175" s="8">
        <v>0</v>
      </c>
      <c r="AF175" s="8">
        <v>1</v>
      </c>
      <c r="AG175" s="8">
        <v>0</v>
      </c>
      <c r="AH175" s="8">
        <v>1</v>
      </c>
      <c r="AI175" s="8">
        <v>0</v>
      </c>
      <c r="AJ175" s="8">
        <v>0</v>
      </c>
      <c r="AK175" s="8">
        <v>49</v>
      </c>
      <c r="AL175" s="8">
        <v>0</v>
      </c>
      <c r="AM175" s="8"/>
      <c r="AN175" s="19">
        <v>174</v>
      </c>
    </row>
    <row r="176" spans="1:40">
      <c r="A176" s="298"/>
      <c r="B176" s="304"/>
      <c r="C176" s="307"/>
      <c r="D176" s="311"/>
      <c r="E176" s="312"/>
      <c r="F176" s="327" t="s">
        <v>222</v>
      </c>
      <c r="G176" s="328" t="s">
        <v>222</v>
      </c>
      <c r="H176" s="10" t="s">
        <v>232</v>
      </c>
      <c r="I176" s="8">
        <f t="shared" si="5"/>
        <v>18393</v>
      </c>
      <c r="J176" s="8">
        <f t="shared" si="6"/>
        <v>18393</v>
      </c>
      <c r="K176" s="8">
        <v>544</v>
      </c>
      <c r="L176" s="8">
        <v>67</v>
      </c>
      <c r="M176" s="8">
        <v>168</v>
      </c>
      <c r="N176" s="8">
        <v>466</v>
      </c>
      <c r="O176" s="8">
        <v>83</v>
      </c>
      <c r="P176" s="8">
        <v>55</v>
      </c>
      <c r="Q176" s="8">
        <v>739</v>
      </c>
      <c r="R176" s="8">
        <v>456</v>
      </c>
      <c r="S176" s="8">
        <v>757</v>
      </c>
      <c r="T176" s="8">
        <v>33</v>
      </c>
      <c r="U176" s="8">
        <v>2055</v>
      </c>
      <c r="V176" s="8">
        <v>1163</v>
      </c>
      <c r="W176" s="8">
        <v>148</v>
      </c>
      <c r="X176" s="8">
        <v>2756</v>
      </c>
      <c r="Y176" s="8">
        <v>2269</v>
      </c>
      <c r="Z176" s="8">
        <v>3837</v>
      </c>
      <c r="AA176" s="8">
        <v>84</v>
      </c>
      <c r="AB176" s="8">
        <v>185</v>
      </c>
      <c r="AC176" s="8">
        <v>33</v>
      </c>
      <c r="AD176" s="8">
        <v>1909</v>
      </c>
      <c r="AE176" s="8">
        <v>73</v>
      </c>
      <c r="AF176" s="8">
        <v>52</v>
      </c>
      <c r="AG176" s="8">
        <v>35</v>
      </c>
      <c r="AH176" s="8">
        <v>108</v>
      </c>
      <c r="AI176" s="8">
        <v>67</v>
      </c>
      <c r="AJ176" s="8">
        <v>246</v>
      </c>
      <c r="AK176" s="8">
        <v>5</v>
      </c>
      <c r="AL176" s="8">
        <v>0</v>
      </c>
      <c r="AM176" s="8"/>
      <c r="AN176" s="19">
        <v>175</v>
      </c>
    </row>
    <row r="177" spans="1:40">
      <c r="A177" s="298"/>
      <c r="B177" s="304"/>
      <c r="C177" s="307"/>
      <c r="D177" s="311"/>
      <c r="E177" s="312"/>
      <c r="F177" s="327" t="s">
        <v>224</v>
      </c>
      <c r="G177" s="328" t="s">
        <v>224</v>
      </c>
      <c r="H177" s="11" t="s">
        <v>233</v>
      </c>
      <c r="I177" s="8">
        <f t="shared" si="5"/>
        <v>493593</v>
      </c>
      <c r="J177" s="8">
        <f t="shared" si="6"/>
        <v>493593</v>
      </c>
      <c r="K177" s="8">
        <v>14026</v>
      </c>
      <c r="L177" s="8">
        <v>17851</v>
      </c>
      <c r="M177" s="8">
        <v>1143</v>
      </c>
      <c r="N177" s="8">
        <v>34927</v>
      </c>
      <c r="O177" s="8">
        <v>26331</v>
      </c>
      <c r="P177" s="8">
        <v>9048</v>
      </c>
      <c r="Q177" s="8">
        <v>25573</v>
      </c>
      <c r="R177" s="8">
        <v>28617</v>
      </c>
      <c r="S177" s="8">
        <v>21112</v>
      </c>
      <c r="T177" s="8">
        <v>21251</v>
      </c>
      <c r="U177" s="8">
        <v>33940</v>
      </c>
      <c r="V177" s="8">
        <v>23173</v>
      </c>
      <c r="W177" s="8">
        <v>7771</v>
      </c>
      <c r="X177" s="8">
        <v>46276</v>
      </c>
      <c r="Y177" s="8">
        <v>13604</v>
      </c>
      <c r="Z177" s="8">
        <v>55518</v>
      </c>
      <c r="AA177" s="8">
        <v>17902</v>
      </c>
      <c r="AB177" s="8">
        <v>16834</v>
      </c>
      <c r="AC177" s="8">
        <v>4321</v>
      </c>
      <c r="AD177" s="8">
        <v>26034</v>
      </c>
      <c r="AE177" s="8">
        <v>4842</v>
      </c>
      <c r="AF177" s="8">
        <v>4262</v>
      </c>
      <c r="AG177" s="8">
        <v>4106</v>
      </c>
      <c r="AH177" s="8">
        <v>5807</v>
      </c>
      <c r="AI177" s="8">
        <v>8131</v>
      </c>
      <c r="AJ177" s="8">
        <v>21177</v>
      </c>
      <c r="AK177" s="8">
        <v>16</v>
      </c>
      <c r="AL177" s="8">
        <v>0</v>
      </c>
      <c r="AM177" s="8"/>
      <c r="AN177" s="19">
        <v>176</v>
      </c>
    </row>
    <row r="178" spans="1:40" ht="22.5">
      <c r="A178" s="298"/>
      <c r="B178" s="304"/>
      <c r="C178" s="307"/>
      <c r="D178" s="311"/>
      <c r="E178" s="312"/>
      <c r="F178" s="327" t="s">
        <v>234</v>
      </c>
      <c r="G178" s="328" t="s">
        <v>234</v>
      </c>
      <c r="H178" s="11" t="s">
        <v>235</v>
      </c>
      <c r="I178" s="8">
        <f t="shared" si="5"/>
        <v>178322</v>
      </c>
      <c r="J178" s="8">
        <f t="shared" si="6"/>
        <v>178322</v>
      </c>
      <c r="K178" s="8">
        <v>5984</v>
      </c>
      <c r="L178" s="8">
        <v>1496</v>
      </c>
      <c r="M178" s="8">
        <v>1164</v>
      </c>
      <c r="N178" s="8">
        <v>10370</v>
      </c>
      <c r="O178" s="8">
        <v>5197</v>
      </c>
      <c r="P178" s="8">
        <v>2433</v>
      </c>
      <c r="Q178" s="8">
        <v>9593</v>
      </c>
      <c r="R178" s="8">
        <v>8298</v>
      </c>
      <c r="S178" s="8">
        <v>13399</v>
      </c>
      <c r="T178" s="8">
        <v>2536</v>
      </c>
      <c r="U178" s="8">
        <v>17619</v>
      </c>
      <c r="V178" s="8">
        <v>10202</v>
      </c>
      <c r="W178" s="8">
        <v>721</v>
      </c>
      <c r="X178" s="8">
        <v>25174</v>
      </c>
      <c r="Y178" s="8">
        <v>9816</v>
      </c>
      <c r="Z178" s="8">
        <v>24679</v>
      </c>
      <c r="AA178" s="8">
        <v>3448</v>
      </c>
      <c r="AB178" s="8">
        <v>1950</v>
      </c>
      <c r="AC178" s="8">
        <v>1249</v>
      </c>
      <c r="AD178" s="8">
        <v>11702</v>
      </c>
      <c r="AE178" s="8">
        <v>444</v>
      </c>
      <c r="AF178" s="8">
        <v>464</v>
      </c>
      <c r="AG178" s="8">
        <v>1063</v>
      </c>
      <c r="AH178" s="8">
        <v>1359</v>
      </c>
      <c r="AI178" s="8">
        <v>3519</v>
      </c>
      <c r="AJ178" s="8">
        <v>4293</v>
      </c>
      <c r="AK178" s="8">
        <v>147</v>
      </c>
      <c r="AL178" s="8">
        <v>3</v>
      </c>
      <c r="AM178" s="8"/>
      <c r="AN178" s="19">
        <v>177</v>
      </c>
    </row>
    <row r="179" spans="1:40" ht="22.5">
      <c r="A179" s="298"/>
      <c r="B179" s="304"/>
      <c r="C179" s="307"/>
      <c r="D179" s="311"/>
      <c r="E179" s="312"/>
      <c r="F179" s="327" t="s">
        <v>226</v>
      </c>
      <c r="G179" s="328" t="s">
        <v>226</v>
      </c>
      <c r="H179" s="11" t="s">
        <v>236</v>
      </c>
      <c r="I179" s="8">
        <f t="shared" si="5"/>
        <v>150401</v>
      </c>
      <c r="J179" s="8">
        <f t="shared" si="6"/>
        <v>150401</v>
      </c>
      <c r="K179" s="8">
        <v>4758</v>
      </c>
      <c r="L179" s="8">
        <v>2625</v>
      </c>
      <c r="M179" s="8">
        <v>1369</v>
      </c>
      <c r="N179" s="8">
        <v>5517</v>
      </c>
      <c r="O179" s="8">
        <v>1471</v>
      </c>
      <c r="P179" s="8">
        <v>1130</v>
      </c>
      <c r="Q179" s="8">
        <v>11133</v>
      </c>
      <c r="R179" s="8">
        <v>9118</v>
      </c>
      <c r="S179" s="8">
        <v>11689</v>
      </c>
      <c r="T179" s="8">
        <v>3686</v>
      </c>
      <c r="U179" s="8">
        <v>12106</v>
      </c>
      <c r="V179" s="8">
        <v>6668</v>
      </c>
      <c r="W179" s="8">
        <v>636</v>
      </c>
      <c r="X179" s="8">
        <v>27350</v>
      </c>
      <c r="Y179" s="8">
        <v>9537</v>
      </c>
      <c r="Z179" s="8">
        <v>21910</v>
      </c>
      <c r="AA179" s="8">
        <v>1673</v>
      </c>
      <c r="AB179" s="8">
        <v>2597</v>
      </c>
      <c r="AC179" s="8">
        <v>603</v>
      </c>
      <c r="AD179" s="8">
        <v>4306</v>
      </c>
      <c r="AE179" s="8">
        <v>425</v>
      </c>
      <c r="AF179" s="8">
        <v>388</v>
      </c>
      <c r="AG179" s="8">
        <v>3053</v>
      </c>
      <c r="AH179" s="8">
        <v>1427</v>
      </c>
      <c r="AI179" s="8">
        <v>1862</v>
      </c>
      <c r="AJ179" s="8">
        <v>3298</v>
      </c>
      <c r="AK179" s="8">
        <v>65</v>
      </c>
      <c r="AL179" s="8">
        <v>1</v>
      </c>
      <c r="AM179" s="8"/>
      <c r="AN179" s="19">
        <v>178</v>
      </c>
    </row>
    <row r="180" spans="1:40" ht="22.5">
      <c r="A180" s="298"/>
      <c r="B180" s="304"/>
      <c r="C180" s="307"/>
      <c r="D180" s="311"/>
      <c r="E180" s="312"/>
      <c r="F180" s="327" t="s">
        <v>227</v>
      </c>
      <c r="G180" s="328" t="s">
        <v>227</v>
      </c>
      <c r="H180" s="11" t="s">
        <v>237</v>
      </c>
      <c r="I180" s="8">
        <f t="shared" si="5"/>
        <v>10493</v>
      </c>
      <c r="J180" s="8">
        <f t="shared" si="6"/>
        <v>10493</v>
      </c>
      <c r="K180" s="8">
        <v>0</v>
      </c>
      <c r="L180" s="8">
        <v>1080</v>
      </c>
      <c r="M180" s="8">
        <v>0</v>
      </c>
      <c r="N180" s="8">
        <v>1085</v>
      </c>
      <c r="O180" s="8">
        <v>0</v>
      </c>
      <c r="P180" s="8">
        <v>3</v>
      </c>
      <c r="Q180" s="8">
        <v>1076</v>
      </c>
      <c r="R180" s="8">
        <v>121</v>
      </c>
      <c r="S180" s="8">
        <v>609</v>
      </c>
      <c r="T180" s="8">
        <v>114</v>
      </c>
      <c r="U180" s="8">
        <v>199</v>
      </c>
      <c r="V180" s="8">
        <v>2</v>
      </c>
      <c r="W180" s="8">
        <v>0</v>
      </c>
      <c r="X180" s="8">
        <v>1073</v>
      </c>
      <c r="Y180" s="8">
        <v>526</v>
      </c>
      <c r="Z180" s="8">
        <v>1411</v>
      </c>
      <c r="AA180" s="8">
        <v>222</v>
      </c>
      <c r="AB180" s="8">
        <v>28</v>
      </c>
      <c r="AC180" s="8">
        <v>59</v>
      </c>
      <c r="AD180" s="8">
        <v>2788</v>
      </c>
      <c r="AE180" s="8">
        <v>0</v>
      </c>
      <c r="AF180" s="8">
        <v>13</v>
      </c>
      <c r="AG180" s="8">
        <v>2</v>
      </c>
      <c r="AH180" s="8">
        <v>10</v>
      </c>
      <c r="AI180" s="8">
        <v>72</v>
      </c>
      <c r="AJ180" s="8">
        <v>0</v>
      </c>
      <c r="AK180" s="8">
        <v>0</v>
      </c>
      <c r="AL180" s="8">
        <v>0</v>
      </c>
      <c r="AM180" s="8"/>
      <c r="AN180" s="19">
        <v>179</v>
      </c>
    </row>
    <row r="181" spans="1:40" ht="15.75">
      <c r="A181" s="298"/>
      <c r="B181" s="304"/>
      <c r="C181" s="307"/>
      <c r="D181" s="354"/>
      <c r="E181" s="355"/>
      <c r="F181" s="355"/>
      <c r="G181" s="356"/>
      <c r="H181" s="12" t="s">
        <v>238</v>
      </c>
      <c r="I181" s="5">
        <f t="shared" si="5"/>
        <v>852600</v>
      </c>
      <c r="J181" s="5">
        <f t="shared" si="6"/>
        <v>852600</v>
      </c>
      <c r="K181" s="5">
        <v>25312</v>
      </c>
      <c r="L181" s="5">
        <v>23119</v>
      </c>
      <c r="M181" s="5">
        <v>3844</v>
      </c>
      <c r="N181" s="5">
        <v>52367</v>
      </c>
      <c r="O181" s="5">
        <v>33082</v>
      </c>
      <c r="P181" s="5">
        <v>12669</v>
      </c>
      <c r="Q181" s="5">
        <v>48127</v>
      </c>
      <c r="R181" s="5">
        <v>46624</v>
      </c>
      <c r="S181" s="5">
        <v>47572</v>
      </c>
      <c r="T181" s="5">
        <v>27620</v>
      </c>
      <c r="U181" s="5">
        <v>65933</v>
      </c>
      <c r="V181" s="5">
        <v>41208</v>
      </c>
      <c r="W181" s="5">
        <v>9277</v>
      </c>
      <c r="X181" s="5">
        <v>102751</v>
      </c>
      <c r="Y181" s="5">
        <v>36112</v>
      </c>
      <c r="Z181" s="5">
        <v>108018</v>
      </c>
      <c r="AA181" s="5">
        <v>23329</v>
      </c>
      <c r="AB181" s="5">
        <v>21722</v>
      </c>
      <c r="AC181" s="5">
        <v>6265</v>
      </c>
      <c r="AD181" s="5">
        <v>46763</v>
      </c>
      <c r="AE181" s="5">
        <v>5784</v>
      </c>
      <c r="AF181" s="5">
        <v>5180</v>
      </c>
      <c r="AG181" s="5">
        <v>8259</v>
      </c>
      <c r="AH181" s="5">
        <v>8712</v>
      </c>
      <c r="AI181" s="5">
        <v>13651</v>
      </c>
      <c r="AJ181" s="5">
        <v>29014</v>
      </c>
      <c r="AK181" s="5">
        <v>282</v>
      </c>
      <c r="AL181" s="5">
        <v>4</v>
      </c>
      <c r="AM181" s="5"/>
      <c r="AN181" s="19">
        <v>180</v>
      </c>
    </row>
    <row r="182" spans="1:40">
      <c r="A182" s="298"/>
      <c r="B182" s="304"/>
      <c r="C182" s="307"/>
      <c r="D182" s="311"/>
      <c r="E182" s="357"/>
      <c r="F182" s="313" t="s">
        <v>239</v>
      </c>
      <c r="G182" s="314"/>
      <c r="H182" s="7" t="s">
        <v>240</v>
      </c>
      <c r="I182" s="8">
        <f t="shared" si="5"/>
        <v>758563</v>
      </c>
      <c r="J182" s="8">
        <f t="shared" si="6"/>
        <v>758563</v>
      </c>
      <c r="K182" s="8">
        <v>23712</v>
      </c>
      <c r="L182" s="8">
        <v>16783</v>
      </c>
      <c r="M182" s="8">
        <v>3798</v>
      </c>
      <c r="N182" s="8">
        <v>47489</v>
      </c>
      <c r="O182" s="8">
        <v>24219</v>
      </c>
      <c r="P182" s="8">
        <v>5302</v>
      </c>
      <c r="Q182" s="8">
        <v>49293</v>
      </c>
      <c r="R182" s="8">
        <v>45662</v>
      </c>
      <c r="S182" s="8">
        <v>42805</v>
      </c>
      <c r="T182" s="8">
        <v>19742</v>
      </c>
      <c r="U182" s="8">
        <v>61067</v>
      </c>
      <c r="V182" s="8">
        <v>35494</v>
      </c>
      <c r="W182" s="8">
        <v>9614</v>
      </c>
      <c r="X182" s="8">
        <v>99065</v>
      </c>
      <c r="Y182" s="8">
        <v>34922</v>
      </c>
      <c r="Z182" s="8">
        <v>105773</v>
      </c>
      <c r="AA182" s="8">
        <v>18126</v>
      </c>
      <c r="AB182" s="8">
        <v>22769</v>
      </c>
      <c r="AC182" s="8">
        <v>3283</v>
      </c>
      <c r="AD182" s="8">
        <v>40298</v>
      </c>
      <c r="AE182" s="8">
        <v>4709</v>
      </c>
      <c r="AF182" s="8">
        <v>4633</v>
      </c>
      <c r="AG182" s="8">
        <v>7058</v>
      </c>
      <c r="AH182" s="8">
        <v>8733</v>
      </c>
      <c r="AI182" s="8">
        <v>5031</v>
      </c>
      <c r="AJ182" s="8">
        <v>18409</v>
      </c>
      <c r="AK182" s="8">
        <v>770</v>
      </c>
      <c r="AL182" s="8">
        <v>4</v>
      </c>
      <c r="AM182" s="8"/>
      <c r="AN182" s="19">
        <v>181</v>
      </c>
    </row>
    <row r="183" spans="1:40">
      <c r="A183" s="298"/>
      <c r="B183" s="304"/>
      <c r="C183" s="307"/>
      <c r="D183" s="311"/>
      <c r="E183" s="357"/>
      <c r="F183" s="313" t="s">
        <v>241</v>
      </c>
      <c r="G183" s="314"/>
      <c r="H183" s="13" t="s">
        <v>241</v>
      </c>
      <c r="I183" s="14">
        <f t="shared" si="5"/>
        <v>96927</v>
      </c>
      <c r="J183" s="14">
        <f t="shared" si="6"/>
        <v>96927</v>
      </c>
      <c r="K183" s="14">
        <v>1621</v>
      </c>
      <c r="L183" s="14">
        <v>6444</v>
      </c>
      <c r="M183" s="14">
        <v>0</v>
      </c>
      <c r="N183" s="14">
        <v>5143</v>
      </c>
      <c r="O183" s="14">
        <v>8987</v>
      </c>
      <c r="P183" s="14">
        <v>7283</v>
      </c>
      <c r="Q183" s="14">
        <v>200</v>
      </c>
      <c r="R183" s="14">
        <v>1201</v>
      </c>
      <c r="S183" s="14">
        <v>3696</v>
      </c>
      <c r="T183" s="14">
        <v>7922</v>
      </c>
      <c r="U183" s="14">
        <v>3915</v>
      </c>
      <c r="V183" s="14">
        <v>5935</v>
      </c>
      <c r="W183" s="14">
        <v>298</v>
      </c>
      <c r="X183" s="14">
        <v>3451</v>
      </c>
      <c r="Y183" s="14">
        <v>1310</v>
      </c>
      <c r="Z183" s="14">
        <v>2302</v>
      </c>
      <c r="AA183" s="14">
        <v>5089</v>
      </c>
      <c r="AB183" s="14">
        <v>303</v>
      </c>
      <c r="AC183" s="14">
        <v>3013</v>
      </c>
      <c r="AD183" s="14">
        <v>6476</v>
      </c>
      <c r="AE183" s="14">
        <v>1140</v>
      </c>
      <c r="AF183" s="14">
        <v>554</v>
      </c>
      <c r="AG183" s="14">
        <v>1198</v>
      </c>
      <c r="AH183" s="14">
        <v>0</v>
      </c>
      <c r="AI183" s="14">
        <v>8570</v>
      </c>
      <c r="AJ183" s="14">
        <v>10876</v>
      </c>
      <c r="AK183" s="14">
        <v>0</v>
      </c>
      <c r="AL183" s="14">
        <v>0</v>
      </c>
      <c r="AM183" s="14"/>
      <c r="AN183" s="19">
        <v>182</v>
      </c>
    </row>
    <row r="184" spans="1:40" ht="16.5" thickBot="1">
      <c r="A184" s="298"/>
      <c r="B184" s="305"/>
      <c r="C184" s="308"/>
      <c r="D184" s="358"/>
      <c r="E184" s="359"/>
      <c r="F184" s="360" t="s">
        <v>347</v>
      </c>
      <c r="G184" s="361"/>
      <c r="H184" s="15" t="s">
        <v>242</v>
      </c>
      <c r="I184" s="16">
        <f t="shared" si="5"/>
        <v>855490</v>
      </c>
      <c r="J184" s="16">
        <f t="shared" si="6"/>
        <v>855490</v>
      </c>
      <c r="K184" s="16">
        <v>25333</v>
      </c>
      <c r="L184" s="16">
        <v>23227</v>
      </c>
      <c r="M184" s="16">
        <v>3798</v>
      </c>
      <c r="N184" s="16">
        <v>52632</v>
      </c>
      <c r="O184" s="16">
        <v>33206</v>
      </c>
      <c r="P184" s="16">
        <v>12585</v>
      </c>
      <c r="Q184" s="16">
        <v>49493</v>
      </c>
      <c r="R184" s="16">
        <v>46863</v>
      </c>
      <c r="S184" s="16">
        <v>46501</v>
      </c>
      <c r="T184" s="16">
        <v>27664</v>
      </c>
      <c r="U184" s="16">
        <v>64982</v>
      </c>
      <c r="V184" s="16">
        <v>41429</v>
      </c>
      <c r="W184" s="16">
        <v>9912</v>
      </c>
      <c r="X184" s="16">
        <v>102516</v>
      </c>
      <c r="Y184" s="16">
        <v>36232</v>
      </c>
      <c r="Z184" s="16">
        <v>108075</v>
      </c>
      <c r="AA184" s="16">
        <v>23215</v>
      </c>
      <c r="AB184" s="16">
        <v>23072</v>
      </c>
      <c r="AC184" s="16">
        <v>6296</v>
      </c>
      <c r="AD184" s="16">
        <v>46774</v>
      </c>
      <c r="AE184" s="16">
        <v>5849</v>
      </c>
      <c r="AF184" s="16">
        <v>5187</v>
      </c>
      <c r="AG184" s="16">
        <v>8256</v>
      </c>
      <c r="AH184" s="16">
        <v>8733</v>
      </c>
      <c r="AI184" s="16">
        <v>13601</v>
      </c>
      <c r="AJ184" s="16">
        <v>29285</v>
      </c>
      <c r="AK184" s="16">
        <v>770</v>
      </c>
      <c r="AL184" s="16">
        <v>4</v>
      </c>
      <c r="AM184" s="16"/>
      <c r="AN184" s="19">
        <v>183</v>
      </c>
    </row>
    <row r="185" spans="1:40">
      <c r="A185" s="162" t="s">
        <v>243</v>
      </c>
      <c r="B185" s="315" t="s">
        <v>244</v>
      </c>
      <c r="C185" s="318" t="s">
        <v>245</v>
      </c>
      <c r="D185" s="321" t="s">
        <v>246</v>
      </c>
      <c r="E185" s="323" t="s">
        <v>247</v>
      </c>
      <c r="F185" s="325" t="s">
        <v>248</v>
      </c>
      <c r="G185" s="336" t="s">
        <v>249</v>
      </c>
      <c r="H185" s="91" t="s">
        <v>250</v>
      </c>
      <c r="I185" s="52">
        <f t="shared" si="5"/>
        <v>1414</v>
      </c>
      <c r="J185" s="52">
        <f t="shared" si="6"/>
        <v>1414</v>
      </c>
      <c r="K185" s="52">
        <v>5</v>
      </c>
      <c r="L185" s="52">
        <v>51</v>
      </c>
      <c r="M185" s="52">
        <v>20</v>
      </c>
      <c r="N185" s="52">
        <v>70</v>
      </c>
      <c r="O185" s="52">
        <v>31</v>
      </c>
      <c r="P185" s="52">
        <v>32</v>
      </c>
      <c r="Q185" s="52">
        <v>56</v>
      </c>
      <c r="R185" s="52">
        <v>2</v>
      </c>
      <c r="S185" s="52">
        <v>60</v>
      </c>
      <c r="T185" s="52">
        <v>25</v>
      </c>
      <c r="U185" s="52">
        <v>84</v>
      </c>
      <c r="V185" s="52">
        <v>11</v>
      </c>
      <c r="W185" s="52">
        <v>120</v>
      </c>
      <c r="X185" s="52">
        <v>71</v>
      </c>
      <c r="Y185" s="52">
        <v>16</v>
      </c>
      <c r="Z185" s="52">
        <v>126</v>
      </c>
      <c r="AA185" s="52">
        <v>1</v>
      </c>
      <c r="AB185" s="52">
        <v>229</v>
      </c>
      <c r="AC185" s="52">
        <v>40</v>
      </c>
      <c r="AD185" s="52">
        <v>32</v>
      </c>
      <c r="AE185" s="52">
        <v>238</v>
      </c>
      <c r="AF185" s="52">
        <v>11</v>
      </c>
      <c r="AG185" s="52">
        <v>13</v>
      </c>
      <c r="AH185" s="52">
        <v>4</v>
      </c>
      <c r="AI185" s="52">
        <v>30</v>
      </c>
      <c r="AJ185" s="52">
        <v>32</v>
      </c>
      <c r="AK185" s="52">
        <v>3</v>
      </c>
      <c r="AL185" s="52">
        <v>0</v>
      </c>
      <c r="AM185" s="52">
        <v>1</v>
      </c>
      <c r="AN185" s="19">
        <v>184</v>
      </c>
    </row>
    <row r="186" spans="1:40">
      <c r="A186" s="163"/>
      <c r="B186" s="316"/>
      <c r="C186" s="319"/>
      <c r="D186" s="322"/>
      <c r="E186" s="307"/>
      <c r="F186" s="326"/>
      <c r="G186" s="331"/>
      <c r="H186" s="7" t="s">
        <v>251</v>
      </c>
      <c r="I186" s="8">
        <f t="shared" si="5"/>
        <v>0</v>
      </c>
      <c r="J186" s="8">
        <f t="shared" si="6"/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19">
        <v>185</v>
      </c>
    </row>
    <row r="187" spans="1:40">
      <c r="A187" s="163"/>
      <c r="B187" s="316"/>
      <c r="C187" s="319"/>
      <c r="D187" s="322"/>
      <c r="E187" s="307"/>
      <c r="F187" s="326"/>
      <c r="G187" s="332" t="s">
        <v>252</v>
      </c>
      <c r="H187" s="7" t="s">
        <v>250</v>
      </c>
      <c r="I187" s="8">
        <f t="shared" si="5"/>
        <v>2851</v>
      </c>
      <c r="J187" s="8">
        <f t="shared" si="6"/>
        <v>2851</v>
      </c>
      <c r="K187" s="8">
        <v>7</v>
      </c>
      <c r="L187" s="8">
        <v>223</v>
      </c>
      <c r="M187" s="8">
        <v>24</v>
      </c>
      <c r="N187" s="8">
        <v>151</v>
      </c>
      <c r="O187" s="8">
        <v>35</v>
      </c>
      <c r="P187" s="8">
        <v>134</v>
      </c>
      <c r="Q187" s="8">
        <v>75</v>
      </c>
      <c r="R187" s="8">
        <v>33</v>
      </c>
      <c r="S187" s="8">
        <v>123</v>
      </c>
      <c r="T187" s="8">
        <v>132</v>
      </c>
      <c r="U187" s="8">
        <v>82</v>
      </c>
      <c r="V187" s="8">
        <v>58</v>
      </c>
      <c r="W187" s="8">
        <v>225</v>
      </c>
      <c r="X187" s="8">
        <v>259</v>
      </c>
      <c r="Y187" s="8">
        <v>31</v>
      </c>
      <c r="Z187" s="8">
        <v>287</v>
      </c>
      <c r="AA187" s="8">
        <v>3</v>
      </c>
      <c r="AB187" s="8">
        <v>373</v>
      </c>
      <c r="AC187" s="8">
        <v>61</v>
      </c>
      <c r="AD187" s="8">
        <v>65</v>
      </c>
      <c r="AE187" s="8">
        <v>333</v>
      </c>
      <c r="AF187" s="8">
        <v>11</v>
      </c>
      <c r="AG187" s="8">
        <v>6</v>
      </c>
      <c r="AH187" s="8">
        <v>4</v>
      </c>
      <c r="AI187" s="8">
        <v>69</v>
      </c>
      <c r="AJ187" s="8">
        <v>45</v>
      </c>
      <c r="AK187" s="8">
        <v>0</v>
      </c>
      <c r="AL187" s="8">
        <v>0</v>
      </c>
      <c r="AM187" s="8">
        <v>2</v>
      </c>
      <c r="AN187" s="19">
        <v>186</v>
      </c>
    </row>
    <row r="188" spans="1:40">
      <c r="A188" s="163"/>
      <c r="B188" s="316"/>
      <c r="C188" s="319"/>
      <c r="D188" s="322"/>
      <c r="E188" s="307"/>
      <c r="F188" s="326"/>
      <c r="G188" s="332"/>
      <c r="H188" s="7" t="s">
        <v>251</v>
      </c>
      <c r="I188" s="8">
        <f t="shared" si="5"/>
        <v>27</v>
      </c>
      <c r="J188" s="8">
        <f t="shared" si="6"/>
        <v>27</v>
      </c>
      <c r="K188" s="8">
        <v>2</v>
      </c>
      <c r="L188" s="8">
        <v>0</v>
      </c>
      <c r="M188" s="8">
        <v>0</v>
      </c>
      <c r="N188" s="8">
        <v>1</v>
      </c>
      <c r="O188" s="8">
        <v>0</v>
      </c>
      <c r="P188" s="8">
        <v>3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2</v>
      </c>
      <c r="X188" s="8">
        <v>5</v>
      </c>
      <c r="Y188" s="8">
        <v>0</v>
      </c>
      <c r="Z188" s="8">
        <v>2</v>
      </c>
      <c r="AA188" s="8">
        <v>0</v>
      </c>
      <c r="AB188" s="8">
        <v>6</v>
      </c>
      <c r="AC188" s="8">
        <v>1</v>
      </c>
      <c r="AD188" s="8">
        <v>1</v>
      </c>
      <c r="AE188" s="8">
        <v>2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1</v>
      </c>
      <c r="AL188" s="8">
        <v>0</v>
      </c>
      <c r="AM188" s="8">
        <v>0</v>
      </c>
      <c r="AN188" s="19">
        <v>187</v>
      </c>
    </row>
    <row r="189" spans="1:40">
      <c r="A189" s="163"/>
      <c r="B189" s="316"/>
      <c r="C189" s="319"/>
      <c r="D189" s="322"/>
      <c r="E189" s="307"/>
      <c r="F189" s="326"/>
      <c r="G189" s="92"/>
      <c r="H189" s="93" t="s">
        <v>253</v>
      </c>
      <c r="I189" s="53">
        <f t="shared" si="5"/>
        <v>4292</v>
      </c>
      <c r="J189" s="53">
        <f t="shared" si="6"/>
        <v>4292</v>
      </c>
      <c r="K189" s="53">
        <v>14</v>
      </c>
      <c r="L189" s="53">
        <v>274</v>
      </c>
      <c r="M189" s="53">
        <v>44</v>
      </c>
      <c r="N189" s="53">
        <v>222</v>
      </c>
      <c r="O189" s="53">
        <v>66</v>
      </c>
      <c r="P189" s="53">
        <v>169</v>
      </c>
      <c r="Q189" s="53">
        <v>132</v>
      </c>
      <c r="R189" s="53">
        <v>35</v>
      </c>
      <c r="S189" s="53">
        <v>183</v>
      </c>
      <c r="T189" s="53">
        <v>157</v>
      </c>
      <c r="U189" s="53">
        <v>166</v>
      </c>
      <c r="V189" s="53">
        <v>69</v>
      </c>
      <c r="W189" s="53">
        <v>347</v>
      </c>
      <c r="X189" s="53">
        <v>335</v>
      </c>
      <c r="Y189" s="53">
        <v>47</v>
      </c>
      <c r="Z189" s="53">
        <v>415</v>
      </c>
      <c r="AA189" s="53">
        <v>4</v>
      </c>
      <c r="AB189" s="53">
        <v>608</v>
      </c>
      <c r="AC189" s="53">
        <v>102</v>
      </c>
      <c r="AD189" s="53">
        <v>98</v>
      </c>
      <c r="AE189" s="53">
        <v>573</v>
      </c>
      <c r="AF189" s="53">
        <v>22</v>
      </c>
      <c r="AG189" s="53">
        <v>19</v>
      </c>
      <c r="AH189" s="53">
        <v>8</v>
      </c>
      <c r="AI189" s="53">
        <v>99</v>
      </c>
      <c r="AJ189" s="53">
        <v>77</v>
      </c>
      <c r="AK189" s="53">
        <v>4</v>
      </c>
      <c r="AL189" s="53">
        <v>0</v>
      </c>
      <c r="AM189" s="53">
        <v>3</v>
      </c>
      <c r="AN189" s="19">
        <v>188</v>
      </c>
    </row>
    <row r="190" spans="1:40">
      <c r="A190" s="163"/>
      <c r="B190" s="316"/>
      <c r="C190" s="319"/>
      <c r="D190" s="322"/>
      <c r="E190" s="307"/>
      <c r="F190" s="333" t="s">
        <v>254</v>
      </c>
      <c r="G190" s="337"/>
      <c r="H190" s="7" t="s">
        <v>250</v>
      </c>
      <c r="I190" s="8">
        <f t="shared" si="5"/>
        <v>520</v>
      </c>
      <c r="J190" s="8">
        <f t="shared" si="6"/>
        <v>520</v>
      </c>
      <c r="K190" s="8">
        <v>3</v>
      </c>
      <c r="L190" s="8">
        <v>55</v>
      </c>
      <c r="M190" s="8">
        <v>0</v>
      </c>
      <c r="N190" s="8">
        <v>10</v>
      </c>
      <c r="O190" s="8">
        <v>0</v>
      </c>
      <c r="P190" s="8">
        <v>8</v>
      </c>
      <c r="Q190" s="8">
        <v>11</v>
      </c>
      <c r="R190" s="8">
        <v>7</v>
      </c>
      <c r="S190" s="8">
        <v>12</v>
      </c>
      <c r="T190" s="8">
        <v>11</v>
      </c>
      <c r="U190" s="8">
        <v>10</v>
      </c>
      <c r="V190" s="8">
        <v>4</v>
      </c>
      <c r="W190" s="8">
        <v>48</v>
      </c>
      <c r="X190" s="8">
        <v>82</v>
      </c>
      <c r="Y190" s="8">
        <v>2</v>
      </c>
      <c r="Z190" s="8">
        <v>132</v>
      </c>
      <c r="AA190" s="8">
        <v>1</v>
      </c>
      <c r="AB190" s="8">
        <v>28</v>
      </c>
      <c r="AC190" s="8">
        <v>17</v>
      </c>
      <c r="AD190" s="8">
        <v>5</v>
      </c>
      <c r="AE190" s="8">
        <v>50</v>
      </c>
      <c r="AF190" s="8">
        <v>8</v>
      </c>
      <c r="AG190" s="8">
        <v>0</v>
      </c>
      <c r="AH190" s="8">
        <v>5</v>
      </c>
      <c r="AI190" s="8">
        <v>8</v>
      </c>
      <c r="AJ190" s="8">
        <v>1</v>
      </c>
      <c r="AK190" s="8">
        <v>0</v>
      </c>
      <c r="AL190" s="8">
        <v>0</v>
      </c>
      <c r="AM190" s="8">
        <v>2</v>
      </c>
      <c r="AN190" s="19">
        <v>189</v>
      </c>
    </row>
    <row r="191" spans="1:40">
      <c r="A191" s="163"/>
      <c r="B191" s="316"/>
      <c r="C191" s="319"/>
      <c r="D191" s="322"/>
      <c r="E191" s="307"/>
      <c r="F191" s="334"/>
      <c r="G191" s="338"/>
      <c r="H191" s="7" t="s">
        <v>251</v>
      </c>
      <c r="I191" s="8">
        <f t="shared" si="5"/>
        <v>29</v>
      </c>
      <c r="J191" s="8">
        <f t="shared" si="6"/>
        <v>29</v>
      </c>
      <c r="K191" s="8">
        <v>0</v>
      </c>
      <c r="L191" s="8">
        <v>0</v>
      </c>
      <c r="M191" s="8">
        <v>0</v>
      </c>
      <c r="N191" s="8">
        <v>1</v>
      </c>
      <c r="O191" s="8">
        <v>0</v>
      </c>
      <c r="P191" s="8">
        <v>1</v>
      </c>
      <c r="Q191" s="8">
        <v>0</v>
      </c>
      <c r="R191" s="8">
        <v>0</v>
      </c>
      <c r="S191" s="8">
        <v>1</v>
      </c>
      <c r="T191" s="8">
        <v>1</v>
      </c>
      <c r="U191" s="8">
        <v>1</v>
      </c>
      <c r="V191" s="8">
        <v>1</v>
      </c>
      <c r="W191" s="8">
        <v>6</v>
      </c>
      <c r="X191" s="8">
        <v>2</v>
      </c>
      <c r="Y191" s="8">
        <v>0</v>
      </c>
      <c r="Z191" s="8">
        <v>5</v>
      </c>
      <c r="AA191" s="8">
        <v>0</v>
      </c>
      <c r="AB191" s="8">
        <v>8</v>
      </c>
      <c r="AC191" s="8">
        <v>1</v>
      </c>
      <c r="AD191" s="8">
        <v>0</v>
      </c>
      <c r="AE191" s="8">
        <v>0</v>
      </c>
      <c r="AF191" s="8">
        <v>0</v>
      </c>
      <c r="AG191" s="8">
        <v>0</v>
      </c>
      <c r="AH191" s="8">
        <v>1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19">
        <v>190</v>
      </c>
    </row>
    <row r="192" spans="1:40" ht="24">
      <c r="A192" s="163"/>
      <c r="B192" s="316"/>
      <c r="C192" s="319"/>
      <c r="D192" s="322"/>
      <c r="E192" s="307"/>
      <c r="F192" s="335"/>
      <c r="G192" s="339"/>
      <c r="H192" s="93" t="s">
        <v>255</v>
      </c>
      <c r="I192" s="53">
        <f t="shared" si="5"/>
        <v>549</v>
      </c>
      <c r="J192" s="53">
        <f t="shared" si="6"/>
        <v>549</v>
      </c>
      <c r="K192" s="53">
        <v>3</v>
      </c>
      <c r="L192" s="53">
        <v>55</v>
      </c>
      <c r="M192" s="53">
        <v>0</v>
      </c>
      <c r="N192" s="53">
        <v>11</v>
      </c>
      <c r="O192" s="53">
        <v>0</v>
      </c>
      <c r="P192" s="53">
        <v>9</v>
      </c>
      <c r="Q192" s="53">
        <v>11</v>
      </c>
      <c r="R192" s="53">
        <v>7</v>
      </c>
      <c r="S192" s="53">
        <v>13</v>
      </c>
      <c r="T192" s="53">
        <v>12</v>
      </c>
      <c r="U192" s="53">
        <v>11</v>
      </c>
      <c r="V192" s="53">
        <v>5</v>
      </c>
      <c r="W192" s="53">
        <v>54</v>
      </c>
      <c r="X192" s="53">
        <v>84</v>
      </c>
      <c r="Y192" s="53">
        <v>2</v>
      </c>
      <c r="Z192" s="53">
        <v>137</v>
      </c>
      <c r="AA192" s="53">
        <v>1</v>
      </c>
      <c r="AB192" s="53">
        <v>36</v>
      </c>
      <c r="AC192" s="53">
        <v>18</v>
      </c>
      <c r="AD192" s="53">
        <v>5</v>
      </c>
      <c r="AE192" s="53">
        <v>50</v>
      </c>
      <c r="AF192" s="53">
        <v>8</v>
      </c>
      <c r="AG192" s="53">
        <v>0</v>
      </c>
      <c r="AH192" s="53">
        <v>6</v>
      </c>
      <c r="AI192" s="53">
        <v>8</v>
      </c>
      <c r="AJ192" s="53">
        <v>1</v>
      </c>
      <c r="AK192" s="53">
        <v>0</v>
      </c>
      <c r="AL192" s="53">
        <v>0</v>
      </c>
      <c r="AM192" s="53">
        <v>2</v>
      </c>
      <c r="AN192" s="19">
        <v>191</v>
      </c>
    </row>
    <row r="193" spans="1:40" ht="15.75">
      <c r="A193" s="163"/>
      <c r="B193" s="316"/>
      <c r="C193" s="319"/>
      <c r="D193" s="322"/>
      <c r="E193" s="324"/>
      <c r="F193" s="340"/>
      <c r="G193" s="341"/>
      <c r="H193" s="94" t="s">
        <v>256</v>
      </c>
      <c r="I193" s="47">
        <f t="shared" si="5"/>
        <v>4841</v>
      </c>
      <c r="J193" s="47">
        <f t="shared" si="6"/>
        <v>4841</v>
      </c>
      <c r="K193" s="47">
        <v>17</v>
      </c>
      <c r="L193" s="47">
        <v>329</v>
      </c>
      <c r="M193" s="47">
        <v>44</v>
      </c>
      <c r="N193" s="47">
        <v>233</v>
      </c>
      <c r="O193" s="47">
        <v>66</v>
      </c>
      <c r="P193" s="47">
        <v>178</v>
      </c>
      <c r="Q193" s="47">
        <v>143</v>
      </c>
      <c r="R193" s="47">
        <v>42</v>
      </c>
      <c r="S193" s="47">
        <v>196</v>
      </c>
      <c r="T193" s="47">
        <v>169</v>
      </c>
      <c r="U193" s="47">
        <v>177</v>
      </c>
      <c r="V193" s="47">
        <v>74</v>
      </c>
      <c r="W193" s="47">
        <v>401</v>
      </c>
      <c r="X193" s="47">
        <v>419</v>
      </c>
      <c r="Y193" s="47">
        <v>49</v>
      </c>
      <c r="Z193" s="47">
        <v>552</v>
      </c>
      <c r="AA193" s="47">
        <v>5</v>
      </c>
      <c r="AB193" s="47">
        <v>644</v>
      </c>
      <c r="AC193" s="47">
        <v>120</v>
      </c>
      <c r="AD193" s="47">
        <v>103</v>
      </c>
      <c r="AE193" s="47">
        <v>623</v>
      </c>
      <c r="AF193" s="47">
        <v>30</v>
      </c>
      <c r="AG193" s="47">
        <v>19</v>
      </c>
      <c r="AH193" s="47">
        <v>14</v>
      </c>
      <c r="AI193" s="47">
        <v>107</v>
      </c>
      <c r="AJ193" s="47">
        <v>78</v>
      </c>
      <c r="AK193" s="47">
        <v>4</v>
      </c>
      <c r="AL193" s="47">
        <v>0</v>
      </c>
      <c r="AM193" s="47">
        <v>5</v>
      </c>
      <c r="AN193" s="19">
        <v>192</v>
      </c>
    </row>
    <row r="194" spans="1:40">
      <c r="A194" s="163"/>
      <c r="B194" s="316"/>
      <c r="C194" s="319"/>
      <c r="D194" s="322" t="s">
        <v>257</v>
      </c>
      <c r="E194" s="342" t="s">
        <v>258</v>
      </c>
      <c r="F194" s="326" t="s">
        <v>248</v>
      </c>
      <c r="G194" s="331" t="s">
        <v>249</v>
      </c>
      <c r="H194" s="7" t="s">
        <v>250</v>
      </c>
      <c r="I194" s="8">
        <f t="shared" si="5"/>
        <v>2886</v>
      </c>
      <c r="J194" s="8">
        <f t="shared" si="6"/>
        <v>2886</v>
      </c>
      <c r="K194" s="8">
        <v>352</v>
      </c>
      <c r="L194" s="8">
        <v>28</v>
      </c>
      <c r="M194" s="8">
        <v>51</v>
      </c>
      <c r="N194" s="8">
        <v>136</v>
      </c>
      <c r="O194" s="8">
        <v>75</v>
      </c>
      <c r="P194" s="8">
        <v>46</v>
      </c>
      <c r="Q194" s="8">
        <v>395</v>
      </c>
      <c r="R194" s="8">
        <v>46</v>
      </c>
      <c r="S194" s="8">
        <v>323</v>
      </c>
      <c r="T194" s="8">
        <v>39</v>
      </c>
      <c r="U194" s="8">
        <v>183</v>
      </c>
      <c r="V194" s="8">
        <v>207</v>
      </c>
      <c r="W194" s="8">
        <v>54</v>
      </c>
      <c r="X194" s="8">
        <v>105</v>
      </c>
      <c r="Y194" s="8">
        <v>36</v>
      </c>
      <c r="Z194" s="8">
        <v>257</v>
      </c>
      <c r="AA194" s="8">
        <v>14</v>
      </c>
      <c r="AB194" s="8">
        <v>81</v>
      </c>
      <c r="AC194" s="8">
        <v>51</v>
      </c>
      <c r="AD194" s="8">
        <v>71</v>
      </c>
      <c r="AE194" s="8">
        <v>46</v>
      </c>
      <c r="AF194" s="8">
        <v>19</v>
      </c>
      <c r="AG194" s="8">
        <v>34</v>
      </c>
      <c r="AH194" s="8">
        <v>35</v>
      </c>
      <c r="AI194" s="8">
        <v>98</v>
      </c>
      <c r="AJ194" s="8">
        <v>40</v>
      </c>
      <c r="AK194" s="8">
        <v>41</v>
      </c>
      <c r="AL194" s="8">
        <v>0</v>
      </c>
      <c r="AM194" s="8">
        <v>23</v>
      </c>
      <c r="AN194" s="19">
        <v>193</v>
      </c>
    </row>
    <row r="195" spans="1:40">
      <c r="A195" s="163"/>
      <c r="B195" s="316"/>
      <c r="C195" s="319"/>
      <c r="D195" s="322"/>
      <c r="E195" s="343"/>
      <c r="F195" s="326"/>
      <c r="G195" s="331"/>
      <c r="H195" s="7" t="s">
        <v>251</v>
      </c>
      <c r="I195" s="8">
        <f t="shared" si="5"/>
        <v>18</v>
      </c>
      <c r="J195" s="8">
        <f t="shared" si="6"/>
        <v>18</v>
      </c>
      <c r="K195" s="8">
        <v>1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3</v>
      </c>
      <c r="S195" s="8">
        <v>0</v>
      </c>
      <c r="T195" s="8">
        <v>2</v>
      </c>
      <c r="U195" s="8">
        <v>0</v>
      </c>
      <c r="V195" s="8">
        <v>0</v>
      </c>
      <c r="W195" s="8">
        <v>0</v>
      </c>
      <c r="X195" s="8">
        <v>3</v>
      </c>
      <c r="Y195" s="8">
        <v>0</v>
      </c>
      <c r="Z195" s="8">
        <v>0</v>
      </c>
      <c r="AA195" s="8">
        <v>1</v>
      </c>
      <c r="AB195" s="8">
        <v>3</v>
      </c>
      <c r="AC195" s="8">
        <v>2</v>
      </c>
      <c r="AD195" s="8">
        <v>1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1</v>
      </c>
      <c r="AL195" s="8">
        <v>0</v>
      </c>
      <c r="AM195" s="8">
        <v>1</v>
      </c>
      <c r="AN195" s="19">
        <v>194</v>
      </c>
    </row>
    <row r="196" spans="1:40">
      <c r="A196" s="163"/>
      <c r="B196" s="316"/>
      <c r="C196" s="319"/>
      <c r="D196" s="322"/>
      <c r="E196" s="343"/>
      <c r="F196" s="326"/>
      <c r="G196" s="332" t="s">
        <v>252</v>
      </c>
      <c r="H196" s="7" t="s">
        <v>250</v>
      </c>
      <c r="I196" s="8">
        <f t="shared" si="5"/>
        <v>1607</v>
      </c>
      <c r="J196" s="8">
        <f t="shared" si="6"/>
        <v>1607</v>
      </c>
      <c r="K196" s="8">
        <v>26</v>
      </c>
      <c r="L196" s="8">
        <v>30</v>
      </c>
      <c r="M196" s="8">
        <v>15</v>
      </c>
      <c r="N196" s="8">
        <v>87</v>
      </c>
      <c r="O196" s="8">
        <v>8</v>
      </c>
      <c r="P196" s="8">
        <v>8</v>
      </c>
      <c r="Q196" s="8">
        <v>96</v>
      </c>
      <c r="R196" s="8">
        <v>7</v>
      </c>
      <c r="S196" s="8">
        <v>164</v>
      </c>
      <c r="T196" s="8">
        <v>6</v>
      </c>
      <c r="U196" s="8">
        <v>173</v>
      </c>
      <c r="V196" s="8">
        <v>17</v>
      </c>
      <c r="W196" s="8">
        <v>17</v>
      </c>
      <c r="X196" s="8">
        <v>262</v>
      </c>
      <c r="Y196" s="8">
        <v>53</v>
      </c>
      <c r="Z196" s="8">
        <v>538</v>
      </c>
      <c r="AA196" s="8">
        <v>0</v>
      </c>
      <c r="AB196" s="8">
        <v>18</v>
      </c>
      <c r="AC196" s="8">
        <v>6</v>
      </c>
      <c r="AD196" s="8">
        <v>18</v>
      </c>
      <c r="AE196" s="8">
        <v>25</v>
      </c>
      <c r="AF196" s="8">
        <v>0</v>
      </c>
      <c r="AG196" s="8">
        <v>8</v>
      </c>
      <c r="AH196" s="8">
        <v>5</v>
      </c>
      <c r="AI196" s="8">
        <v>3</v>
      </c>
      <c r="AJ196" s="8">
        <v>10</v>
      </c>
      <c r="AK196" s="8">
        <v>2</v>
      </c>
      <c r="AL196" s="8">
        <v>0</v>
      </c>
      <c r="AM196" s="8">
        <v>5</v>
      </c>
      <c r="AN196" s="19">
        <v>195</v>
      </c>
    </row>
    <row r="197" spans="1:40">
      <c r="A197" s="163"/>
      <c r="B197" s="316"/>
      <c r="C197" s="319"/>
      <c r="D197" s="322"/>
      <c r="E197" s="343"/>
      <c r="F197" s="326"/>
      <c r="G197" s="332"/>
      <c r="H197" s="7" t="s">
        <v>251</v>
      </c>
      <c r="I197" s="8">
        <f t="shared" si="5"/>
        <v>32</v>
      </c>
      <c r="J197" s="8">
        <f t="shared" si="6"/>
        <v>32</v>
      </c>
      <c r="K197" s="8">
        <v>1</v>
      </c>
      <c r="L197" s="8">
        <v>0</v>
      </c>
      <c r="M197" s="8">
        <v>0</v>
      </c>
      <c r="N197" s="8">
        <v>1</v>
      </c>
      <c r="O197" s="8">
        <v>0</v>
      </c>
      <c r="P197" s="8">
        <v>1</v>
      </c>
      <c r="Q197" s="8">
        <v>0</v>
      </c>
      <c r="R197" s="8">
        <v>1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13</v>
      </c>
      <c r="Y197" s="8">
        <v>0</v>
      </c>
      <c r="Z197" s="8">
        <v>10</v>
      </c>
      <c r="AA197" s="8">
        <v>0</v>
      </c>
      <c r="AB197" s="8">
        <v>0</v>
      </c>
      <c r="AC197" s="8">
        <v>1</v>
      </c>
      <c r="AD197" s="8">
        <v>1</v>
      </c>
      <c r="AE197" s="8">
        <v>1</v>
      </c>
      <c r="AF197" s="8">
        <v>0</v>
      </c>
      <c r="AG197" s="8">
        <v>0</v>
      </c>
      <c r="AH197" s="8">
        <v>0</v>
      </c>
      <c r="AI197" s="8">
        <v>1</v>
      </c>
      <c r="AJ197" s="8">
        <v>0</v>
      </c>
      <c r="AK197" s="8">
        <v>0</v>
      </c>
      <c r="AL197" s="8">
        <v>0</v>
      </c>
      <c r="AM197" s="8">
        <v>1</v>
      </c>
      <c r="AN197" s="19">
        <v>196</v>
      </c>
    </row>
    <row r="198" spans="1:40">
      <c r="A198" s="163"/>
      <c r="B198" s="316"/>
      <c r="C198" s="319"/>
      <c r="D198" s="322"/>
      <c r="E198" s="343"/>
      <c r="F198" s="326"/>
      <c r="G198" s="92"/>
      <c r="H198" s="93" t="s">
        <v>259</v>
      </c>
      <c r="I198" s="53">
        <f t="shared" si="5"/>
        <v>4543</v>
      </c>
      <c r="J198" s="53">
        <f t="shared" si="6"/>
        <v>4543</v>
      </c>
      <c r="K198" s="53">
        <v>380</v>
      </c>
      <c r="L198" s="53">
        <v>58</v>
      </c>
      <c r="M198" s="53">
        <v>66</v>
      </c>
      <c r="N198" s="53">
        <v>224</v>
      </c>
      <c r="O198" s="53">
        <v>83</v>
      </c>
      <c r="P198" s="53">
        <v>55</v>
      </c>
      <c r="Q198" s="53">
        <v>491</v>
      </c>
      <c r="R198" s="53">
        <v>57</v>
      </c>
      <c r="S198" s="53">
        <v>487</v>
      </c>
      <c r="T198" s="53">
        <v>47</v>
      </c>
      <c r="U198" s="53">
        <v>356</v>
      </c>
      <c r="V198" s="53">
        <v>224</v>
      </c>
      <c r="W198" s="53">
        <v>71</v>
      </c>
      <c r="X198" s="53">
        <v>383</v>
      </c>
      <c r="Y198" s="53">
        <v>89</v>
      </c>
      <c r="Z198" s="53">
        <v>805</v>
      </c>
      <c r="AA198" s="53">
        <v>15</v>
      </c>
      <c r="AB198" s="53">
        <v>102</v>
      </c>
      <c r="AC198" s="53">
        <v>60</v>
      </c>
      <c r="AD198" s="53">
        <v>91</v>
      </c>
      <c r="AE198" s="53">
        <v>72</v>
      </c>
      <c r="AF198" s="53">
        <v>19</v>
      </c>
      <c r="AG198" s="53">
        <v>42</v>
      </c>
      <c r="AH198" s="53">
        <v>40</v>
      </c>
      <c r="AI198" s="53">
        <v>102</v>
      </c>
      <c r="AJ198" s="53">
        <v>50</v>
      </c>
      <c r="AK198" s="53">
        <v>44</v>
      </c>
      <c r="AL198" s="53">
        <v>0</v>
      </c>
      <c r="AM198" s="53">
        <v>30</v>
      </c>
      <c r="AN198" s="19">
        <v>197</v>
      </c>
    </row>
    <row r="199" spans="1:40">
      <c r="A199" s="163"/>
      <c r="B199" s="316"/>
      <c r="C199" s="319"/>
      <c r="D199" s="322"/>
      <c r="E199" s="343"/>
      <c r="F199" s="333" t="s">
        <v>254</v>
      </c>
      <c r="G199" s="337"/>
      <c r="H199" s="7" t="s">
        <v>250</v>
      </c>
      <c r="I199" s="8">
        <f t="shared" si="5"/>
        <v>598</v>
      </c>
      <c r="J199" s="8">
        <f t="shared" si="6"/>
        <v>598</v>
      </c>
      <c r="K199" s="8">
        <v>16</v>
      </c>
      <c r="L199" s="8">
        <v>5</v>
      </c>
      <c r="M199" s="8">
        <v>3</v>
      </c>
      <c r="N199" s="8">
        <v>13</v>
      </c>
      <c r="O199" s="8">
        <v>0</v>
      </c>
      <c r="P199" s="8">
        <v>7</v>
      </c>
      <c r="Q199" s="8">
        <v>21</v>
      </c>
      <c r="R199" s="8">
        <v>0</v>
      </c>
      <c r="S199" s="8">
        <v>50</v>
      </c>
      <c r="T199" s="8">
        <v>1</v>
      </c>
      <c r="U199" s="8">
        <v>25</v>
      </c>
      <c r="V199" s="8">
        <v>2</v>
      </c>
      <c r="W199" s="8">
        <v>2</v>
      </c>
      <c r="X199" s="8">
        <v>128</v>
      </c>
      <c r="Y199" s="8">
        <v>30</v>
      </c>
      <c r="Z199" s="8">
        <v>266</v>
      </c>
      <c r="AA199" s="8">
        <v>0</v>
      </c>
      <c r="AB199" s="8">
        <v>2</v>
      </c>
      <c r="AC199" s="8">
        <v>1</v>
      </c>
      <c r="AD199" s="8">
        <v>3</v>
      </c>
      <c r="AE199" s="8">
        <v>6</v>
      </c>
      <c r="AF199" s="8">
        <v>0</v>
      </c>
      <c r="AG199" s="8">
        <v>0</v>
      </c>
      <c r="AH199" s="8">
        <v>13</v>
      </c>
      <c r="AI199" s="8">
        <v>0</v>
      </c>
      <c r="AJ199" s="8">
        <v>1</v>
      </c>
      <c r="AK199" s="8">
        <v>0</v>
      </c>
      <c r="AL199" s="8">
        <v>0</v>
      </c>
      <c r="AM199" s="8">
        <v>3</v>
      </c>
      <c r="AN199" s="19">
        <v>198</v>
      </c>
    </row>
    <row r="200" spans="1:40">
      <c r="A200" s="163"/>
      <c r="B200" s="316"/>
      <c r="C200" s="319"/>
      <c r="D200" s="322"/>
      <c r="E200" s="343"/>
      <c r="F200" s="334"/>
      <c r="G200" s="338"/>
      <c r="H200" s="7" t="s">
        <v>251</v>
      </c>
      <c r="I200" s="8">
        <f t="shared" si="5"/>
        <v>28</v>
      </c>
      <c r="J200" s="8">
        <f t="shared" si="6"/>
        <v>28</v>
      </c>
      <c r="K200" s="8">
        <v>4</v>
      </c>
      <c r="L200" s="8">
        <v>0</v>
      </c>
      <c r="M200" s="8">
        <v>0</v>
      </c>
      <c r="N200" s="8">
        <v>0</v>
      </c>
      <c r="O200" s="8">
        <v>0</v>
      </c>
      <c r="P200" s="8">
        <v>1</v>
      </c>
      <c r="Q200" s="8">
        <v>0</v>
      </c>
      <c r="R200" s="8">
        <v>1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13</v>
      </c>
      <c r="Y200" s="8">
        <v>0</v>
      </c>
      <c r="Z200" s="8">
        <v>6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1</v>
      </c>
      <c r="AI200" s="8">
        <v>0</v>
      </c>
      <c r="AJ200" s="8">
        <v>0</v>
      </c>
      <c r="AK200" s="8">
        <v>0</v>
      </c>
      <c r="AL200" s="8">
        <v>0</v>
      </c>
      <c r="AM200" s="8">
        <v>2</v>
      </c>
      <c r="AN200" s="19">
        <v>199</v>
      </c>
    </row>
    <row r="201" spans="1:40" ht="24">
      <c r="A201" s="163"/>
      <c r="B201" s="316"/>
      <c r="C201" s="319"/>
      <c r="D201" s="322"/>
      <c r="E201" s="343"/>
      <c r="F201" s="335"/>
      <c r="G201" s="339"/>
      <c r="H201" s="93" t="s">
        <v>260</v>
      </c>
      <c r="I201" s="53">
        <f t="shared" si="5"/>
        <v>626</v>
      </c>
      <c r="J201" s="53">
        <f t="shared" si="6"/>
        <v>626</v>
      </c>
      <c r="K201" s="53">
        <v>20</v>
      </c>
      <c r="L201" s="53">
        <v>5</v>
      </c>
      <c r="M201" s="53">
        <v>3</v>
      </c>
      <c r="N201" s="53">
        <v>13</v>
      </c>
      <c r="O201" s="53">
        <v>0</v>
      </c>
      <c r="P201" s="53">
        <v>8</v>
      </c>
      <c r="Q201" s="53">
        <v>21</v>
      </c>
      <c r="R201" s="53">
        <v>1</v>
      </c>
      <c r="S201" s="53">
        <v>50</v>
      </c>
      <c r="T201" s="53">
        <v>1</v>
      </c>
      <c r="U201" s="53">
        <v>25</v>
      </c>
      <c r="V201" s="53">
        <v>2</v>
      </c>
      <c r="W201" s="53">
        <v>2</v>
      </c>
      <c r="X201" s="53">
        <v>141</v>
      </c>
      <c r="Y201" s="53">
        <v>30</v>
      </c>
      <c r="Z201" s="53">
        <v>272</v>
      </c>
      <c r="AA201" s="53">
        <v>0</v>
      </c>
      <c r="AB201" s="53">
        <v>2</v>
      </c>
      <c r="AC201" s="53">
        <v>1</v>
      </c>
      <c r="AD201" s="53">
        <v>3</v>
      </c>
      <c r="AE201" s="53">
        <v>6</v>
      </c>
      <c r="AF201" s="53">
        <v>0</v>
      </c>
      <c r="AG201" s="53">
        <v>0</v>
      </c>
      <c r="AH201" s="53">
        <v>14</v>
      </c>
      <c r="AI201" s="53">
        <v>0</v>
      </c>
      <c r="AJ201" s="53">
        <v>1</v>
      </c>
      <c r="AK201" s="53">
        <v>0</v>
      </c>
      <c r="AL201" s="53">
        <v>0</v>
      </c>
      <c r="AM201" s="53">
        <v>5</v>
      </c>
      <c r="AN201" s="19">
        <v>200</v>
      </c>
    </row>
    <row r="202" spans="1:40" ht="15.75">
      <c r="A202" s="163"/>
      <c r="B202" s="317"/>
      <c r="C202" s="320"/>
      <c r="D202" s="322"/>
      <c r="E202" s="344"/>
      <c r="F202" s="92"/>
      <c r="G202" s="92"/>
      <c r="H202" s="94" t="s">
        <v>261</v>
      </c>
      <c r="I202" s="47">
        <f t="shared" si="5"/>
        <v>5169</v>
      </c>
      <c r="J202" s="47">
        <f t="shared" si="6"/>
        <v>5169</v>
      </c>
      <c r="K202" s="47">
        <v>400</v>
      </c>
      <c r="L202" s="47">
        <v>63</v>
      </c>
      <c r="M202" s="47">
        <v>69</v>
      </c>
      <c r="N202" s="47">
        <v>237</v>
      </c>
      <c r="O202" s="47">
        <v>83</v>
      </c>
      <c r="P202" s="47">
        <v>63</v>
      </c>
      <c r="Q202" s="47">
        <v>512</v>
      </c>
      <c r="R202" s="47">
        <v>58</v>
      </c>
      <c r="S202" s="47">
        <v>537</v>
      </c>
      <c r="T202" s="47">
        <v>48</v>
      </c>
      <c r="U202" s="47">
        <v>381</v>
      </c>
      <c r="V202" s="47">
        <v>226</v>
      </c>
      <c r="W202" s="47">
        <v>73</v>
      </c>
      <c r="X202" s="47">
        <v>524</v>
      </c>
      <c r="Y202" s="47">
        <v>119</v>
      </c>
      <c r="Z202" s="47">
        <v>1077</v>
      </c>
      <c r="AA202" s="47">
        <v>15</v>
      </c>
      <c r="AB202" s="47">
        <v>104</v>
      </c>
      <c r="AC202" s="47">
        <v>61</v>
      </c>
      <c r="AD202" s="47">
        <v>94</v>
      </c>
      <c r="AE202" s="47">
        <v>78</v>
      </c>
      <c r="AF202" s="47">
        <v>19</v>
      </c>
      <c r="AG202" s="47">
        <v>42</v>
      </c>
      <c r="AH202" s="47">
        <v>54</v>
      </c>
      <c r="AI202" s="47">
        <v>102</v>
      </c>
      <c r="AJ202" s="47">
        <v>51</v>
      </c>
      <c r="AK202" s="47">
        <v>44</v>
      </c>
      <c r="AL202" s="47">
        <v>0</v>
      </c>
      <c r="AM202" s="47">
        <v>35</v>
      </c>
      <c r="AN202" s="19">
        <v>201</v>
      </c>
    </row>
    <row r="203" spans="1:40">
      <c r="A203" s="163"/>
      <c r="B203" s="303" t="s">
        <v>262</v>
      </c>
      <c r="C203" s="330" t="s">
        <v>263</v>
      </c>
      <c r="D203" s="322" t="s">
        <v>349</v>
      </c>
      <c r="E203" s="306" t="s">
        <v>264</v>
      </c>
      <c r="F203" s="326" t="s">
        <v>248</v>
      </c>
      <c r="G203" s="331" t="s">
        <v>249</v>
      </c>
      <c r="H203" s="7" t="s">
        <v>265</v>
      </c>
      <c r="I203" s="8">
        <f t="shared" si="5"/>
        <v>421</v>
      </c>
      <c r="J203" s="8">
        <f t="shared" si="6"/>
        <v>421</v>
      </c>
      <c r="K203" s="8">
        <v>3</v>
      </c>
      <c r="L203" s="8">
        <v>18</v>
      </c>
      <c r="M203" s="8">
        <v>3</v>
      </c>
      <c r="N203" s="8">
        <v>10</v>
      </c>
      <c r="O203" s="8">
        <v>2</v>
      </c>
      <c r="P203" s="8">
        <v>4</v>
      </c>
      <c r="Q203" s="8">
        <v>17</v>
      </c>
      <c r="R203" s="8">
        <v>0</v>
      </c>
      <c r="S203" s="8">
        <v>33</v>
      </c>
      <c r="T203" s="8">
        <v>6</v>
      </c>
      <c r="U203" s="8">
        <v>49</v>
      </c>
      <c r="V203" s="8">
        <v>12</v>
      </c>
      <c r="W203" s="8">
        <v>19</v>
      </c>
      <c r="X203" s="8">
        <v>55</v>
      </c>
      <c r="Y203" s="8">
        <v>18</v>
      </c>
      <c r="Z203" s="8">
        <v>56</v>
      </c>
      <c r="AA203" s="8">
        <v>2</v>
      </c>
      <c r="AB203" s="8">
        <v>65</v>
      </c>
      <c r="AC203" s="8">
        <v>9</v>
      </c>
      <c r="AD203" s="8">
        <v>11</v>
      </c>
      <c r="AE203" s="8">
        <v>14</v>
      </c>
      <c r="AF203" s="8">
        <v>1</v>
      </c>
      <c r="AG203" s="8">
        <v>5</v>
      </c>
      <c r="AH203" s="8">
        <v>5</v>
      </c>
      <c r="AI203" s="8">
        <v>2</v>
      </c>
      <c r="AJ203" s="8">
        <v>2</v>
      </c>
      <c r="AK203" s="8">
        <v>0</v>
      </c>
      <c r="AL203" s="8">
        <v>0</v>
      </c>
      <c r="AM203" s="8">
        <v>0</v>
      </c>
      <c r="AN203" s="19">
        <v>202</v>
      </c>
    </row>
    <row r="204" spans="1:40">
      <c r="A204" s="163"/>
      <c r="B204" s="304"/>
      <c r="C204" s="319"/>
      <c r="D204" s="322"/>
      <c r="E204" s="307"/>
      <c r="F204" s="326"/>
      <c r="G204" s="331"/>
      <c r="H204" s="7" t="s">
        <v>266</v>
      </c>
      <c r="I204" s="8">
        <f t="shared" si="5"/>
        <v>64</v>
      </c>
      <c r="J204" s="8">
        <f t="shared" si="6"/>
        <v>64</v>
      </c>
      <c r="K204" s="8">
        <v>0</v>
      </c>
      <c r="L204" s="8">
        <v>1</v>
      </c>
      <c r="M204" s="8">
        <v>0</v>
      </c>
      <c r="N204" s="8">
        <v>3</v>
      </c>
      <c r="O204" s="8">
        <v>0</v>
      </c>
      <c r="P204" s="8">
        <v>0</v>
      </c>
      <c r="Q204" s="8">
        <v>2</v>
      </c>
      <c r="R204" s="8">
        <v>0</v>
      </c>
      <c r="S204" s="8">
        <v>2</v>
      </c>
      <c r="T204" s="8">
        <v>2</v>
      </c>
      <c r="U204" s="8">
        <v>2</v>
      </c>
      <c r="V204" s="8">
        <v>2</v>
      </c>
      <c r="W204" s="8">
        <v>4</v>
      </c>
      <c r="X204" s="8">
        <v>16</v>
      </c>
      <c r="Y204" s="8">
        <v>1</v>
      </c>
      <c r="Z204" s="8">
        <v>10</v>
      </c>
      <c r="AA204" s="8">
        <v>1</v>
      </c>
      <c r="AB204" s="8">
        <v>8</v>
      </c>
      <c r="AC204" s="8">
        <v>0</v>
      </c>
      <c r="AD204" s="8">
        <v>6</v>
      </c>
      <c r="AE204" s="8">
        <v>1</v>
      </c>
      <c r="AF204" s="8">
        <v>1</v>
      </c>
      <c r="AG204" s="8">
        <v>1</v>
      </c>
      <c r="AH204" s="8">
        <v>0</v>
      </c>
      <c r="AI204" s="8">
        <v>0</v>
      </c>
      <c r="AJ204" s="8">
        <v>1</v>
      </c>
      <c r="AK204" s="8">
        <v>0</v>
      </c>
      <c r="AL204" s="8">
        <v>0</v>
      </c>
      <c r="AM204" s="8">
        <v>0</v>
      </c>
      <c r="AN204" s="19">
        <v>203</v>
      </c>
    </row>
    <row r="205" spans="1:40">
      <c r="A205" s="163"/>
      <c r="B205" s="304"/>
      <c r="C205" s="319"/>
      <c r="D205" s="322"/>
      <c r="E205" s="307"/>
      <c r="F205" s="326"/>
      <c r="G205" s="332" t="s">
        <v>252</v>
      </c>
      <c r="H205" s="7" t="s">
        <v>265</v>
      </c>
      <c r="I205" s="8">
        <f t="shared" si="5"/>
        <v>1828</v>
      </c>
      <c r="J205" s="8">
        <f t="shared" si="6"/>
        <v>1828</v>
      </c>
      <c r="K205" s="8">
        <v>10</v>
      </c>
      <c r="L205" s="8">
        <v>63</v>
      </c>
      <c r="M205" s="8">
        <v>4</v>
      </c>
      <c r="N205" s="8">
        <v>26</v>
      </c>
      <c r="O205" s="8">
        <v>6</v>
      </c>
      <c r="P205" s="8">
        <v>44</v>
      </c>
      <c r="Q205" s="8">
        <v>63</v>
      </c>
      <c r="R205" s="8">
        <v>32</v>
      </c>
      <c r="S205" s="8">
        <v>41</v>
      </c>
      <c r="T205" s="8">
        <v>14</v>
      </c>
      <c r="U205" s="8">
        <v>234</v>
      </c>
      <c r="V205" s="8">
        <v>34</v>
      </c>
      <c r="W205" s="8">
        <v>53</v>
      </c>
      <c r="X205" s="8">
        <v>163</v>
      </c>
      <c r="Y205" s="8">
        <v>19</v>
      </c>
      <c r="Z205" s="8">
        <v>160</v>
      </c>
      <c r="AA205" s="8">
        <v>5</v>
      </c>
      <c r="AB205" s="8">
        <v>216</v>
      </c>
      <c r="AC205" s="8">
        <v>99</v>
      </c>
      <c r="AD205" s="8">
        <v>84</v>
      </c>
      <c r="AE205" s="8">
        <v>65</v>
      </c>
      <c r="AF205" s="8">
        <v>36</v>
      </c>
      <c r="AG205" s="8">
        <v>1</v>
      </c>
      <c r="AH205" s="8">
        <v>11</v>
      </c>
      <c r="AI205" s="8">
        <v>17</v>
      </c>
      <c r="AJ205" s="8">
        <v>23</v>
      </c>
      <c r="AK205" s="8">
        <v>3</v>
      </c>
      <c r="AL205" s="8">
        <v>0</v>
      </c>
      <c r="AM205" s="8">
        <v>302</v>
      </c>
      <c r="AN205" s="19">
        <v>204</v>
      </c>
    </row>
    <row r="206" spans="1:40">
      <c r="A206" s="163"/>
      <c r="B206" s="304"/>
      <c r="C206" s="319"/>
      <c r="D206" s="322"/>
      <c r="E206" s="307"/>
      <c r="F206" s="326"/>
      <c r="G206" s="332"/>
      <c r="H206" s="7" t="s">
        <v>266</v>
      </c>
      <c r="I206" s="8">
        <f t="shared" si="5"/>
        <v>658</v>
      </c>
      <c r="J206" s="8">
        <f t="shared" si="6"/>
        <v>658</v>
      </c>
      <c r="K206" s="8">
        <v>10</v>
      </c>
      <c r="L206" s="8">
        <v>10</v>
      </c>
      <c r="M206" s="8">
        <v>2</v>
      </c>
      <c r="N206" s="8">
        <v>5</v>
      </c>
      <c r="O206" s="8">
        <v>6</v>
      </c>
      <c r="P206" s="8">
        <v>2</v>
      </c>
      <c r="Q206" s="8">
        <v>10</v>
      </c>
      <c r="R206" s="8">
        <v>8</v>
      </c>
      <c r="S206" s="8">
        <v>8</v>
      </c>
      <c r="T206" s="8">
        <v>9</v>
      </c>
      <c r="U206" s="8">
        <v>31</v>
      </c>
      <c r="V206" s="8">
        <v>1</v>
      </c>
      <c r="W206" s="8">
        <v>19</v>
      </c>
      <c r="X206" s="8">
        <v>44</v>
      </c>
      <c r="Y206" s="8">
        <v>7</v>
      </c>
      <c r="Z206" s="8">
        <v>44</v>
      </c>
      <c r="AA206" s="8">
        <v>0</v>
      </c>
      <c r="AB206" s="8">
        <v>94</v>
      </c>
      <c r="AC206" s="8">
        <v>16</v>
      </c>
      <c r="AD206" s="8">
        <v>18</v>
      </c>
      <c r="AE206" s="8">
        <v>15</v>
      </c>
      <c r="AF206" s="8">
        <v>29</v>
      </c>
      <c r="AG206" s="8">
        <v>1</v>
      </c>
      <c r="AH206" s="8">
        <v>6</v>
      </c>
      <c r="AI206" s="8">
        <v>3</v>
      </c>
      <c r="AJ206" s="8">
        <v>1</v>
      </c>
      <c r="AK206" s="8">
        <v>3</v>
      </c>
      <c r="AL206" s="8">
        <v>0</v>
      </c>
      <c r="AM206" s="8">
        <v>256</v>
      </c>
      <c r="AN206" s="19">
        <v>205</v>
      </c>
    </row>
    <row r="207" spans="1:40" ht="24">
      <c r="A207" s="163"/>
      <c r="B207" s="304"/>
      <c r="C207" s="319"/>
      <c r="D207" s="322"/>
      <c r="E207" s="307"/>
      <c r="F207" s="326"/>
      <c r="G207" s="92"/>
      <c r="H207" s="93" t="s">
        <v>267</v>
      </c>
      <c r="I207" s="53">
        <f t="shared" si="5"/>
        <v>2971</v>
      </c>
      <c r="J207" s="53">
        <f t="shared" si="6"/>
        <v>2971</v>
      </c>
      <c r="K207" s="53">
        <v>23</v>
      </c>
      <c r="L207" s="53">
        <v>92</v>
      </c>
      <c r="M207" s="53">
        <v>9</v>
      </c>
      <c r="N207" s="53">
        <v>44</v>
      </c>
      <c r="O207" s="53">
        <v>14</v>
      </c>
      <c r="P207" s="53">
        <v>50</v>
      </c>
      <c r="Q207" s="53">
        <v>92</v>
      </c>
      <c r="R207" s="53">
        <v>40</v>
      </c>
      <c r="S207" s="53">
        <v>84</v>
      </c>
      <c r="T207" s="53">
        <v>31</v>
      </c>
      <c r="U207" s="53">
        <v>316</v>
      </c>
      <c r="V207" s="53">
        <v>49</v>
      </c>
      <c r="W207" s="53">
        <v>95</v>
      </c>
      <c r="X207" s="53">
        <v>278</v>
      </c>
      <c r="Y207" s="53">
        <v>45</v>
      </c>
      <c r="Z207" s="53">
        <v>270</v>
      </c>
      <c r="AA207" s="53">
        <v>8</v>
      </c>
      <c r="AB207" s="53">
        <v>383</v>
      </c>
      <c r="AC207" s="53">
        <v>124</v>
      </c>
      <c r="AD207" s="53">
        <v>119</v>
      </c>
      <c r="AE207" s="53">
        <v>95</v>
      </c>
      <c r="AF207" s="53">
        <v>67</v>
      </c>
      <c r="AG207" s="53">
        <v>8</v>
      </c>
      <c r="AH207" s="53">
        <v>22</v>
      </c>
      <c r="AI207" s="53">
        <v>22</v>
      </c>
      <c r="AJ207" s="53">
        <v>27</v>
      </c>
      <c r="AK207" s="53">
        <v>6</v>
      </c>
      <c r="AL207" s="53">
        <v>0</v>
      </c>
      <c r="AM207" s="53">
        <v>558</v>
      </c>
      <c r="AN207" s="19">
        <v>206</v>
      </c>
    </row>
    <row r="208" spans="1:40">
      <c r="A208" s="163"/>
      <c r="B208" s="304"/>
      <c r="C208" s="319"/>
      <c r="D208" s="322"/>
      <c r="E208" s="307"/>
      <c r="F208" s="333" t="s">
        <v>254</v>
      </c>
      <c r="G208" s="337"/>
      <c r="H208" s="7" t="s">
        <v>265</v>
      </c>
      <c r="I208" s="8">
        <f t="shared" si="5"/>
        <v>353</v>
      </c>
      <c r="J208" s="8">
        <f t="shared" si="6"/>
        <v>353</v>
      </c>
      <c r="K208" s="8">
        <v>6</v>
      </c>
      <c r="L208" s="8">
        <v>9</v>
      </c>
      <c r="M208" s="8">
        <v>1</v>
      </c>
      <c r="N208" s="8">
        <v>4</v>
      </c>
      <c r="O208" s="8">
        <v>6</v>
      </c>
      <c r="P208" s="8">
        <v>8</v>
      </c>
      <c r="Q208" s="8">
        <v>15</v>
      </c>
      <c r="R208" s="8">
        <v>2</v>
      </c>
      <c r="S208" s="8">
        <v>11</v>
      </c>
      <c r="T208" s="8">
        <v>2</v>
      </c>
      <c r="U208" s="8">
        <v>56</v>
      </c>
      <c r="V208" s="8">
        <v>4</v>
      </c>
      <c r="W208" s="8">
        <v>3</v>
      </c>
      <c r="X208" s="8">
        <v>75</v>
      </c>
      <c r="Y208" s="8">
        <v>21</v>
      </c>
      <c r="Z208" s="8">
        <v>60</v>
      </c>
      <c r="AA208" s="8">
        <v>2</v>
      </c>
      <c r="AB208" s="8">
        <v>17</v>
      </c>
      <c r="AC208" s="8">
        <v>5</v>
      </c>
      <c r="AD208" s="8">
        <v>4</v>
      </c>
      <c r="AE208" s="8">
        <v>7</v>
      </c>
      <c r="AF208" s="8">
        <v>0</v>
      </c>
      <c r="AG208" s="8">
        <v>0</v>
      </c>
      <c r="AH208" s="8">
        <v>0</v>
      </c>
      <c r="AI208" s="8">
        <v>1</v>
      </c>
      <c r="AJ208" s="8">
        <v>7</v>
      </c>
      <c r="AK208" s="8">
        <v>1</v>
      </c>
      <c r="AL208" s="8">
        <v>0</v>
      </c>
      <c r="AM208" s="8">
        <v>26</v>
      </c>
      <c r="AN208" s="19">
        <v>207</v>
      </c>
    </row>
    <row r="209" spans="1:40">
      <c r="A209" s="163"/>
      <c r="B209" s="304"/>
      <c r="C209" s="319"/>
      <c r="D209" s="322"/>
      <c r="E209" s="307"/>
      <c r="F209" s="334"/>
      <c r="G209" s="338"/>
      <c r="H209" s="7" t="s">
        <v>266</v>
      </c>
      <c r="I209" s="8">
        <f t="shared" ref="I209:I245" si="8">HLOOKUP($I$2,$J$2:$AM$245,$AN209,FALSE)</f>
        <v>305</v>
      </c>
      <c r="J209" s="8">
        <f t="shared" si="6"/>
        <v>305</v>
      </c>
      <c r="K209" s="8">
        <v>1</v>
      </c>
      <c r="L209" s="8">
        <v>2</v>
      </c>
      <c r="M209" s="8">
        <v>0</v>
      </c>
      <c r="N209" s="8">
        <v>4</v>
      </c>
      <c r="O209" s="8">
        <v>1</v>
      </c>
      <c r="P209" s="8">
        <v>3</v>
      </c>
      <c r="Q209" s="8">
        <v>2</v>
      </c>
      <c r="R209" s="8">
        <v>1</v>
      </c>
      <c r="S209" s="8">
        <v>1</v>
      </c>
      <c r="T209" s="8">
        <v>1</v>
      </c>
      <c r="U209" s="8">
        <v>17</v>
      </c>
      <c r="V209" s="8">
        <v>0</v>
      </c>
      <c r="W209" s="8">
        <v>4</v>
      </c>
      <c r="X209" s="8">
        <v>9</v>
      </c>
      <c r="Y209" s="8">
        <v>0</v>
      </c>
      <c r="Z209" s="8">
        <v>8</v>
      </c>
      <c r="AA209" s="8">
        <v>1</v>
      </c>
      <c r="AB209" s="8">
        <v>3</v>
      </c>
      <c r="AC209" s="8">
        <v>1</v>
      </c>
      <c r="AD209" s="8">
        <v>8</v>
      </c>
      <c r="AE209" s="8">
        <v>2</v>
      </c>
      <c r="AF209" s="8">
        <v>1</v>
      </c>
      <c r="AG209" s="8">
        <v>0</v>
      </c>
      <c r="AH209" s="8">
        <v>0</v>
      </c>
      <c r="AI209" s="8">
        <v>0</v>
      </c>
      <c r="AJ209" s="8">
        <v>1</v>
      </c>
      <c r="AK209" s="8">
        <v>4</v>
      </c>
      <c r="AL209" s="8">
        <v>0</v>
      </c>
      <c r="AM209" s="8">
        <v>230</v>
      </c>
      <c r="AN209" s="19">
        <v>208</v>
      </c>
    </row>
    <row r="210" spans="1:40" ht="24">
      <c r="A210" s="163"/>
      <c r="B210" s="304"/>
      <c r="C210" s="319"/>
      <c r="D210" s="322"/>
      <c r="E210" s="307"/>
      <c r="F210" s="335"/>
      <c r="G210" s="339"/>
      <c r="H210" s="93" t="s">
        <v>268</v>
      </c>
      <c r="I210" s="53">
        <f t="shared" si="8"/>
        <v>658</v>
      </c>
      <c r="J210" s="53">
        <f t="shared" ref="J210:J244" si="9">SUM(K210:AM210)</f>
        <v>658</v>
      </c>
      <c r="K210" s="53">
        <v>7</v>
      </c>
      <c r="L210" s="53">
        <v>11</v>
      </c>
      <c r="M210" s="53">
        <v>1</v>
      </c>
      <c r="N210" s="53">
        <v>8</v>
      </c>
      <c r="O210" s="53">
        <v>7</v>
      </c>
      <c r="P210" s="53">
        <v>11</v>
      </c>
      <c r="Q210" s="53">
        <v>17</v>
      </c>
      <c r="R210" s="53">
        <v>3</v>
      </c>
      <c r="S210" s="53">
        <v>12</v>
      </c>
      <c r="T210" s="53">
        <v>3</v>
      </c>
      <c r="U210" s="53">
        <v>73</v>
      </c>
      <c r="V210" s="53">
        <v>4</v>
      </c>
      <c r="W210" s="53">
        <v>7</v>
      </c>
      <c r="X210" s="53">
        <v>84</v>
      </c>
      <c r="Y210" s="53">
        <v>21</v>
      </c>
      <c r="Z210" s="53">
        <v>68</v>
      </c>
      <c r="AA210" s="53">
        <v>3</v>
      </c>
      <c r="AB210" s="53">
        <v>20</v>
      </c>
      <c r="AC210" s="53">
        <v>6</v>
      </c>
      <c r="AD210" s="53">
        <v>12</v>
      </c>
      <c r="AE210" s="53">
        <v>9</v>
      </c>
      <c r="AF210" s="53">
        <v>1</v>
      </c>
      <c r="AG210" s="53">
        <v>0</v>
      </c>
      <c r="AH210" s="53">
        <v>0</v>
      </c>
      <c r="AI210" s="53">
        <v>1</v>
      </c>
      <c r="AJ210" s="53">
        <v>8</v>
      </c>
      <c r="AK210" s="53">
        <v>5</v>
      </c>
      <c r="AL210" s="53">
        <v>0</v>
      </c>
      <c r="AM210" s="53">
        <v>256</v>
      </c>
      <c r="AN210" s="19">
        <v>209</v>
      </c>
    </row>
    <row r="211" spans="1:40" ht="25.5" customHeight="1">
      <c r="A211" s="163"/>
      <c r="B211" s="304"/>
      <c r="C211" s="319"/>
      <c r="D211" s="322"/>
      <c r="E211" s="324"/>
      <c r="F211" s="95"/>
      <c r="G211" s="92"/>
      <c r="H211" s="94" t="s">
        <v>269</v>
      </c>
      <c r="I211" s="47">
        <f t="shared" si="8"/>
        <v>3629</v>
      </c>
      <c r="J211" s="47">
        <f t="shared" si="9"/>
        <v>3629</v>
      </c>
      <c r="K211" s="47">
        <v>30</v>
      </c>
      <c r="L211" s="47">
        <v>103</v>
      </c>
      <c r="M211" s="47">
        <v>10</v>
      </c>
      <c r="N211" s="47">
        <v>52</v>
      </c>
      <c r="O211" s="47">
        <v>21</v>
      </c>
      <c r="P211" s="47">
        <v>61</v>
      </c>
      <c r="Q211" s="47">
        <v>109</v>
      </c>
      <c r="R211" s="47">
        <v>43</v>
      </c>
      <c r="S211" s="47">
        <v>96</v>
      </c>
      <c r="T211" s="47">
        <v>34</v>
      </c>
      <c r="U211" s="47">
        <v>389</v>
      </c>
      <c r="V211" s="47">
        <v>53</v>
      </c>
      <c r="W211" s="47">
        <v>102</v>
      </c>
      <c r="X211" s="47">
        <v>362</v>
      </c>
      <c r="Y211" s="47">
        <v>66</v>
      </c>
      <c r="Z211" s="47">
        <v>338</v>
      </c>
      <c r="AA211" s="47">
        <v>11</v>
      </c>
      <c r="AB211" s="47">
        <v>403</v>
      </c>
      <c r="AC211" s="47">
        <v>130</v>
      </c>
      <c r="AD211" s="47">
        <v>131</v>
      </c>
      <c r="AE211" s="47">
        <v>104</v>
      </c>
      <c r="AF211" s="47">
        <v>68</v>
      </c>
      <c r="AG211" s="47">
        <v>8</v>
      </c>
      <c r="AH211" s="47">
        <v>22</v>
      </c>
      <c r="AI211" s="47">
        <v>23</v>
      </c>
      <c r="AJ211" s="47">
        <v>35</v>
      </c>
      <c r="AK211" s="47">
        <v>11</v>
      </c>
      <c r="AL211" s="47">
        <v>0</v>
      </c>
      <c r="AM211" s="47">
        <v>814</v>
      </c>
      <c r="AN211" s="19">
        <v>210</v>
      </c>
    </row>
    <row r="212" spans="1:40">
      <c r="A212" s="163"/>
      <c r="B212" s="304"/>
      <c r="C212" s="319"/>
      <c r="D212" s="322" t="s">
        <v>350</v>
      </c>
      <c r="E212" s="306" t="s">
        <v>270</v>
      </c>
      <c r="F212" s="326" t="s">
        <v>248</v>
      </c>
      <c r="G212" s="331" t="s">
        <v>249</v>
      </c>
      <c r="H212" s="7" t="s">
        <v>265</v>
      </c>
      <c r="I212" s="8">
        <f t="shared" si="8"/>
        <v>2662</v>
      </c>
      <c r="J212" s="8">
        <f t="shared" si="9"/>
        <v>2662</v>
      </c>
      <c r="K212" s="8">
        <v>79</v>
      </c>
      <c r="L212" s="8">
        <v>27</v>
      </c>
      <c r="M212" s="8">
        <v>50</v>
      </c>
      <c r="N212" s="8">
        <v>157</v>
      </c>
      <c r="O212" s="8">
        <v>5</v>
      </c>
      <c r="P212" s="8">
        <v>12</v>
      </c>
      <c r="Q212" s="8">
        <v>197</v>
      </c>
      <c r="R212" s="8">
        <v>12</v>
      </c>
      <c r="S212" s="8">
        <v>279</v>
      </c>
      <c r="T212" s="8">
        <v>13</v>
      </c>
      <c r="U212" s="8">
        <v>269</v>
      </c>
      <c r="V212" s="8">
        <v>168</v>
      </c>
      <c r="W212" s="8">
        <v>19</v>
      </c>
      <c r="X212" s="8">
        <v>297</v>
      </c>
      <c r="Y212" s="8">
        <v>230</v>
      </c>
      <c r="Z212" s="8">
        <v>392</v>
      </c>
      <c r="AA212" s="8">
        <v>21</v>
      </c>
      <c r="AB212" s="8">
        <v>57</v>
      </c>
      <c r="AC212" s="8">
        <v>1</v>
      </c>
      <c r="AD212" s="8">
        <v>124</v>
      </c>
      <c r="AE212" s="8">
        <v>10</v>
      </c>
      <c r="AF212" s="8">
        <v>6</v>
      </c>
      <c r="AG212" s="8">
        <v>76</v>
      </c>
      <c r="AH212" s="8">
        <v>37</v>
      </c>
      <c r="AI212" s="8">
        <v>10</v>
      </c>
      <c r="AJ212" s="8">
        <v>114</v>
      </c>
      <c r="AK212" s="8">
        <v>0</v>
      </c>
      <c r="AL212" s="8">
        <v>0</v>
      </c>
      <c r="AM212" s="8">
        <v>0</v>
      </c>
      <c r="AN212" s="19">
        <v>211</v>
      </c>
    </row>
    <row r="213" spans="1:40">
      <c r="A213" s="163"/>
      <c r="B213" s="304"/>
      <c r="C213" s="319"/>
      <c r="D213" s="322"/>
      <c r="E213" s="307"/>
      <c r="F213" s="326"/>
      <c r="G213" s="331"/>
      <c r="H213" s="7" t="s">
        <v>266</v>
      </c>
      <c r="I213" s="8">
        <f t="shared" si="8"/>
        <v>145</v>
      </c>
      <c r="J213" s="8">
        <f t="shared" si="9"/>
        <v>145</v>
      </c>
      <c r="K213" s="8">
        <v>4</v>
      </c>
      <c r="L213" s="8">
        <v>0</v>
      </c>
      <c r="M213" s="8">
        <v>0</v>
      </c>
      <c r="N213" s="8">
        <v>5</v>
      </c>
      <c r="O213" s="8">
        <v>3</v>
      </c>
      <c r="P213" s="8">
        <v>0</v>
      </c>
      <c r="Q213" s="8">
        <v>5</v>
      </c>
      <c r="R213" s="8">
        <v>0</v>
      </c>
      <c r="S213" s="8">
        <v>5</v>
      </c>
      <c r="T213" s="8">
        <v>4</v>
      </c>
      <c r="U213" s="8">
        <v>23</v>
      </c>
      <c r="V213" s="8">
        <v>2</v>
      </c>
      <c r="W213" s="8">
        <v>1</v>
      </c>
      <c r="X213" s="8">
        <v>54</v>
      </c>
      <c r="Y213" s="8">
        <v>3</v>
      </c>
      <c r="Z213" s="8">
        <v>13</v>
      </c>
      <c r="AA213" s="8">
        <v>1</v>
      </c>
      <c r="AB213" s="8">
        <v>5</v>
      </c>
      <c r="AC213" s="8">
        <v>0</v>
      </c>
      <c r="AD213" s="8">
        <v>8</v>
      </c>
      <c r="AE213" s="8">
        <v>2</v>
      </c>
      <c r="AF213" s="8">
        <v>1</v>
      </c>
      <c r="AG213" s="8">
        <v>3</v>
      </c>
      <c r="AH213" s="8">
        <v>2</v>
      </c>
      <c r="AI213" s="8">
        <v>0</v>
      </c>
      <c r="AJ213" s="8">
        <v>0</v>
      </c>
      <c r="AK213" s="8">
        <v>1</v>
      </c>
      <c r="AL213" s="8">
        <v>0</v>
      </c>
      <c r="AM213" s="8">
        <v>0</v>
      </c>
      <c r="AN213" s="19">
        <v>212</v>
      </c>
    </row>
    <row r="214" spans="1:40">
      <c r="A214" s="163"/>
      <c r="B214" s="304"/>
      <c r="C214" s="319"/>
      <c r="D214" s="322"/>
      <c r="E214" s="307"/>
      <c r="F214" s="326"/>
      <c r="G214" s="332" t="s">
        <v>252</v>
      </c>
      <c r="H214" s="7" t="s">
        <v>265</v>
      </c>
      <c r="I214" s="8">
        <f t="shared" si="8"/>
        <v>1265</v>
      </c>
      <c r="J214" s="8">
        <f t="shared" si="9"/>
        <v>1265</v>
      </c>
      <c r="K214" s="8">
        <v>12</v>
      </c>
      <c r="L214" s="8">
        <v>16</v>
      </c>
      <c r="M214" s="8">
        <v>20</v>
      </c>
      <c r="N214" s="8">
        <v>50</v>
      </c>
      <c r="O214" s="8">
        <v>6</v>
      </c>
      <c r="P214" s="8">
        <v>6</v>
      </c>
      <c r="Q214" s="8">
        <v>50</v>
      </c>
      <c r="R214" s="8">
        <v>9</v>
      </c>
      <c r="S214" s="8">
        <v>120</v>
      </c>
      <c r="T214" s="8">
        <v>5</v>
      </c>
      <c r="U214" s="8">
        <v>171</v>
      </c>
      <c r="V214" s="8">
        <v>61</v>
      </c>
      <c r="W214" s="8">
        <v>6</v>
      </c>
      <c r="X214" s="8">
        <v>273</v>
      </c>
      <c r="Y214" s="8">
        <v>76</v>
      </c>
      <c r="Z214" s="8">
        <v>287</v>
      </c>
      <c r="AA214" s="8">
        <v>3</v>
      </c>
      <c r="AB214" s="8">
        <v>13</v>
      </c>
      <c r="AC214" s="8">
        <v>0</v>
      </c>
      <c r="AD214" s="8">
        <v>21</v>
      </c>
      <c r="AE214" s="8">
        <v>7</v>
      </c>
      <c r="AF214" s="8">
        <v>3</v>
      </c>
      <c r="AG214" s="8">
        <v>0</v>
      </c>
      <c r="AH214" s="8">
        <v>18</v>
      </c>
      <c r="AI214" s="8">
        <v>3</v>
      </c>
      <c r="AJ214" s="8">
        <v>26</v>
      </c>
      <c r="AK214" s="8">
        <v>0</v>
      </c>
      <c r="AL214" s="8">
        <v>0</v>
      </c>
      <c r="AM214" s="8">
        <v>3</v>
      </c>
      <c r="AN214" s="19">
        <v>213</v>
      </c>
    </row>
    <row r="215" spans="1:40">
      <c r="A215" s="163"/>
      <c r="B215" s="304"/>
      <c r="C215" s="319"/>
      <c r="D215" s="322"/>
      <c r="E215" s="307"/>
      <c r="F215" s="326"/>
      <c r="G215" s="332"/>
      <c r="H215" s="7" t="s">
        <v>266</v>
      </c>
      <c r="I215" s="8">
        <f t="shared" si="8"/>
        <v>138</v>
      </c>
      <c r="J215" s="8">
        <f t="shared" si="9"/>
        <v>138</v>
      </c>
      <c r="K215" s="8">
        <v>3</v>
      </c>
      <c r="L215" s="8">
        <v>2</v>
      </c>
      <c r="M215" s="8">
        <v>0</v>
      </c>
      <c r="N215" s="8">
        <v>1</v>
      </c>
      <c r="O215" s="8">
        <v>0</v>
      </c>
      <c r="P215" s="8">
        <v>0</v>
      </c>
      <c r="Q215" s="8">
        <v>6</v>
      </c>
      <c r="R215" s="8">
        <v>0</v>
      </c>
      <c r="S215" s="8">
        <v>2</v>
      </c>
      <c r="T215" s="8">
        <v>0</v>
      </c>
      <c r="U215" s="8">
        <v>25</v>
      </c>
      <c r="V215" s="8">
        <v>0</v>
      </c>
      <c r="W215" s="8">
        <v>0</v>
      </c>
      <c r="X215" s="8">
        <v>40</v>
      </c>
      <c r="Y215" s="8">
        <v>3</v>
      </c>
      <c r="Z215" s="8">
        <v>13</v>
      </c>
      <c r="AA215" s="8">
        <v>0</v>
      </c>
      <c r="AB215" s="8">
        <v>4</v>
      </c>
      <c r="AC215" s="8">
        <v>1</v>
      </c>
      <c r="AD215" s="8">
        <v>7</v>
      </c>
      <c r="AE215" s="8">
        <v>0</v>
      </c>
      <c r="AF215" s="8">
        <v>1</v>
      </c>
      <c r="AG215" s="8">
        <v>1</v>
      </c>
      <c r="AH215" s="8">
        <v>0</v>
      </c>
      <c r="AI215" s="8">
        <v>0</v>
      </c>
      <c r="AJ215" s="8">
        <v>1</v>
      </c>
      <c r="AK215" s="8">
        <v>1</v>
      </c>
      <c r="AL215" s="8">
        <v>0</v>
      </c>
      <c r="AM215" s="8">
        <v>27</v>
      </c>
      <c r="AN215" s="19">
        <v>214</v>
      </c>
    </row>
    <row r="216" spans="1:40">
      <c r="A216" s="163"/>
      <c r="B216" s="304"/>
      <c r="C216" s="319"/>
      <c r="D216" s="322"/>
      <c r="E216" s="307"/>
      <c r="F216" s="326"/>
      <c r="G216" s="92"/>
      <c r="H216" s="93" t="s">
        <v>271</v>
      </c>
      <c r="I216" s="53">
        <f t="shared" si="8"/>
        <v>4211</v>
      </c>
      <c r="J216" s="53">
        <f t="shared" si="9"/>
        <v>4211</v>
      </c>
      <c r="K216" s="53">
        <v>98</v>
      </c>
      <c r="L216" s="53">
        <v>45</v>
      </c>
      <c r="M216" s="53">
        <v>70</v>
      </c>
      <c r="N216" s="53">
        <v>213</v>
      </c>
      <c r="O216" s="53">
        <v>14</v>
      </c>
      <c r="P216" s="53">
        <v>18</v>
      </c>
      <c r="Q216" s="53">
        <v>258</v>
      </c>
      <c r="R216" s="53">
        <v>21</v>
      </c>
      <c r="S216" s="53">
        <v>406</v>
      </c>
      <c r="T216" s="53">
        <v>22</v>
      </c>
      <c r="U216" s="53">
        <v>488</v>
      </c>
      <c r="V216" s="53">
        <v>231</v>
      </c>
      <c r="W216" s="53">
        <v>26</v>
      </c>
      <c r="X216" s="53">
        <v>664</v>
      </c>
      <c r="Y216" s="53">
        <v>312</v>
      </c>
      <c r="Z216" s="53">
        <v>705</v>
      </c>
      <c r="AA216" s="53">
        <v>25</v>
      </c>
      <c r="AB216" s="53">
        <v>79</v>
      </c>
      <c r="AC216" s="53">
        <v>2</v>
      </c>
      <c r="AD216" s="53">
        <v>160</v>
      </c>
      <c r="AE216" s="53">
        <v>19</v>
      </c>
      <c r="AF216" s="53">
        <v>11</v>
      </c>
      <c r="AG216" s="53">
        <v>81</v>
      </c>
      <c r="AH216" s="53">
        <v>57</v>
      </c>
      <c r="AI216" s="53">
        <v>13</v>
      </c>
      <c r="AJ216" s="53">
        <v>141</v>
      </c>
      <c r="AK216" s="53">
        <v>2</v>
      </c>
      <c r="AL216" s="53">
        <v>0</v>
      </c>
      <c r="AM216" s="53">
        <v>30</v>
      </c>
      <c r="AN216" s="19">
        <v>215</v>
      </c>
    </row>
    <row r="217" spans="1:40">
      <c r="A217" s="163"/>
      <c r="B217" s="304"/>
      <c r="C217" s="319"/>
      <c r="D217" s="322"/>
      <c r="E217" s="307"/>
      <c r="F217" s="333" t="s">
        <v>254</v>
      </c>
      <c r="G217" s="337"/>
      <c r="H217" s="7" t="s">
        <v>265</v>
      </c>
      <c r="I217" s="8">
        <f t="shared" si="8"/>
        <v>386</v>
      </c>
      <c r="J217" s="8">
        <f t="shared" si="9"/>
        <v>386</v>
      </c>
      <c r="K217" s="8">
        <v>14</v>
      </c>
      <c r="L217" s="8">
        <v>3</v>
      </c>
      <c r="M217" s="8">
        <v>2</v>
      </c>
      <c r="N217" s="8">
        <v>25</v>
      </c>
      <c r="O217" s="8">
        <v>0</v>
      </c>
      <c r="P217" s="8">
        <v>3</v>
      </c>
      <c r="Q217" s="8">
        <v>12</v>
      </c>
      <c r="R217" s="8">
        <v>0</v>
      </c>
      <c r="S217" s="8">
        <v>36</v>
      </c>
      <c r="T217" s="8">
        <v>3</v>
      </c>
      <c r="U217" s="8">
        <v>73</v>
      </c>
      <c r="V217" s="8">
        <v>8</v>
      </c>
      <c r="W217" s="8">
        <v>1</v>
      </c>
      <c r="X217" s="8">
        <v>53</v>
      </c>
      <c r="Y217" s="8">
        <v>33</v>
      </c>
      <c r="Z217" s="8">
        <v>87</v>
      </c>
      <c r="AA217" s="8">
        <v>4</v>
      </c>
      <c r="AB217" s="8">
        <v>5</v>
      </c>
      <c r="AC217" s="8">
        <v>0</v>
      </c>
      <c r="AD217" s="8">
        <v>5</v>
      </c>
      <c r="AE217" s="8">
        <v>3</v>
      </c>
      <c r="AF217" s="8">
        <v>0</v>
      </c>
      <c r="AG217" s="8">
        <v>1</v>
      </c>
      <c r="AH217" s="8">
        <v>3</v>
      </c>
      <c r="AI217" s="8">
        <v>2</v>
      </c>
      <c r="AJ217" s="8">
        <v>9</v>
      </c>
      <c r="AK217" s="8">
        <v>0</v>
      </c>
      <c r="AL217" s="8">
        <v>0</v>
      </c>
      <c r="AM217" s="8">
        <v>1</v>
      </c>
      <c r="AN217" s="19">
        <v>216</v>
      </c>
    </row>
    <row r="218" spans="1:40">
      <c r="A218" s="163"/>
      <c r="B218" s="304"/>
      <c r="C218" s="319"/>
      <c r="D218" s="322"/>
      <c r="E218" s="307"/>
      <c r="F218" s="334"/>
      <c r="G218" s="338"/>
      <c r="H218" s="7" t="s">
        <v>266</v>
      </c>
      <c r="I218" s="8">
        <f t="shared" si="8"/>
        <v>136</v>
      </c>
      <c r="J218" s="8">
        <f t="shared" si="9"/>
        <v>136</v>
      </c>
      <c r="K218" s="8">
        <v>2</v>
      </c>
      <c r="L218" s="8">
        <v>1</v>
      </c>
      <c r="M218" s="8">
        <v>0</v>
      </c>
      <c r="N218" s="8">
        <v>3</v>
      </c>
      <c r="O218" s="8">
        <v>0</v>
      </c>
      <c r="P218" s="8">
        <v>1</v>
      </c>
      <c r="Q218" s="8">
        <v>1</v>
      </c>
      <c r="R218" s="8">
        <v>0</v>
      </c>
      <c r="S218" s="8">
        <v>3</v>
      </c>
      <c r="T218" s="8">
        <v>1</v>
      </c>
      <c r="U218" s="8">
        <v>6</v>
      </c>
      <c r="V218" s="8">
        <v>0</v>
      </c>
      <c r="W218" s="8">
        <v>0</v>
      </c>
      <c r="X218" s="8">
        <v>14</v>
      </c>
      <c r="Y218" s="8">
        <v>2</v>
      </c>
      <c r="Z218" s="8">
        <v>6</v>
      </c>
      <c r="AA218" s="8">
        <v>0</v>
      </c>
      <c r="AB218" s="8">
        <v>2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1</v>
      </c>
      <c r="AK218" s="8">
        <v>0</v>
      </c>
      <c r="AL218" s="8">
        <v>0</v>
      </c>
      <c r="AM218" s="8">
        <v>93</v>
      </c>
      <c r="AN218" s="19">
        <v>217</v>
      </c>
    </row>
    <row r="219" spans="1:40" ht="24">
      <c r="A219" s="163"/>
      <c r="B219" s="304"/>
      <c r="C219" s="319"/>
      <c r="D219" s="322"/>
      <c r="E219" s="307"/>
      <c r="F219" s="335"/>
      <c r="G219" s="339"/>
      <c r="H219" s="93" t="s">
        <v>272</v>
      </c>
      <c r="I219" s="53">
        <f t="shared" si="8"/>
        <v>522</v>
      </c>
      <c r="J219" s="53">
        <f t="shared" si="9"/>
        <v>522</v>
      </c>
      <c r="K219" s="53">
        <v>16</v>
      </c>
      <c r="L219" s="53">
        <v>4</v>
      </c>
      <c r="M219" s="53">
        <v>2</v>
      </c>
      <c r="N219" s="53">
        <v>28</v>
      </c>
      <c r="O219" s="53">
        <v>0</v>
      </c>
      <c r="P219" s="53">
        <v>4</v>
      </c>
      <c r="Q219" s="53">
        <v>13</v>
      </c>
      <c r="R219" s="53">
        <v>0</v>
      </c>
      <c r="S219" s="53">
        <v>39</v>
      </c>
      <c r="T219" s="53">
        <v>4</v>
      </c>
      <c r="U219" s="53">
        <v>79</v>
      </c>
      <c r="V219" s="53">
        <v>8</v>
      </c>
      <c r="W219" s="53">
        <v>1</v>
      </c>
      <c r="X219" s="53">
        <v>67</v>
      </c>
      <c r="Y219" s="53">
        <v>35</v>
      </c>
      <c r="Z219" s="53">
        <v>93</v>
      </c>
      <c r="AA219" s="53">
        <v>4</v>
      </c>
      <c r="AB219" s="53">
        <v>7</v>
      </c>
      <c r="AC219" s="53">
        <v>0</v>
      </c>
      <c r="AD219" s="53">
        <v>5</v>
      </c>
      <c r="AE219" s="53">
        <v>3</v>
      </c>
      <c r="AF219" s="53">
        <v>0</v>
      </c>
      <c r="AG219" s="53">
        <v>1</v>
      </c>
      <c r="AH219" s="53">
        <v>3</v>
      </c>
      <c r="AI219" s="53">
        <v>2</v>
      </c>
      <c r="AJ219" s="53">
        <v>10</v>
      </c>
      <c r="AK219" s="53">
        <v>0</v>
      </c>
      <c r="AL219" s="53">
        <v>0</v>
      </c>
      <c r="AM219" s="53">
        <v>94</v>
      </c>
      <c r="AN219" s="19">
        <v>218</v>
      </c>
    </row>
    <row r="220" spans="1:40" ht="15.75">
      <c r="A220" s="163"/>
      <c r="B220" s="329"/>
      <c r="C220" s="320"/>
      <c r="D220" s="322"/>
      <c r="E220" s="324"/>
      <c r="F220" s="92"/>
      <c r="G220" s="92"/>
      <c r="H220" s="94" t="s">
        <v>273</v>
      </c>
      <c r="I220" s="47">
        <f t="shared" si="8"/>
        <v>4353</v>
      </c>
      <c r="J220" s="47">
        <f t="shared" si="9"/>
        <v>4353</v>
      </c>
      <c r="K220" s="47">
        <v>100</v>
      </c>
      <c r="L220" s="47">
        <v>49</v>
      </c>
      <c r="M220" s="47">
        <v>70</v>
      </c>
      <c r="N220" s="47">
        <v>216</v>
      </c>
      <c r="O220" s="47">
        <v>14</v>
      </c>
      <c r="P220" s="47">
        <v>19</v>
      </c>
      <c r="Q220" s="47">
        <v>259</v>
      </c>
      <c r="R220" s="47">
        <v>21</v>
      </c>
      <c r="S220" s="47">
        <v>409</v>
      </c>
      <c r="T220" s="47">
        <v>23</v>
      </c>
      <c r="U220" s="47">
        <v>494</v>
      </c>
      <c r="V220" s="47">
        <v>231</v>
      </c>
      <c r="W220" s="47">
        <v>27</v>
      </c>
      <c r="X220" s="47">
        <v>678</v>
      </c>
      <c r="Y220" s="47">
        <v>314</v>
      </c>
      <c r="Z220" s="47">
        <v>711</v>
      </c>
      <c r="AA220" s="47">
        <v>25</v>
      </c>
      <c r="AB220" s="47">
        <v>86</v>
      </c>
      <c r="AC220" s="47">
        <v>2</v>
      </c>
      <c r="AD220" s="47">
        <v>160</v>
      </c>
      <c r="AE220" s="47">
        <v>19</v>
      </c>
      <c r="AF220" s="47">
        <v>11</v>
      </c>
      <c r="AG220" s="47">
        <v>77</v>
      </c>
      <c r="AH220" s="47">
        <v>57</v>
      </c>
      <c r="AI220" s="47">
        <v>13</v>
      </c>
      <c r="AJ220" s="47">
        <v>142</v>
      </c>
      <c r="AK220" s="47">
        <v>2</v>
      </c>
      <c r="AL220" s="47">
        <v>0</v>
      </c>
      <c r="AM220" s="47">
        <v>124</v>
      </c>
      <c r="AN220" s="19">
        <v>219</v>
      </c>
    </row>
    <row r="221" spans="1:40" ht="28.5" customHeight="1">
      <c r="A221" s="163"/>
      <c r="B221" s="303"/>
      <c r="C221" s="381" t="s">
        <v>274</v>
      </c>
      <c r="D221" s="382"/>
      <c r="E221" s="382"/>
      <c r="F221" s="382"/>
      <c r="G221" s="383"/>
      <c r="H221" s="12" t="s">
        <v>275</v>
      </c>
      <c r="I221" s="5">
        <f t="shared" si="8"/>
        <v>9876</v>
      </c>
      <c r="J221" s="5">
        <f t="shared" si="9"/>
        <v>9876</v>
      </c>
      <c r="K221" s="5">
        <v>409</v>
      </c>
      <c r="L221" s="5">
        <v>392</v>
      </c>
      <c r="M221" s="5">
        <v>113</v>
      </c>
      <c r="N221" s="5">
        <v>467</v>
      </c>
      <c r="O221" s="5">
        <v>149</v>
      </c>
      <c r="P221" s="5">
        <v>235</v>
      </c>
      <c r="Q221" s="5">
        <v>654</v>
      </c>
      <c r="R221" s="5">
        <v>95</v>
      </c>
      <c r="S221" s="5">
        <v>732</v>
      </c>
      <c r="T221" s="5">
        <v>214</v>
      </c>
      <c r="U221" s="5">
        <v>557</v>
      </c>
      <c r="V221" s="5">
        <v>299</v>
      </c>
      <c r="W221" s="5">
        <v>466</v>
      </c>
      <c r="X221" s="5">
        <v>907</v>
      </c>
      <c r="Y221" s="5">
        <v>168</v>
      </c>
      <c r="Z221" s="5">
        <v>1606</v>
      </c>
      <c r="AA221" s="5">
        <v>19</v>
      </c>
      <c r="AB221" s="5">
        <v>731</v>
      </c>
      <c r="AC221" s="5">
        <v>176</v>
      </c>
      <c r="AD221" s="5">
        <v>194</v>
      </c>
      <c r="AE221" s="5">
        <v>698</v>
      </c>
      <c r="AF221" s="5">
        <v>49</v>
      </c>
      <c r="AG221" s="5">
        <v>61</v>
      </c>
      <c r="AH221" s="5">
        <v>66</v>
      </c>
      <c r="AI221" s="5">
        <v>208</v>
      </c>
      <c r="AJ221" s="5">
        <v>129</v>
      </c>
      <c r="AK221" s="5">
        <v>46</v>
      </c>
      <c r="AL221" s="5">
        <v>0</v>
      </c>
      <c r="AM221" s="5">
        <v>36</v>
      </c>
      <c r="AN221" s="19">
        <v>220</v>
      </c>
    </row>
    <row r="222" spans="1:40" ht="30">
      <c r="A222" s="163"/>
      <c r="B222" s="304"/>
      <c r="C222" s="384"/>
      <c r="D222" s="385"/>
      <c r="E222" s="385"/>
      <c r="F222" s="385"/>
      <c r="G222" s="386"/>
      <c r="H222" s="96" t="s">
        <v>276</v>
      </c>
      <c r="I222" s="47">
        <f t="shared" si="8"/>
        <v>10010</v>
      </c>
      <c r="J222" s="47">
        <f t="shared" si="9"/>
        <v>10010</v>
      </c>
      <c r="K222" s="47">
        <v>417</v>
      </c>
      <c r="L222" s="47">
        <v>392</v>
      </c>
      <c r="M222" s="47">
        <v>113</v>
      </c>
      <c r="N222" s="47">
        <v>470</v>
      </c>
      <c r="O222" s="47">
        <v>149</v>
      </c>
      <c r="P222" s="47">
        <v>241</v>
      </c>
      <c r="Q222" s="47">
        <v>655</v>
      </c>
      <c r="R222" s="47">
        <v>100</v>
      </c>
      <c r="S222" s="47">
        <v>733</v>
      </c>
      <c r="T222" s="47">
        <v>217</v>
      </c>
      <c r="U222" s="47">
        <v>558</v>
      </c>
      <c r="V222" s="47">
        <v>300</v>
      </c>
      <c r="W222" s="47">
        <v>474</v>
      </c>
      <c r="X222" s="47">
        <v>943</v>
      </c>
      <c r="Y222" s="47">
        <v>168</v>
      </c>
      <c r="Z222" s="47">
        <v>1629</v>
      </c>
      <c r="AA222" s="47">
        <v>20</v>
      </c>
      <c r="AB222" s="47">
        <v>748</v>
      </c>
      <c r="AC222" s="47">
        <v>181</v>
      </c>
      <c r="AD222" s="47">
        <v>197</v>
      </c>
      <c r="AE222" s="47">
        <v>701</v>
      </c>
      <c r="AF222" s="47">
        <v>49</v>
      </c>
      <c r="AG222" s="47">
        <v>61</v>
      </c>
      <c r="AH222" s="47">
        <v>68</v>
      </c>
      <c r="AI222" s="47">
        <v>209</v>
      </c>
      <c r="AJ222" s="47">
        <v>129</v>
      </c>
      <c r="AK222" s="47">
        <v>48</v>
      </c>
      <c r="AL222" s="47">
        <v>0</v>
      </c>
      <c r="AM222" s="47">
        <v>40</v>
      </c>
      <c r="AN222" s="19">
        <v>221</v>
      </c>
    </row>
    <row r="223" spans="1:40" ht="30">
      <c r="A223" s="163"/>
      <c r="B223" s="304"/>
      <c r="C223" s="384"/>
      <c r="D223" s="385"/>
      <c r="E223" s="385"/>
      <c r="F223" s="385"/>
      <c r="G223" s="386"/>
      <c r="H223" s="97" t="s">
        <v>277</v>
      </c>
      <c r="I223" s="5">
        <f t="shared" si="8"/>
        <v>6915</v>
      </c>
      <c r="J223" s="5">
        <f t="shared" si="9"/>
        <v>6915</v>
      </c>
      <c r="K223" s="5">
        <v>124</v>
      </c>
      <c r="L223" s="5">
        <v>136</v>
      </c>
      <c r="M223" s="5">
        <v>80</v>
      </c>
      <c r="N223" s="5">
        <v>272</v>
      </c>
      <c r="O223" s="5">
        <v>25</v>
      </c>
      <c r="P223" s="5">
        <v>77</v>
      </c>
      <c r="Q223" s="5">
        <v>354</v>
      </c>
      <c r="R223" s="5">
        <v>55</v>
      </c>
      <c r="S223" s="5">
        <v>520</v>
      </c>
      <c r="T223" s="5">
        <v>43</v>
      </c>
      <c r="U223" s="5">
        <v>852</v>
      </c>
      <c r="V223" s="5">
        <v>287</v>
      </c>
      <c r="W223" s="5">
        <v>101</v>
      </c>
      <c r="X223" s="5">
        <v>916</v>
      </c>
      <c r="Y223" s="5">
        <v>397</v>
      </c>
      <c r="Z223" s="5">
        <v>1042</v>
      </c>
      <c r="AA223" s="5">
        <v>37</v>
      </c>
      <c r="AB223" s="5">
        <v>373</v>
      </c>
      <c r="AC223" s="5">
        <v>114</v>
      </c>
      <c r="AD223" s="5">
        <v>249</v>
      </c>
      <c r="AE223" s="5">
        <v>106</v>
      </c>
      <c r="AF223" s="5">
        <v>46</v>
      </c>
      <c r="AG223" s="5">
        <v>83</v>
      </c>
      <c r="AH223" s="5">
        <v>74</v>
      </c>
      <c r="AI223" s="5">
        <v>35</v>
      </c>
      <c r="AJ223" s="5">
        <v>181</v>
      </c>
      <c r="AK223" s="5">
        <v>4</v>
      </c>
      <c r="AL223" s="5">
        <v>0</v>
      </c>
      <c r="AM223" s="5">
        <v>332</v>
      </c>
      <c r="AN223" s="19">
        <v>222</v>
      </c>
    </row>
    <row r="224" spans="1:40" ht="30">
      <c r="A224" s="163"/>
      <c r="B224" s="304"/>
      <c r="C224" s="384"/>
      <c r="D224" s="385"/>
      <c r="E224" s="385"/>
      <c r="F224" s="385"/>
      <c r="G224" s="386"/>
      <c r="H224" s="96" t="s">
        <v>278</v>
      </c>
      <c r="I224" s="47">
        <f t="shared" si="8"/>
        <v>7982</v>
      </c>
      <c r="J224" s="47">
        <f t="shared" si="9"/>
        <v>7982</v>
      </c>
      <c r="K224" s="47">
        <v>130</v>
      </c>
      <c r="L224" s="47">
        <v>152</v>
      </c>
      <c r="M224" s="47">
        <v>80</v>
      </c>
      <c r="N224" s="47">
        <v>268</v>
      </c>
      <c r="O224" s="47">
        <v>35</v>
      </c>
      <c r="P224" s="47">
        <v>80</v>
      </c>
      <c r="Q224" s="47">
        <v>368</v>
      </c>
      <c r="R224" s="47">
        <v>64</v>
      </c>
      <c r="S224" s="47">
        <v>505</v>
      </c>
      <c r="T224" s="47">
        <v>57</v>
      </c>
      <c r="U224" s="47">
        <v>883</v>
      </c>
      <c r="V224" s="47">
        <v>284</v>
      </c>
      <c r="W224" s="47">
        <v>129</v>
      </c>
      <c r="X224" s="47">
        <v>1040</v>
      </c>
      <c r="Y224" s="47">
        <v>380</v>
      </c>
      <c r="Z224" s="47">
        <v>1049</v>
      </c>
      <c r="AA224" s="47">
        <v>36</v>
      </c>
      <c r="AB224" s="47">
        <v>489</v>
      </c>
      <c r="AC224" s="47">
        <v>132</v>
      </c>
      <c r="AD224" s="47">
        <v>291</v>
      </c>
      <c r="AE224" s="47">
        <v>123</v>
      </c>
      <c r="AF224" s="47">
        <v>79</v>
      </c>
      <c r="AG224" s="47">
        <v>85</v>
      </c>
      <c r="AH224" s="47">
        <v>79</v>
      </c>
      <c r="AI224" s="47">
        <v>36</v>
      </c>
      <c r="AJ224" s="47">
        <v>177</v>
      </c>
      <c r="AK224" s="47">
        <v>13</v>
      </c>
      <c r="AL224" s="47">
        <v>0</v>
      </c>
      <c r="AM224" s="47">
        <v>938</v>
      </c>
      <c r="AN224" s="19">
        <v>223</v>
      </c>
    </row>
    <row r="225" spans="1:40" ht="32.25" thickBot="1">
      <c r="A225" s="164"/>
      <c r="B225" s="305"/>
      <c r="C225" s="387"/>
      <c r="D225" s="388"/>
      <c r="E225" s="388"/>
      <c r="F225" s="388"/>
      <c r="G225" s="389"/>
      <c r="H225" s="98" t="s">
        <v>279</v>
      </c>
      <c r="I225" s="16">
        <f t="shared" si="8"/>
        <v>17992</v>
      </c>
      <c r="J225" s="16">
        <f t="shared" si="9"/>
        <v>17992</v>
      </c>
      <c r="K225" s="16">
        <v>547</v>
      </c>
      <c r="L225" s="16">
        <v>544</v>
      </c>
      <c r="M225" s="16">
        <v>193</v>
      </c>
      <c r="N225" s="16">
        <v>738</v>
      </c>
      <c r="O225" s="16">
        <v>184</v>
      </c>
      <c r="P225" s="16">
        <v>321</v>
      </c>
      <c r="Q225" s="16">
        <v>1023</v>
      </c>
      <c r="R225" s="16">
        <v>164</v>
      </c>
      <c r="S225" s="16">
        <v>1238</v>
      </c>
      <c r="T225" s="16">
        <v>274</v>
      </c>
      <c r="U225" s="16">
        <v>1441</v>
      </c>
      <c r="V225" s="16">
        <v>584</v>
      </c>
      <c r="W225" s="16">
        <v>603</v>
      </c>
      <c r="X225" s="16">
        <v>1983</v>
      </c>
      <c r="Y225" s="16">
        <v>548</v>
      </c>
      <c r="Z225" s="16">
        <v>2678</v>
      </c>
      <c r="AA225" s="16">
        <v>56</v>
      </c>
      <c r="AB225" s="16">
        <v>1237</v>
      </c>
      <c r="AC225" s="16">
        <v>313</v>
      </c>
      <c r="AD225" s="16">
        <v>488</v>
      </c>
      <c r="AE225" s="16">
        <v>824</v>
      </c>
      <c r="AF225" s="16">
        <v>128</v>
      </c>
      <c r="AG225" s="16">
        <v>146</v>
      </c>
      <c r="AH225" s="16">
        <v>147</v>
      </c>
      <c r="AI225" s="16">
        <v>245</v>
      </c>
      <c r="AJ225" s="16">
        <v>306</v>
      </c>
      <c r="AK225" s="16">
        <v>61</v>
      </c>
      <c r="AL225" s="16">
        <v>0</v>
      </c>
      <c r="AM225" s="16">
        <v>978</v>
      </c>
      <c r="AN225" s="19">
        <v>224</v>
      </c>
    </row>
    <row r="226" spans="1:40" ht="25.5" customHeight="1">
      <c r="A226" s="99"/>
      <c r="B226" s="303"/>
      <c r="C226" s="390" t="s">
        <v>280</v>
      </c>
      <c r="D226" s="391"/>
      <c r="E226" s="391"/>
      <c r="F226" s="391"/>
      <c r="G226" s="392"/>
      <c r="H226" s="12" t="s">
        <v>275</v>
      </c>
      <c r="I226" s="5">
        <f t="shared" si="8"/>
        <v>5576</v>
      </c>
      <c r="J226" s="5">
        <f t="shared" si="9"/>
        <v>5576</v>
      </c>
      <c r="K226" s="5">
        <v>52</v>
      </c>
      <c r="L226" s="5">
        <v>313</v>
      </c>
      <c r="M226" s="5">
        <v>42</v>
      </c>
      <c r="N226" s="5">
        <v>261</v>
      </c>
      <c r="O226" s="5">
        <v>43</v>
      </c>
      <c r="P226" s="5">
        <v>157</v>
      </c>
      <c r="Q226" s="5">
        <v>203</v>
      </c>
      <c r="R226" s="5">
        <v>47</v>
      </c>
      <c r="S226" s="5">
        <v>349</v>
      </c>
      <c r="T226" s="5">
        <v>150</v>
      </c>
      <c r="U226" s="5">
        <v>290</v>
      </c>
      <c r="V226" s="5">
        <v>81</v>
      </c>
      <c r="W226" s="5">
        <v>292</v>
      </c>
      <c r="X226" s="5">
        <v>731</v>
      </c>
      <c r="Y226" s="5">
        <v>116</v>
      </c>
      <c r="Z226" s="5">
        <v>1223</v>
      </c>
      <c r="AA226" s="5">
        <v>4</v>
      </c>
      <c r="AB226" s="5">
        <v>421</v>
      </c>
      <c r="AC226" s="5">
        <v>85</v>
      </c>
      <c r="AD226" s="5">
        <v>91</v>
      </c>
      <c r="AE226" s="5">
        <v>414</v>
      </c>
      <c r="AF226" s="5">
        <v>19</v>
      </c>
      <c r="AG226" s="5">
        <v>14</v>
      </c>
      <c r="AH226" s="5">
        <v>27</v>
      </c>
      <c r="AI226" s="5">
        <v>80</v>
      </c>
      <c r="AJ226" s="5">
        <v>57</v>
      </c>
      <c r="AK226" s="5">
        <v>2</v>
      </c>
      <c r="AL226" s="5">
        <v>0</v>
      </c>
      <c r="AM226" s="5">
        <v>12</v>
      </c>
      <c r="AN226" s="19">
        <v>225</v>
      </c>
    </row>
    <row r="227" spans="1:40" ht="30">
      <c r="A227" s="99"/>
      <c r="B227" s="304"/>
      <c r="C227" s="384"/>
      <c r="D227" s="385"/>
      <c r="E227" s="385"/>
      <c r="F227" s="385"/>
      <c r="G227" s="386"/>
      <c r="H227" s="96" t="s">
        <v>276</v>
      </c>
      <c r="I227" s="47">
        <f t="shared" si="8"/>
        <v>5692</v>
      </c>
      <c r="J227" s="47">
        <f>J187+J188+J190+J191+J196+J197+J199+J200</f>
        <v>5692</v>
      </c>
      <c r="K227" s="47">
        <v>59</v>
      </c>
      <c r="L227" s="47">
        <v>119</v>
      </c>
      <c r="M227" s="47">
        <v>42</v>
      </c>
      <c r="N227" s="47">
        <v>264</v>
      </c>
      <c r="O227" s="47">
        <v>43</v>
      </c>
      <c r="P227" s="47">
        <v>163</v>
      </c>
      <c r="Q227" s="47">
        <v>204</v>
      </c>
      <c r="R227" s="47">
        <v>49</v>
      </c>
      <c r="S227" s="47">
        <v>350</v>
      </c>
      <c r="T227" s="47">
        <v>151</v>
      </c>
      <c r="U227" s="47">
        <v>291</v>
      </c>
      <c r="V227" s="47">
        <v>82</v>
      </c>
      <c r="W227" s="47">
        <v>98</v>
      </c>
      <c r="X227" s="47">
        <v>764</v>
      </c>
      <c r="Y227" s="47">
        <v>116</v>
      </c>
      <c r="Z227" s="47">
        <v>1246</v>
      </c>
      <c r="AA227" s="47">
        <v>4</v>
      </c>
      <c r="AB227" s="47">
        <v>350</v>
      </c>
      <c r="AC227" s="47">
        <v>88</v>
      </c>
      <c r="AD227" s="47">
        <v>93</v>
      </c>
      <c r="AE227" s="47">
        <v>417</v>
      </c>
      <c r="AF227" s="47">
        <v>19</v>
      </c>
      <c r="AG227" s="47">
        <v>14</v>
      </c>
      <c r="AH227" s="47">
        <v>29</v>
      </c>
      <c r="AI227" s="47">
        <v>81</v>
      </c>
      <c r="AJ227" s="47">
        <v>57</v>
      </c>
      <c r="AK227" s="47">
        <v>13</v>
      </c>
      <c r="AL227" s="47">
        <v>0</v>
      </c>
      <c r="AM227" s="47">
        <v>825</v>
      </c>
      <c r="AN227" s="19">
        <v>226</v>
      </c>
    </row>
    <row r="228" spans="1:40" ht="30">
      <c r="A228" s="99"/>
      <c r="B228" s="304"/>
      <c r="C228" s="384"/>
      <c r="D228" s="385"/>
      <c r="E228" s="385"/>
      <c r="F228" s="385"/>
      <c r="G228" s="386"/>
      <c r="H228" s="97" t="s">
        <v>277</v>
      </c>
      <c r="I228" s="5">
        <f t="shared" si="8"/>
        <v>3833</v>
      </c>
      <c r="J228" s="5">
        <f t="shared" si="9"/>
        <v>3833</v>
      </c>
      <c r="K228" s="5">
        <v>42</v>
      </c>
      <c r="L228" s="5">
        <v>91</v>
      </c>
      <c r="M228" s="5">
        <v>27</v>
      </c>
      <c r="N228" s="5">
        <v>105</v>
      </c>
      <c r="O228" s="5">
        <v>18</v>
      </c>
      <c r="P228" s="5">
        <v>61</v>
      </c>
      <c r="Q228" s="5">
        <v>140</v>
      </c>
      <c r="R228" s="5">
        <v>43</v>
      </c>
      <c r="S228" s="5">
        <v>208</v>
      </c>
      <c r="T228" s="5">
        <v>24</v>
      </c>
      <c r="U228" s="5">
        <v>534</v>
      </c>
      <c r="V228" s="5">
        <v>107</v>
      </c>
      <c r="W228" s="5">
        <v>63</v>
      </c>
      <c r="X228" s="5">
        <v>564</v>
      </c>
      <c r="Y228" s="5">
        <v>149</v>
      </c>
      <c r="Z228" s="5">
        <v>594</v>
      </c>
      <c r="AA228" s="5">
        <v>14</v>
      </c>
      <c r="AB228" s="5">
        <v>251</v>
      </c>
      <c r="AC228" s="5">
        <v>104</v>
      </c>
      <c r="AD228" s="5">
        <v>114</v>
      </c>
      <c r="AE228" s="5">
        <v>82</v>
      </c>
      <c r="AF228" s="5">
        <v>39</v>
      </c>
      <c r="AG228" s="5">
        <v>3</v>
      </c>
      <c r="AH228" s="5">
        <v>32</v>
      </c>
      <c r="AI228" s="5">
        <v>23</v>
      </c>
      <c r="AJ228" s="5">
        <v>65</v>
      </c>
      <c r="AK228" s="5">
        <v>4</v>
      </c>
      <c r="AL228" s="5">
        <v>0</v>
      </c>
      <c r="AM228" s="5">
        <v>332</v>
      </c>
      <c r="AN228" s="19">
        <v>227</v>
      </c>
    </row>
    <row r="229" spans="1:40" ht="30">
      <c r="A229" s="99"/>
      <c r="B229" s="304"/>
      <c r="C229" s="384"/>
      <c r="D229" s="385"/>
      <c r="E229" s="385"/>
      <c r="F229" s="385"/>
      <c r="G229" s="386"/>
      <c r="H229" s="96" t="s">
        <v>278</v>
      </c>
      <c r="I229" s="47">
        <f t="shared" si="8"/>
        <v>5069</v>
      </c>
      <c r="J229" s="47">
        <f t="shared" si="9"/>
        <v>5069</v>
      </c>
      <c r="K229" s="47">
        <v>58</v>
      </c>
      <c r="L229" s="47">
        <v>106</v>
      </c>
      <c r="M229" s="47">
        <v>29</v>
      </c>
      <c r="N229" s="47">
        <v>118</v>
      </c>
      <c r="O229" s="47">
        <v>25</v>
      </c>
      <c r="P229" s="47">
        <v>67</v>
      </c>
      <c r="Q229" s="47">
        <v>159</v>
      </c>
      <c r="R229" s="47">
        <v>52</v>
      </c>
      <c r="S229" s="47">
        <v>222</v>
      </c>
      <c r="T229" s="47">
        <v>35</v>
      </c>
      <c r="U229" s="47">
        <v>613</v>
      </c>
      <c r="V229" s="47">
        <v>108</v>
      </c>
      <c r="W229" s="47">
        <v>86</v>
      </c>
      <c r="X229" s="47">
        <v>671</v>
      </c>
      <c r="Y229" s="47">
        <v>161</v>
      </c>
      <c r="Z229" s="47">
        <v>665</v>
      </c>
      <c r="AA229" s="47">
        <v>15</v>
      </c>
      <c r="AB229" s="47">
        <v>354</v>
      </c>
      <c r="AC229" s="47">
        <v>122</v>
      </c>
      <c r="AD229" s="47">
        <v>147</v>
      </c>
      <c r="AE229" s="47">
        <v>99</v>
      </c>
      <c r="AF229" s="47">
        <v>70</v>
      </c>
      <c r="AG229" s="47">
        <v>4</v>
      </c>
      <c r="AH229" s="47">
        <v>38</v>
      </c>
      <c r="AI229" s="47">
        <v>26</v>
      </c>
      <c r="AJ229" s="47">
        <v>69</v>
      </c>
      <c r="AK229" s="47">
        <v>12</v>
      </c>
      <c r="AL229" s="47">
        <v>0</v>
      </c>
      <c r="AM229" s="47">
        <v>938</v>
      </c>
      <c r="AN229" s="19">
        <v>228</v>
      </c>
    </row>
    <row r="230" spans="1:40" ht="32.25" thickBot="1">
      <c r="A230" s="99"/>
      <c r="B230" s="305"/>
      <c r="C230" s="387"/>
      <c r="D230" s="388"/>
      <c r="E230" s="388"/>
      <c r="F230" s="388"/>
      <c r="G230" s="389"/>
      <c r="H230" s="98" t="s">
        <v>279</v>
      </c>
      <c r="I230" s="16">
        <f t="shared" si="8"/>
        <v>11100</v>
      </c>
      <c r="J230" s="16">
        <f t="shared" si="9"/>
        <v>11100</v>
      </c>
      <c r="K230" s="16">
        <v>117</v>
      </c>
      <c r="L230" s="16">
        <v>225</v>
      </c>
      <c r="M230" s="16">
        <v>71</v>
      </c>
      <c r="N230" s="16">
        <v>382</v>
      </c>
      <c r="O230" s="16">
        <v>68</v>
      </c>
      <c r="P230" s="16">
        <v>230</v>
      </c>
      <c r="Q230" s="16">
        <v>363</v>
      </c>
      <c r="R230" s="16">
        <v>101</v>
      </c>
      <c r="S230" s="16">
        <v>572</v>
      </c>
      <c r="T230" s="16">
        <v>186</v>
      </c>
      <c r="U230" s="16">
        <v>904</v>
      </c>
      <c r="V230" s="16">
        <v>190</v>
      </c>
      <c r="W230" s="16">
        <v>184</v>
      </c>
      <c r="X230" s="16">
        <v>1435</v>
      </c>
      <c r="Y230" s="16">
        <v>277</v>
      </c>
      <c r="Z230" s="16">
        <v>1911</v>
      </c>
      <c r="AA230" s="16">
        <v>19</v>
      </c>
      <c r="AB230" s="16">
        <v>704</v>
      </c>
      <c r="AC230" s="16">
        <v>210</v>
      </c>
      <c r="AD230" s="16">
        <v>240</v>
      </c>
      <c r="AE230" s="16">
        <v>516</v>
      </c>
      <c r="AF230" s="16">
        <v>89</v>
      </c>
      <c r="AG230" s="16">
        <v>18</v>
      </c>
      <c r="AH230" s="16">
        <v>67</v>
      </c>
      <c r="AI230" s="16">
        <v>107</v>
      </c>
      <c r="AJ230" s="16">
        <v>126</v>
      </c>
      <c r="AK230" s="16">
        <v>25</v>
      </c>
      <c r="AL230" s="16">
        <v>0</v>
      </c>
      <c r="AM230" s="16">
        <v>1763</v>
      </c>
      <c r="AN230" s="19">
        <v>229</v>
      </c>
    </row>
    <row r="231" spans="1:40" ht="24">
      <c r="A231" s="393" t="s">
        <v>281</v>
      </c>
      <c r="B231" s="66" t="s">
        <v>282</v>
      </c>
      <c r="C231" s="396"/>
      <c r="D231" s="396"/>
      <c r="E231" s="396"/>
      <c r="F231" s="396"/>
      <c r="G231" s="396"/>
      <c r="H231" s="67" t="s">
        <v>283</v>
      </c>
      <c r="I231" s="23">
        <f t="shared" si="8"/>
        <v>73</v>
      </c>
      <c r="J231" s="54">
        <f t="shared" si="9"/>
        <v>73</v>
      </c>
      <c r="K231" s="23"/>
      <c r="L231" s="23">
        <v>3</v>
      </c>
      <c r="M231" s="23">
        <v>3</v>
      </c>
      <c r="N231" s="23">
        <v>16</v>
      </c>
      <c r="O231" s="23">
        <v>0</v>
      </c>
      <c r="P231" s="23">
        <v>22</v>
      </c>
      <c r="Q231" s="23"/>
      <c r="R231" s="23"/>
      <c r="S231" s="23">
        <v>7</v>
      </c>
      <c r="T231" s="23">
        <v>0</v>
      </c>
      <c r="U231" s="23"/>
      <c r="V231" s="23">
        <v>0</v>
      </c>
      <c r="W231" s="23"/>
      <c r="X231" s="23"/>
      <c r="Y231" s="23">
        <v>0</v>
      </c>
      <c r="Z231" s="23">
        <v>0</v>
      </c>
      <c r="AA231" s="23">
        <v>0</v>
      </c>
      <c r="AB231" s="23"/>
      <c r="AC231" s="23">
        <v>12</v>
      </c>
      <c r="AD231" s="23">
        <v>0</v>
      </c>
      <c r="AE231" s="23"/>
      <c r="AF231" s="23">
        <v>10</v>
      </c>
      <c r="AG231" s="23">
        <v>0</v>
      </c>
      <c r="AH231" s="23">
        <v>0</v>
      </c>
      <c r="AI231" s="23"/>
      <c r="AJ231" s="23"/>
      <c r="AK231" s="23"/>
      <c r="AL231" s="23"/>
      <c r="AM231" s="54"/>
      <c r="AN231" s="19">
        <v>230</v>
      </c>
    </row>
    <row r="232" spans="1:40" ht="15.75">
      <c r="A232" s="394"/>
      <c r="B232" s="68" t="s">
        <v>284</v>
      </c>
      <c r="C232" s="372"/>
      <c r="D232" s="372"/>
      <c r="E232" s="372"/>
      <c r="F232" s="372"/>
      <c r="G232" s="372"/>
      <c r="H232" s="1" t="s">
        <v>285</v>
      </c>
      <c r="I232" s="23">
        <f t="shared" si="8"/>
        <v>29</v>
      </c>
      <c r="J232" s="55">
        <f t="shared" si="9"/>
        <v>29</v>
      </c>
      <c r="K232" s="23"/>
      <c r="L232" s="23">
        <v>10</v>
      </c>
      <c r="M232" s="23">
        <v>2</v>
      </c>
      <c r="N232" s="23"/>
      <c r="O232" s="23">
        <v>0</v>
      </c>
      <c r="P232" s="23">
        <v>0</v>
      </c>
      <c r="Q232" s="23"/>
      <c r="R232" s="23"/>
      <c r="S232" s="23">
        <v>0</v>
      </c>
      <c r="T232" s="23">
        <v>0</v>
      </c>
      <c r="U232" s="23"/>
      <c r="V232" s="23">
        <v>0</v>
      </c>
      <c r="W232" s="23"/>
      <c r="X232" s="23"/>
      <c r="Y232" s="23">
        <v>0</v>
      </c>
      <c r="Z232" s="23">
        <v>0</v>
      </c>
      <c r="AA232" s="23">
        <v>0</v>
      </c>
      <c r="AB232" s="23"/>
      <c r="AC232" s="23">
        <v>12</v>
      </c>
      <c r="AD232" s="23">
        <v>5</v>
      </c>
      <c r="AE232" s="23"/>
      <c r="AF232" s="23"/>
      <c r="AG232" s="23">
        <v>0</v>
      </c>
      <c r="AH232" s="23">
        <v>0</v>
      </c>
      <c r="AI232" s="23"/>
      <c r="AJ232" s="23"/>
      <c r="AK232" s="23"/>
      <c r="AL232" s="23"/>
      <c r="AM232" s="55"/>
      <c r="AN232" s="19">
        <v>231</v>
      </c>
    </row>
    <row r="233" spans="1:40" ht="15.75">
      <c r="A233" s="394"/>
      <c r="B233" s="68" t="s">
        <v>286</v>
      </c>
      <c r="C233" s="372"/>
      <c r="D233" s="372"/>
      <c r="E233" s="372"/>
      <c r="F233" s="372"/>
      <c r="G233" s="372"/>
      <c r="H233" s="1" t="s">
        <v>287</v>
      </c>
      <c r="I233" s="23">
        <f t="shared" si="8"/>
        <v>57</v>
      </c>
      <c r="J233" s="55">
        <f t="shared" si="9"/>
        <v>57</v>
      </c>
      <c r="K233" s="23"/>
      <c r="L233" s="23">
        <v>4</v>
      </c>
      <c r="M233" s="23"/>
      <c r="N233" s="23">
        <v>3</v>
      </c>
      <c r="O233" s="23">
        <v>1</v>
      </c>
      <c r="P233" s="23">
        <v>0</v>
      </c>
      <c r="Q233" s="23">
        <v>10</v>
      </c>
      <c r="R233" s="23">
        <v>12</v>
      </c>
      <c r="S233" s="23">
        <v>0</v>
      </c>
      <c r="T233" s="23">
        <v>3</v>
      </c>
      <c r="U233" s="23"/>
      <c r="V233" s="23">
        <v>0</v>
      </c>
      <c r="W233" s="23"/>
      <c r="X233" s="23">
        <v>5</v>
      </c>
      <c r="Y233" s="23">
        <v>0</v>
      </c>
      <c r="Z233" s="23">
        <v>0</v>
      </c>
      <c r="AA233" s="23">
        <v>4</v>
      </c>
      <c r="AB233" s="23"/>
      <c r="AC233" s="23"/>
      <c r="AD233" s="23">
        <v>2</v>
      </c>
      <c r="AE233" s="23">
        <v>8</v>
      </c>
      <c r="AF233" s="23"/>
      <c r="AG233" s="23">
        <v>0</v>
      </c>
      <c r="AH233" s="23">
        <v>2</v>
      </c>
      <c r="AI233" s="23">
        <v>1</v>
      </c>
      <c r="AJ233" s="23"/>
      <c r="AK233" s="23">
        <v>2</v>
      </c>
      <c r="AL233" s="23"/>
      <c r="AM233" s="55"/>
      <c r="AN233" s="19">
        <v>232</v>
      </c>
    </row>
    <row r="234" spans="1:40" ht="15.75">
      <c r="A234" s="394"/>
      <c r="B234" s="68" t="s">
        <v>288</v>
      </c>
      <c r="C234" s="372"/>
      <c r="D234" s="372"/>
      <c r="E234" s="372"/>
      <c r="F234" s="372"/>
      <c r="G234" s="372"/>
      <c r="H234" s="1" t="s">
        <v>289</v>
      </c>
      <c r="I234" s="56">
        <f t="shared" si="8"/>
        <v>55</v>
      </c>
      <c r="J234" s="55">
        <f t="shared" si="9"/>
        <v>55</v>
      </c>
      <c r="K234" s="56"/>
      <c r="L234" s="56">
        <v>54</v>
      </c>
      <c r="M234" s="56"/>
      <c r="N234" s="56"/>
      <c r="O234" s="56">
        <v>0</v>
      </c>
      <c r="P234" s="56">
        <v>0</v>
      </c>
      <c r="Q234" s="56"/>
      <c r="R234" s="56"/>
      <c r="S234" s="56">
        <v>0</v>
      </c>
      <c r="T234" s="56">
        <v>1</v>
      </c>
      <c r="U234" s="56"/>
      <c r="V234" s="56">
        <v>0</v>
      </c>
      <c r="W234" s="56"/>
      <c r="X234" s="56"/>
      <c r="Y234" s="56">
        <v>0</v>
      </c>
      <c r="Z234" s="56">
        <v>0</v>
      </c>
      <c r="AA234" s="56">
        <v>0</v>
      </c>
      <c r="AB234" s="56"/>
      <c r="AC234" s="56"/>
      <c r="AD234" s="56">
        <v>0</v>
      </c>
      <c r="AE234" s="56"/>
      <c r="AF234" s="56"/>
      <c r="AG234" s="56">
        <v>0</v>
      </c>
      <c r="AH234" s="56">
        <v>0</v>
      </c>
      <c r="AI234" s="56"/>
      <c r="AJ234" s="56"/>
      <c r="AK234" s="56"/>
      <c r="AL234" s="56"/>
      <c r="AM234" s="55"/>
      <c r="AN234" s="19">
        <v>233</v>
      </c>
    </row>
    <row r="235" spans="1:40" ht="15.75">
      <c r="A235" s="394"/>
      <c r="B235" s="68" t="s">
        <v>290</v>
      </c>
      <c r="C235" s="372"/>
      <c r="D235" s="372"/>
      <c r="E235" s="372"/>
      <c r="F235" s="372"/>
      <c r="G235" s="372"/>
      <c r="H235" s="1" t="s">
        <v>291</v>
      </c>
      <c r="I235" s="23">
        <f t="shared" si="8"/>
        <v>36</v>
      </c>
      <c r="J235" s="55">
        <f t="shared" si="9"/>
        <v>36</v>
      </c>
      <c r="K235" s="23"/>
      <c r="L235" s="23">
        <v>1</v>
      </c>
      <c r="M235" s="23"/>
      <c r="N235" s="23">
        <v>3</v>
      </c>
      <c r="O235" s="23">
        <v>1</v>
      </c>
      <c r="P235" s="23">
        <v>1</v>
      </c>
      <c r="Q235" s="23">
        <v>6</v>
      </c>
      <c r="R235" s="23">
        <v>3</v>
      </c>
      <c r="S235" s="23">
        <v>1</v>
      </c>
      <c r="T235" s="23">
        <v>3</v>
      </c>
      <c r="U235" s="23">
        <v>2</v>
      </c>
      <c r="V235" s="23">
        <v>3</v>
      </c>
      <c r="W235" s="23"/>
      <c r="X235" s="23">
        <v>5</v>
      </c>
      <c r="Y235" s="23">
        <v>0</v>
      </c>
      <c r="Z235" s="23">
        <v>1</v>
      </c>
      <c r="AA235" s="23">
        <v>0</v>
      </c>
      <c r="AB235" s="23"/>
      <c r="AC235" s="23"/>
      <c r="AD235" s="23">
        <v>0</v>
      </c>
      <c r="AE235" s="23"/>
      <c r="AF235" s="23"/>
      <c r="AG235" s="23">
        <v>0</v>
      </c>
      <c r="AH235" s="23">
        <v>0</v>
      </c>
      <c r="AI235" s="23"/>
      <c r="AJ235" s="23"/>
      <c r="AK235" s="23">
        <v>6</v>
      </c>
      <c r="AL235" s="23"/>
      <c r="AM235" s="55"/>
      <c r="AN235" s="19">
        <v>234</v>
      </c>
    </row>
    <row r="236" spans="1:40" ht="24.75" thickBot="1">
      <c r="A236" s="395"/>
      <c r="B236" s="100" t="s">
        <v>292</v>
      </c>
      <c r="C236" s="345"/>
      <c r="D236" s="345"/>
      <c r="E236" s="345"/>
      <c r="F236" s="345"/>
      <c r="G236" s="345"/>
      <c r="H236" s="101" t="s">
        <v>293</v>
      </c>
      <c r="I236" s="23">
        <f t="shared" si="8"/>
        <v>43</v>
      </c>
      <c r="J236" s="57">
        <f t="shared" si="9"/>
        <v>43</v>
      </c>
      <c r="K236" s="23"/>
      <c r="L236" s="23"/>
      <c r="M236" s="23"/>
      <c r="N236" s="23"/>
      <c r="O236" s="23">
        <v>8</v>
      </c>
      <c r="P236" s="23">
        <v>1</v>
      </c>
      <c r="Q236" s="23"/>
      <c r="R236" s="23"/>
      <c r="S236" s="23">
        <v>1</v>
      </c>
      <c r="T236" s="23">
        <v>0</v>
      </c>
      <c r="U236" s="23"/>
      <c r="V236" s="23">
        <v>0</v>
      </c>
      <c r="W236" s="23"/>
      <c r="X236" s="23"/>
      <c r="Y236" s="23">
        <v>0</v>
      </c>
      <c r="Z236" s="23">
        <v>0</v>
      </c>
      <c r="AA236" s="23">
        <v>0</v>
      </c>
      <c r="AB236" s="23"/>
      <c r="AC236" s="23"/>
      <c r="AD236" s="23">
        <v>0</v>
      </c>
      <c r="AE236" s="23">
        <v>27</v>
      </c>
      <c r="AF236" s="23"/>
      <c r="AG236" s="23">
        <v>0</v>
      </c>
      <c r="AH236" s="23">
        <v>0</v>
      </c>
      <c r="AI236" s="23"/>
      <c r="AJ236" s="23"/>
      <c r="AK236" s="23">
        <v>6</v>
      </c>
      <c r="AL236" s="23"/>
      <c r="AM236" s="57"/>
      <c r="AN236" s="19">
        <v>235</v>
      </c>
    </row>
    <row r="237" spans="1:40" ht="24">
      <c r="A237" s="362" t="s">
        <v>294</v>
      </c>
      <c r="B237" s="365" t="s">
        <v>295</v>
      </c>
      <c r="C237" s="336" t="s">
        <v>296</v>
      </c>
      <c r="D237" s="102" t="s">
        <v>297</v>
      </c>
      <c r="E237" s="366"/>
      <c r="F237" s="366"/>
      <c r="G237" s="366"/>
      <c r="H237" s="67" t="s">
        <v>298</v>
      </c>
      <c r="I237" s="54">
        <f t="shared" si="8"/>
        <v>19</v>
      </c>
      <c r="J237" s="54">
        <f t="shared" si="9"/>
        <v>19</v>
      </c>
      <c r="K237" s="54"/>
      <c r="L237" s="54">
        <v>0</v>
      </c>
      <c r="M237" s="54"/>
      <c r="N237" s="54"/>
      <c r="O237" s="54"/>
      <c r="P237" s="54"/>
      <c r="Q237" s="54"/>
      <c r="R237" s="54"/>
      <c r="S237" s="54"/>
      <c r="T237" s="54">
        <v>0</v>
      </c>
      <c r="U237" s="54"/>
      <c r="V237" s="54">
        <v>0</v>
      </c>
      <c r="W237" s="54">
        <v>0</v>
      </c>
      <c r="X237" s="54"/>
      <c r="Y237" s="54"/>
      <c r="Z237" s="54">
        <v>0</v>
      </c>
      <c r="AA237" s="54">
        <v>0</v>
      </c>
      <c r="AB237" s="54">
        <v>0</v>
      </c>
      <c r="AC237" s="54">
        <v>19</v>
      </c>
      <c r="AD237" s="54">
        <v>0</v>
      </c>
      <c r="AE237" s="54"/>
      <c r="AF237" s="54"/>
      <c r="AG237" s="54">
        <v>0</v>
      </c>
      <c r="AH237" s="54">
        <v>0</v>
      </c>
      <c r="AI237" s="54"/>
      <c r="AJ237" s="54"/>
      <c r="AK237" s="54">
        <v>0</v>
      </c>
      <c r="AL237" s="54">
        <v>0</v>
      </c>
      <c r="AM237" s="54"/>
      <c r="AN237" s="19">
        <v>236</v>
      </c>
    </row>
    <row r="238" spans="1:40" ht="24">
      <c r="A238" s="363"/>
      <c r="B238" s="152"/>
      <c r="C238" s="331"/>
      <c r="D238" s="103" t="s">
        <v>299</v>
      </c>
      <c r="E238" s="367"/>
      <c r="F238" s="367"/>
      <c r="G238" s="367"/>
      <c r="H238" s="1" t="s">
        <v>300</v>
      </c>
      <c r="I238" s="55">
        <f t="shared" si="8"/>
        <v>19</v>
      </c>
      <c r="J238" s="55">
        <f t="shared" si="9"/>
        <v>19</v>
      </c>
      <c r="K238" s="55"/>
      <c r="L238" s="55">
        <v>0</v>
      </c>
      <c r="M238" s="55"/>
      <c r="N238" s="55"/>
      <c r="O238" s="55"/>
      <c r="P238" s="55"/>
      <c r="Q238" s="55"/>
      <c r="R238" s="55"/>
      <c r="S238" s="55"/>
      <c r="T238" s="55">
        <v>0</v>
      </c>
      <c r="U238" s="55"/>
      <c r="V238" s="55">
        <v>0</v>
      </c>
      <c r="W238" s="55">
        <v>0</v>
      </c>
      <c r="X238" s="55"/>
      <c r="Y238" s="55"/>
      <c r="Z238" s="55">
        <v>0</v>
      </c>
      <c r="AA238" s="55">
        <v>0</v>
      </c>
      <c r="AB238" s="55">
        <v>0</v>
      </c>
      <c r="AC238" s="55">
        <v>19</v>
      </c>
      <c r="AD238" s="55">
        <v>0</v>
      </c>
      <c r="AE238" s="55"/>
      <c r="AF238" s="55"/>
      <c r="AG238" s="55">
        <v>0</v>
      </c>
      <c r="AH238" s="55">
        <v>0</v>
      </c>
      <c r="AI238" s="55"/>
      <c r="AJ238" s="55"/>
      <c r="AK238" s="55">
        <v>0</v>
      </c>
      <c r="AL238" s="55">
        <v>0</v>
      </c>
      <c r="AM238" s="55"/>
      <c r="AN238" s="19">
        <v>237</v>
      </c>
    </row>
    <row r="239" spans="1:40" ht="15.75">
      <c r="A239" s="363"/>
      <c r="B239" s="104"/>
      <c r="C239" s="105"/>
      <c r="D239" s="103"/>
      <c r="E239" s="367"/>
      <c r="F239" s="367"/>
      <c r="G239" s="367"/>
      <c r="H239" s="1" t="s">
        <v>301</v>
      </c>
      <c r="I239" s="55">
        <f t="shared" si="8"/>
        <v>1896</v>
      </c>
      <c r="J239" s="55">
        <v>1896</v>
      </c>
      <c r="K239" s="55"/>
      <c r="L239" s="55">
        <v>0</v>
      </c>
      <c r="M239" s="55"/>
      <c r="N239" s="55"/>
      <c r="O239" s="55"/>
      <c r="P239" s="55"/>
      <c r="Q239" s="55"/>
      <c r="R239" s="55"/>
      <c r="S239" s="55"/>
      <c r="T239" s="55">
        <v>0</v>
      </c>
      <c r="U239" s="55"/>
      <c r="V239" s="55">
        <v>0</v>
      </c>
      <c r="W239" s="55">
        <v>0</v>
      </c>
      <c r="X239" s="55"/>
      <c r="Y239" s="55"/>
      <c r="Z239" s="55">
        <v>0</v>
      </c>
      <c r="AA239" s="55"/>
      <c r="AB239" s="55">
        <v>0</v>
      </c>
      <c r="AC239" s="55"/>
      <c r="AD239" s="55">
        <v>0</v>
      </c>
      <c r="AE239" s="55"/>
      <c r="AF239" s="55"/>
      <c r="AG239" s="55">
        <v>0</v>
      </c>
      <c r="AH239" s="55">
        <v>0</v>
      </c>
      <c r="AI239" s="55"/>
      <c r="AJ239" s="55">
        <v>234</v>
      </c>
      <c r="AK239" s="55">
        <v>0</v>
      </c>
      <c r="AL239" s="55">
        <v>0</v>
      </c>
      <c r="AM239" s="55"/>
      <c r="AN239" s="19">
        <v>238</v>
      </c>
    </row>
    <row r="240" spans="1:40" ht="22.5">
      <c r="A240" s="363"/>
      <c r="B240" s="152" t="s">
        <v>302</v>
      </c>
      <c r="C240" s="331" t="s">
        <v>303</v>
      </c>
      <c r="D240" s="103" t="s">
        <v>304</v>
      </c>
      <c r="E240" s="372"/>
      <c r="F240" s="372"/>
      <c r="G240" s="372"/>
      <c r="H240" s="106" t="s">
        <v>305</v>
      </c>
      <c r="I240" s="6">
        <f t="shared" si="8"/>
        <v>265</v>
      </c>
      <c r="J240" s="6">
        <f t="shared" si="9"/>
        <v>265</v>
      </c>
      <c r="K240" s="6">
        <v>15</v>
      </c>
      <c r="L240" s="6">
        <v>4</v>
      </c>
      <c r="M240" s="6">
        <v>4</v>
      </c>
      <c r="N240" s="6">
        <v>1</v>
      </c>
      <c r="O240" s="6">
        <v>13</v>
      </c>
      <c r="P240" s="6">
        <v>6</v>
      </c>
      <c r="Q240" s="6">
        <v>16</v>
      </c>
      <c r="R240" s="6"/>
      <c r="S240" s="6">
        <v>9</v>
      </c>
      <c r="T240" s="6">
        <v>9</v>
      </c>
      <c r="U240" s="6">
        <v>7</v>
      </c>
      <c r="V240" s="6">
        <v>5</v>
      </c>
      <c r="W240" s="6">
        <v>10</v>
      </c>
      <c r="X240" s="6">
        <v>1</v>
      </c>
      <c r="Y240" s="6">
        <v>1</v>
      </c>
      <c r="Z240" s="6">
        <v>2</v>
      </c>
      <c r="AA240" s="6">
        <v>2</v>
      </c>
      <c r="AB240" s="6"/>
      <c r="AC240" s="6">
        <v>111</v>
      </c>
      <c r="AD240" s="6">
        <v>21</v>
      </c>
      <c r="AE240" s="6">
        <v>0</v>
      </c>
      <c r="AF240" s="6">
        <v>10</v>
      </c>
      <c r="AG240" s="6">
        <v>4</v>
      </c>
      <c r="AH240" s="6">
        <v>3</v>
      </c>
      <c r="AI240" s="6">
        <v>3</v>
      </c>
      <c r="AJ240" s="6">
        <v>8</v>
      </c>
      <c r="AK240" s="6"/>
      <c r="AL240" s="6"/>
      <c r="AM240" s="6"/>
      <c r="AN240" s="19">
        <v>239</v>
      </c>
    </row>
    <row r="241" spans="1:40" ht="15.75">
      <c r="A241" s="363"/>
      <c r="B241" s="152"/>
      <c r="C241" s="331"/>
      <c r="D241" s="103" t="s">
        <v>306</v>
      </c>
      <c r="E241" s="372"/>
      <c r="F241" s="372"/>
      <c r="G241" s="372"/>
      <c r="H241" s="69" t="s">
        <v>307</v>
      </c>
      <c r="I241" s="6">
        <f t="shared" si="8"/>
        <v>332</v>
      </c>
      <c r="J241" s="6">
        <f t="shared" si="9"/>
        <v>332</v>
      </c>
      <c r="K241" s="6">
        <v>22</v>
      </c>
      <c r="L241" s="6">
        <v>2</v>
      </c>
      <c r="M241" s="6">
        <v>2</v>
      </c>
      <c r="N241" s="6">
        <v>10</v>
      </c>
      <c r="O241" s="6">
        <v>19</v>
      </c>
      <c r="P241" s="6">
        <v>2</v>
      </c>
      <c r="Q241" s="6">
        <v>2</v>
      </c>
      <c r="R241" s="6"/>
      <c r="S241" s="6">
        <v>29</v>
      </c>
      <c r="T241" s="6">
        <v>9</v>
      </c>
      <c r="U241" s="6">
        <v>12</v>
      </c>
      <c r="V241" s="6">
        <v>11</v>
      </c>
      <c r="W241" s="6">
        <v>5</v>
      </c>
      <c r="X241" s="6">
        <v>12</v>
      </c>
      <c r="Y241" s="6">
        <v>1</v>
      </c>
      <c r="Z241" s="6">
        <v>10</v>
      </c>
      <c r="AA241" s="6">
        <v>8</v>
      </c>
      <c r="AB241" s="6"/>
      <c r="AC241" s="6">
        <v>26</v>
      </c>
      <c r="AD241" s="6">
        <v>15</v>
      </c>
      <c r="AE241" s="6">
        <v>27</v>
      </c>
      <c r="AF241" s="6">
        <v>36</v>
      </c>
      <c r="AG241" s="6">
        <v>3</v>
      </c>
      <c r="AH241" s="6">
        <v>6</v>
      </c>
      <c r="AI241" s="6">
        <v>12</v>
      </c>
      <c r="AJ241" s="6"/>
      <c r="AK241" s="6">
        <v>51</v>
      </c>
      <c r="AL241" s="6"/>
      <c r="AM241" s="6"/>
      <c r="AN241" s="19">
        <v>240</v>
      </c>
    </row>
    <row r="242" spans="1:40">
      <c r="A242" s="363"/>
      <c r="B242" s="152"/>
      <c r="C242" s="331"/>
      <c r="D242" s="103" t="s">
        <v>308</v>
      </c>
      <c r="E242" s="372"/>
      <c r="F242" s="372"/>
      <c r="G242" s="372"/>
      <c r="H242" s="1" t="s">
        <v>309</v>
      </c>
      <c r="I242" s="23">
        <f t="shared" si="8"/>
        <v>1038</v>
      </c>
      <c r="J242" s="55">
        <f t="shared" si="9"/>
        <v>1038</v>
      </c>
      <c r="K242" s="23">
        <v>200</v>
      </c>
      <c r="L242" s="23">
        <v>4</v>
      </c>
      <c r="M242" s="23">
        <v>10</v>
      </c>
      <c r="N242" s="23">
        <v>42</v>
      </c>
      <c r="O242" s="23">
        <v>43</v>
      </c>
      <c r="P242" s="23">
        <v>9</v>
      </c>
      <c r="Q242" s="23">
        <v>18</v>
      </c>
      <c r="R242" s="23"/>
      <c r="S242" s="23">
        <v>72</v>
      </c>
      <c r="T242" s="23">
        <v>26</v>
      </c>
      <c r="U242" s="23">
        <v>25</v>
      </c>
      <c r="V242" s="23">
        <v>27</v>
      </c>
      <c r="W242" s="23">
        <v>30</v>
      </c>
      <c r="X242" s="23">
        <v>44</v>
      </c>
      <c r="Y242" s="23">
        <v>4</v>
      </c>
      <c r="Z242" s="23">
        <v>24</v>
      </c>
      <c r="AA242" s="23">
        <v>21</v>
      </c>
      <c r="AB242" s="23"/>
      <c r="AC242" s="23">
        <v>44</v>
      </c>
      <c r="AD242" s="23">
        <v>39</v>
      </c>
      <c r="AE242" s="23">
        <v>60</v>
      </c>
      <c r="AF242" s="23">
        <v>90</v>
      </c>
      <c r="AG242" s="23">
        <v>16</v>
      </c>
      <c r="AH242" s="23">
        <v>18</v>
      </c>
      <c r="AI242" s="23">
        <v>30</v>
      </c>
      <c r="AJ242" s="23">
        <v>14</v>
      </c>
      <c r="AK242" s="23">
        <v>128</v>
      </c>
      <c r="AL242" s="23"/>
      <c r="AM242" s="55"/>
      <c r="AN242" s="19">
        <v>241</v>
      </c>
    </row>
    <row r="243" spans="1:40" ht="15.75">
      <c r="A243" s="363"/>
      <c r="B243" s="368"/>
      <c r="C243" s="370"/>
      <c r="D243" s="373"/>
      <c r="E243" s="375" t="s">
        <v>310</v>
      </c>
      <c r="F243" s="376"/>
      <c r="G243" s="377"/>
      <c r="H243" s="17" t="s">
        <v>311</v>
      </c>
      <c r="I243" s="18">
        <f t="shared" si="8"/>
        <v>27</v>
      </c>
      <c r="J243" s="18">
        <f t="shared" si="9"/>
        <v>27</v>
      </c>
      <c r="K243" s="18"/>
      <c r="L243" s="18"/>
      <c r="M243" s="18"/>
      <c r="N243" s="18"/>
      <c r="O243" s="18"/>
      <c r="P243" s="18">
        <v>0</v>
      </c>
      <c r="Q243" s="18"/>
      <c r="R243" s="18">
        <v>1</v>
      </c>
      <c r="S243" s="18">
        <v>0</v>
      </c>
      <c r="T243" s="18">
        <v>0</v>
      </c>
      <c r="U243" s="18"/>
      <c r="V243" s="18">
        <v>0</v>
      </c>
      <c r="W243" s="18"/>
      <c r="X243" s="18">
        <v>1</v>
      </c>
      <c r="Y243" s="18">
        <v>10</v>
      </c>
      <c r="Z243" s="18"/>
      <c r="AA243" s="18">
        <v>0</v>
      </c>
      <c r="AB243" s="18"/>
      <c r="AC243" s="18" t="s">
        <v>353</v>
      </c>
      <c r="AD243" s="18">
        <v>14</v>
      </c>
      <c r="AE243" s="18">
        <v>1</v>
      </c>
      <c r="AF243" s="18"/>
      <c r="AG243" s="18">
        <v>0</v>
      </c>
      <c r="AH243" s="18">
        <v>0</v>
      </c>
      <c r="AI243" s="18"/>
      <c r="AJ243" s="18"/>
      <c r="AK243" s="18"/>
      <c r="AL243" s="18"/>
      <c r="AM243" s="18"/>
      <c r="AN243" s="19">
        <v>242</v>
      </c>
    </row>
    <row r="244" spans="1:40" ht="15.75">
      <c r="A244" s="363"/>
      <c r="B244" s="368"/>
      <c r="C244" s="370"/>
      <c r="D244" s="374"/>
      <c r="E244" s="378"/>
      <c r="F244" s="379"/>
      <c r="G244" s="380"/>
      <c r="H244" s="17" t="s">
        <v>309</v>
      </c>
      <c r="I244" s="18">
        <f t="shared" si="8"/>
        <v>198</v>
      </c>
      <c r="J244" s="18">
        <f t="shared" si="9"/>
        <v>198</v>
      </c>
      <c r="K244" s="18"/>
      <c r="L244" s="18"/>
      <c r="M244" s="18"/>
      <c r="N244" s="18"/>
      <c r="O244" s="18"/>
      <c r="P244" s="18">
        <v>0</v>
      </c>
      <c r="Q244" s="18"/>
      <c r="R244" s="18">
        <v>15</v>
      </c>
      <c r="S244" s="18">
        <v>72</v>
      </c>
      <c r="T244" s="18">
        <v>0</v>
      </c>
      <c r="U244" s="18"/>
      <c r="V244" s="18">
        <v>0</v>
      </c>
      <c r="W244" s="18"/>
      <c r="X244" s="18">
        <v>20</v>
      </c>
      <c r="Y244" s="18">
        <v>47</v>
      </c>
      <c r="Z244" s="18"/>
      <c r="AA244" s="18">
        <v>0</v>
      </c>
      <c r="AB244" s="18"/>
      <c r="AC244" s="18"/>
      <c r="AD244" s="18">
        <v>34</v>
      </c>
      <c r="AE244" s="18">
        <v>10</v>
      </c>
      <c r="AF244" s="18"/>
      <c r="AG244" s="18">
        <v>0</v>
      </c>
      <c r="AH244" s="18">
        <v>0</v>
      </c>
      <c r="AI244" s="18"/>
      <c r="AJ244" s="18"/>
      <c r="AK244" s="18"/>
      <c r="AL244" s="18"/>
      <c r="AM244" s="18"/>
      <c r="AN244" s="19">
        <v>243</v>
      </c>
    </row>
    <row r="245" spans="1:40" ht="15.75" thickBot="1">
      <c r="A245" s="364"/>
      <c r="B245" s="369"/>
      <c r="C245" s="371"/>
      <c r="D245" s="107" t="s">
        <v>312</v>
      </c>
      <c r="E245" s="345"/>
      <c r="F245" s="345"/>
      <c r="G245" s="345"/>
      <c r="H245" s="101" t="s">
        <v>313</v>
      </c>
      <c r="I245" s="57">
        <f t="shared" si="8"/>
        <v>14368</v>
      </c>
      <c r="J245" s="57">
        <f>SUM(K245:AM245)</f>
        <v>14368</v>
      </c>
      <c r="K245" s="57">
        <v>1810</v>
      </c>
      <c r="L245" s="57">
        <v>42</v>
      </c>
      <c r="M245" s="57">
        <v>120</v>
      </c>
      <c r="N245" s="57">
        <v>536</v>
      </c>
      <c r="O245" s="57">
        <v>539</v>
      </c>
      <c r="P245" s="57">
        <v>150</v>
      </c>
      <c r="Q245" s="57">
        <v>1200</v>
      </c>
      <c r="R245" s="57">
        <v>39</v>
      </c>
      <c r="S245" s="57">
        <v>857</v>
      </c>
      <c r="T245" s="57">
        <v>650</v>
      </c>
      <c r="U245" s="57">
        <v>1176</v>
      </c>
      <c r="V245" s="57">
        <v>0</v>
      </c>
      <c r="W245" s="57">
        <v>491</v>
      </c>
      <c r="X245" s="57">
        <v>97</v>
      </c>
      <c r="Y245" s="57">
        <v>1343</v>
      </c>
      <c r="Z245" s="57">
        <v>104</v>
      </c>
      <c r="AA245" s="57">
        <v>89</v>
      </c>
      <c r="AB245" s="57"/>
      <c r="AC245" s="57">
        <v>560</v>
      </c>
      <c r="AD245" s="57">
        <v>1444</v>
      </c>
      <c r="AE245" s="57">
        <v>431</v>
      </c>
      <c r="AF245" s="57">
        <v>960</v>
      </c>
      <c r="AG245" s="57"/>
      <c r="AH245" s="57">
        <v>100</v>
      </c>
      <c r="AI245" s="57">
        <v>258</v>
      </c>
      <c r="AJ245" s="57">
        <v>366</v>
      </c>
      <c r="AK245" s="57">
        <v>1006</v>
      </c>
      <c r="AL245" s="57"/>
      <c r="AM245" s="57"/>
      <c r="AN245" s="19">
        <v>244</v>
      </c>
    </row>
  </sheetData>
  <mergeCells count="242">
    <mergeCell ref="B221:B225"/>
    <mergeCell ref="C221:G225"/>
    <mergeCell ref="B226:B230"/>
    <mergeCell ref="C226:G230"/>
    <mergeCell ref="A231:A236"/>
    <mergeCell ref="C231:G231"/>
    <mergeCell ref="C232:G232"/>
    <mergeCell ref="C233:G233"/>
    <mergeCell ref="F169:G169"/>
    <mergeCell ref="F170:G170"/>
    <mergeCell ref="F171:G171"/>
    <mergeCell ref="F172:G172"/>
    <mergeCell ref="F173:G173"/>
    <mergeCell ref="C234:G234"/>
    <mergeCell ref="C235:G235"/>
    <mergeCell ref="G208:G210"/>
    <mergeCell ref="D212:D220"/>
    <mergeCell ref="E212:E220"/>
    <mergeCell ref="F212:F216"/>
    <mergeCell ref="G212:G213"/>
    <mergeCell ref="G214:G215"/>
    <mergeCell ref="F217:F219"/>
    <mergeCell ref="G217:G219"/>
    <mergeCell ref="F199:F201"/>
    <mergeCell ref="A237:A245"/>
    <mergeCell ref="B237:B238"/>
    <mergeCell ref="C237:C238"/>
    <mergeCell ref="E237:G237"/>
    <mergeCell ref="E238:G238"/>
    <mergeCell ref="E239:G239"/>
    <mergeCell ref="B240:B245"/>
    <mergeCell ref="C240:C245"/>
    <mergeCell ref="E240:G240"/>
    <mergeCell ref="E241:G241"/>
    <mergeCell ref="E242:G242"/>
    <mergeCell ref="D243:D244"/>
    <mergeCell ref="E243:G244"/>
    <mergeCell ref="F193:G193"/>
    <mergeCell ref="D194:D202"/>
    <mergeCell ref="E194:E202"/>
    <mergeCell ref="F194:F198"/>
    <mergeCell ref="G194:G195"/>
    <mergeCell ref="G196:G197"/>
    <mergeCell ref="E245:G245"/>
    <mergeCell ref="C165:E174"/>
    <mergeCell ref="F165:G165"/>
    <mergeCell ref="F166:G166"/>
    <mergeCell ref="F167:G167"/>
    <mergeCell ref="F168:G168"/>
    <mergeCell ref="C236:G236"/>
    <mergeCell ref="G199:G201"/>
    <mergeCell ref="D181:G181"/>
    <mergeCell ref="D182:E184"/>
    <mergeCell ref="F182:G182"/>
    <mergeCell ref="F184:G184"/>
    <mergeCell ref="A185:A225"/>
    <mergeCell ref="B185:B202"/>
    <mergeCell ref="C185:C202"/>
    <mergeCell ref="D185:D193"/>
    <mergeCell ref="E185:E193"/>
    <mergeCell ref="F185:F189"/>
    <mergeCell ref="F175:G175"/>
    <mergeCell ref="F176:G176"/>
    <mergeCell ref="F177:G177"/>
    <mergeCell ref="F178:G178"/>
    <mergeCell ref="F179:G179"/>
    <mergeCell ref="F180:G180"/>
    <mergeCell ref="B203:B220"/>
    <mergeCell ref="C203:C220"/>
    <mergeCell ref="D203:D211"/>
    <mergeCell ref="E203:E211"/>
    <mergeCell ref="F203:F207"/>
    <mergeCell ref="G203:G204"/>
    <mergeCell ref="G205:G206"/>
    <mergeCell ref="F208:F210"/>
    <mergeCell ref="G185:G186"/>
    <mergeCell ref="G187:G188"/>
    <mergeCell ref="F190:F192"/>
    <mergeCell ref="G190:G192"/>
    <mergeCell ref="G155:H155"/>
    <mergeCell ref="D156:H156"/>
    <mergeCell ref="A157:A159"/>
    <mergeCell ref="B157:B159"/>
    <mergeCell ref="C157:C159"/>
    <mergeCell ref="D157:G159"/>
    <mergeCell ref="A160:H160"/>
    <mergeCell ref="C161:G161"/>
    <mergeCell ref="A162:A184"/>
    <mergeCell ref="B162:B164"/>
    <mergeCell ref="C162:G164"/>
    <mergeCell ref="B165:B174"/>
    <mergeCell ref="B175:B184"/>
    <mergeCell ref="C175:C184"/>
    <mergeCell ref="D175:E180"/>
    <mergeCell ref="F183:G183"/>
    <mergeCell ref="B127:B128"/>
    <mergeCell ref="C127:G128"/>
    <mergeCell ref="B129:G129"/>
    <mergeCell ref="B130:G130"/>
    <mergeCell ref="A131:A156"/>
    <mergeCell ref="B131:C144"/>
    <mergeCell ref="D131:D135"/>
    <mergeCell ref="E131:G135"/>
    <mergeCell ref="D136:D142"/>
    <mergeCell ref="E136:G142"/>
    <mergeCell ref="A119:A130"/>
    <mergeCell ref="D144:H144"/>
    <mergeCell ref="B145:C156"/>
    <mergeCell ref="D145:F155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F121:G121"/>
    <mergeCell ref="C122:H122"/>
    <mergeCell ref="B123:B126"/>
    <mergeCell ref="C123:E125"/>
    <mergeCell ref="F123:G123"/>
    <mergeCell ref="F124:G124"/>
    <mergeCell ref="F125:G125"/>
    <mergeCell ref="C126:H126"/>
    <mergeCell ref="B114:F117"/>
    <mergeCell ref="G114:H114"/>
    <mergeCell ref="G115:G116"/>
    <mergeCell ref="G117:H117"/>
    <mergeCell ref="B118:H118"/>
    <mergeCell ref="B119:B122"/>
    <mergeCell ref="C119:E121"/>
    <mergeCell ref="F119:G119"/>
    <mergeCell ref="F120:G120"/>
    <mergeCell ref="G97:H97"/>
    <mergeCell ref="D108:H108"/>
    <mergeCell ref="B109:B113"/>
    <mergeCell ref="C109:F113"/>
    <mergeCell ref="G109:H109"/>
    <mergeCell ref="G110:G111"/>
    <mergeCell ref="G112:H112"/>
    <mergeCell ref="G113:H113"/>
    <mergeCell ref="D103:D107"/>
    <mergeCell ref="E103:F107"/>
    <mergeCell ref="G103:H103"/>
    <mergeCell ref="G104:G105"/>
    <mergeCell ref="G106:H106"/>
    <mergeCell ref="G107:H107"/>
    <mergeCell ref="G76:G77"/>
    <mergeCell ref="G78:H78"/>
    <mergeCell ref="C85:H85"/>
    <mergeCell ref="C86:H86"/>
    <mergeCell ref="C87:H87"/>
    <mergeCell ref="B88:B108"/>
    <mergeCell ref="C88:C108"/>
    <mergeCell ref="D88:D92"/>
    <mergeCell ref="E88:F92"/>
    <mergeCell ref="G88:H88"/>
    <mergeCell ref="G89:G90"/>
    <mergeCell ref="G91:H91"/>
    <mergeCell ref="D98:D102"/>
    <mergeCell ref="E98:F102"/>
    <mergeCell ref="G98:H98"/>
    <mergeCell ref="G99:G100"/>
    <mergeCell ref="G101:H101"/>
    <mergeCell ref="G102:H102"/>
    <mergeCell ref="G92:H92"/>
    <mergeCell ref="D93:D97"/>
    <mergeCell ref="E93:F97"/>
    <mergeCell ref="G93:H93"/>
    <mergeCell ref="G94:G95"/>
    <mergeCell ref="G96:H96"/>
    <mergeCell ref="A65:A118"/>
    <mergeCell ref="B65:B69"/>
    <mergeCell ref="C65:F69"/>
    <mergeCell ref="G65:H65"/>
    <mergeCell ref="G66:G67"/>
    <mergeCell ref="G68:H68"/>
    <mergeCell ref="G69:H69"/>
    <mergeCell ref="B70:B74"/>
    <mergeCell ref="A37:A64"/>
    <mergeCell ref="G79:H79"/>
    <mergeCell ref="B80:B84"/>
    <mergeCell ref="C80:F84"/>
    <mergeCell ref="G80:H80"/>
    <mergeCell ref="G81:G82"/>
    <mergeCell ref="G83:H83"/>
    <mergeCell ref="G84:H84"/>
    <mergeCell ref="C70:F74"/>
    <mergeCell ref="G70:H70"/>
    <mergeCell ref="G71:G72"/>
    <mergeCell ref="G73:H73"/>
    <mergeCell ref="G74:H74"/>
    <mergeCell ref="B75:B79"/>
    <mergeCell ref="C75:F79"/>
    <mergeCell ref="G75:H75"/>
    <mergeCell ref="G49:G51"/>
    <mergeCell ref="D53:D55"/>
    <mergeCell ref="E53:G55"/>
    <mergeCell ref="D56:D58"/>
    <mergeCell ref="E56:G58"/>
    <mergeCell ref="D59:D61"/>
    <mergeCell ref="E59:G61"/>
    <mergeCell ref="B35:B36"/>
    <mergeCell ref="C35:G36"/>
    <mergeCell ref="B37:B46"/>
    <mergeCell ref="C37:G46"/>
    <mergeCell ref="B47:B64"/>
    <mergeCell ref="C47:C64"/>
    <mergeCell ref="D47:D52"/>
    <mergeCell ref="E47:F52"/>
    <mergeCell ref="G47:G48"/>
    <mergeCell ref="D62:D64"/>
    <mergeCell ref="E62:G64"/>
    <mergeCell ref="A18:A19"/>
    <mergeCell ref="C18:G18"/>
    <mergeCell ref="C19:G19"/>
    <mergeCell ref="A20:A36"/>
    <mergeCell ref="B20:B25"/>
    <mergeCell ref="C20:G25"/>
    <mergeCell ref="B26:B29"/>
    <mergeCell ref="C26:G29"/>
    <mergeCell ref="B30:B34"/>
    <mergeCell ref="C30:G34"/>
    <mergeCell ref="E9:G12"/>
    <mergeCell ref="E13:G13"/>
    <mergeCell ref="E14:G14"/>
    <mergeCell ref="E15:G15"/>
    <mergeCell ref="D16:H16"/>
    <mergeCell ref="C17:G17"/>
    <mergeCell ref="A1:G1"/>
    <mergeCell ref="A2:H2"/>
    <mergeCell ref="A3:A17"/>
    <mergeCell ref="B3:B16"/>
    <mergeCell ref="C3:C16"/>
    <mergeCell ref="D3:D5"/>
    <mergeCell ref="E3:G5"/>
    <mergeCell ref="D6:D8"/>
    <mergeCell ref="E6:G8"/>
    <mergeCell ref="D9:D12"/>
  </mergeCells>
  <conditionalFormatting sqref="I127:I156">
    <cfRule type="cellIs" dxfId="269" priority="271" stopIfTrue="1" operator="lessThan">
      <formula>1</formula>
    </cfRule>
  </conditionalFormatting>
  <conditionalFormatting sqref="I123:I125 I3:I5 I9:I33 I35:I121">
    <cfRule type="cellIs" dxfId="268" priority="270" stopIfTrue="1" operator="lessThan">
      <formula>1</formula>
    </cfRule>
  </conditionalFormatting>
  <conditionalFormatting sqref="I242">
    <cfRule type="cellIs" dxfId="267" priority="265" stopIfTrue="1" operator="lessThan">
      <formula>1</formula>
    </cfRule>
  </conditionalFormatting>
  <conditionalFormatting sqref="I122">
    <cfRule type="cellIs" dxfId="266" priority="269" stopIfTrue="1" operator="lessThan">
      <formula>1</formula>
    </cfRule>
  </conditionalFormatting>
  <conditionalFormatting sqref="I126">
    <cfRule type="cellIs" dxfId="265" priority="268" stopIfTrue="1" operator="lessThan">
      <formula>1</formula>
    </cfRule>
  </conditionalFormatting>
  <conditionalFormatting sqref="I162:I164">
    <cfRule type="cellIs" dxfId="264" priority="267" stopIfTrue="1" operator="lessThan">
      <formula>1</formula>
    </cfRule>
  </conditionalFormatting>
  <conditionalFormatting sqref="I231:I236">
    <cfRule type="cellIs" dxfId="263" priority="266" stopIfTrue="1" operator="lessThan">
      <formula>1</formula>
    </cfRule>
  </conditionalFormatting>
  <conditionalFormatting sqref="I6:I8">
    <cfRule type="cellIs" dxfId="262" priority="264" stopIfTrue="1" operator="lessThan">
      <formula>1</formula>
    </cfRule>
  </conditionalFormatting>
  <conditionalFormatting sqref="AM103:AM106 AM98:AM101 AM35:AM96 J35:J92">
    <cfRule type="cellIs" dxfId="261" priority="263" stopIfTrue="1" operator="lessThan">
      <formula>1</formula>
    </cfRule>
  </conditionalFormatting>
  <conditionalFormatting sqref="K127:K156">
    <cfRule type="cellIs" dxfId="260" priority="262" stopIfTrue="1" operator="lessThan">
      <formula>1</formula>
    </cfRule>
  </conditionalFormatting>
  <conditionalFormatting sqref="K123:K125 K3:K5 K9:K33 K35:K121">
    <cfRule type="cellIs" dxfId="259" priority="261" stopIfTrue="1" operator="lessThan">
      <formula>1</formula>
    </cfRule>
  </conditionalFormatting>
  <conditionalFormatting sqref="N127:N156">
    <cfRule type="cellIs" dxfId="258" priority="246" stopIfTrue="1" operator="lessThan">
      <formula>1</formula>
    </cfRule>
  </conditionalFormatting>
  <conditionalFormatting sqref="K242">
    <cfRule type="cellIs" dxfId="257" priority="256" stopIfTrue="1" operator="lessThan">
      <formula>1</formula>
    </cfRule>
  </conditionalFormatting>
  <conditionalFormatting sqref="K122">
    <cfRule type="cellIs" dxfId="256" priority="260" stopIfTrue="1" operator="lessThan">
      <formula>1</formula>
    </cfRule>
  </conditionalFormatting>
  <conditionalFormatting sqref="K126">
    <cfRule type="cellIs" dxfId="255" priority="259" stopIfTrue="1" operator="lessThan">
      <formula>1</formula>
    </cfRule>
  </conditionalFormatting>
  <conditionalFormatting sqref="K162:K164">
    <cfRule type="cellIs" dxfId="254" priority="258" stopIfTrue="1" operator="lessThan">
      <formula>1</formula>
    </cfRule>
  </conditionalFormatting>
  <conditionalFormatting sqref="K231:K236">
    <cfRule type="cellIs" dxfId="253" priority="257" stopIfTrue="1" operator="lessThan">
      <formula>1</formula>
    </cfRule>
  </conditionalFormatting>
  <conditionalFormatting sqref="K6:K8">
    <cfRule type="cellIs" dxfId="252" priority="255" stopIfTrue="1" operator="lessThan">
      <formula>1</formula>
    </cfRule>
  </conditionalFormatting>
  <conditionalFormatting sqref="M127:M156">
    <cfRule type="cellIs" dxfId="251" priority="254" stopIfTrue="1" operator="lessThan">
      <formula>1</formula>
    </cfRule>
  </conditionalFormatting>
  <conditionalFormatting sqref="M123:M125 M3:M5 M9:M33 M35:M121">
    <cfRule type="cellIs" dxfId="250" priority="253" stopIfTrue="1" operator="lessThan">
      <formula>1</formula>
    </cfRule>
  </conditionalFormatting>
  <conditionalFormatting sqref="O127:O156">
    <cfRule type="cellIs" dxfId="249" priority="238" stopIfTrue="1" operator="lessThan">
      <formula>1</formula>
    </cfRule>
  </conditionalFormatting>
  <conditionalFormatting sqref="M242">
    <cfRule type="cellIs" dxfId="248" priority="248" stopIfTrue="1" operator="lessThan">
      <formula>1</formula>
    </cfRule>
  </conditionalFormatting>
  <conditionalFormatting sqref="M122">
    <cfRule type="cellIs" dxfId="247" priority="252" stopIfTrue="1" operator="lessThan">
      <formula>1</formula>
    </cfRule>
  </conditionalFormatting>
  <conditionalFormatting sqref="M126">
    <cfRule type="cellIs" dxfId="246" priority="251" stopIfTrue="1" operator="lessThan">
      <formula>1</formula>
    </cfRule>
  </conditionalFormatting>
  <conditionalFormatting sqref="M162:M164">
    <cfRule type="cellIs" dxfId="245" priority="250" stopIfTrue="1" operator="lessThan">
      <formula>1</formula>
    </cfRule>
  </conditionalFormatting>
  <conditionalFormatting sqref="M231:M236">
    <cfRule type="cellIs" dxfId="244" priority="249" stopIfTrue="1" operator="lessThan">
      <formula>1</formula>
    </cfRule>
  </conditionalFormatting>
  <conditionalFormatting sqref="M6:M8">
    <cfRule type="cellIs" dxfId="243" priority="247" stopIfTrue="1" operator="lessThan">
      <formula>1</formula>
    </cfRule>
  </conditionalFormatting>
  <conditionalFormatting sqref="O122">
    <cfRule type="cellIs" dxfId="242" priority="236" stopIfTrue="1" operator="lessThan">
      <formula>1</formula>
    </cfRule>
  </conditionalFormatting>
  <conditionalFormatting sqref="N123:N125 N3:N5 N9:N33 N35:N121">
    <cfRule type="cellIs" dxfId="241" priority="245" stopIfTrue="1" operator="lessThan">
      <formula>1</formula>
    </cfRule>
  </conditionalFormatting>
  <conditionalFormatting sqref="P127:P156">
    <cfRule type="cellIs" dxfId="240" priority="230" stopIfTrue="1" operator="lessThan">
      <formula>1</formula>
    </cfRule>
  </conditionalFormatting>
  <conditionalFormatting sqref="N242">
    <cfRule type="cellIs" dxfId="239" priority="240" stopIfTrue="1" operator="lessThan">
      <formula>1</formula>
    </cfRule>
  </conditionalFormatting>
  <conditionalFormatting sqref="N122">
    <cfRule type="cellIs" dxfId="238" priority="244" stopIfTrue="1" operator="lessThan">
      <formula>1</formula>
    </cfRule>
  </conditionalFormatting>
  <conditionalFormatting sqref="N126">
    <cfRule type="cellIs" dxfId="237" priority="243" stopIfTrue="1" operator="lessThan">
      <formula>1</formula>
    </cfRule>
  </conditionalFormatting>
  <conditionalFormatting sqref="N162:N164">
    <cfRule type="cellIs" dxfId="236" priority="242" stopIfTrue="1" operator="lessThan">
      <formula>1</formula>
    </cfRule>
  </conditionalFormatting>
  <conditionalFormatting sqref="N231:N236">
    <cfRule type="cellIs" dxfId="235" priority="241" stopIfTrue="1" operator="lessThan">
      <formula>1</formula>
    </cfRule>
  </conditionalFormatting>
  <conditionalFormatting sqref="N6:N8">
    <cfRule type="cellIs" dxfId="234" priority="239" stopIfTrue="1" operator="lessThan">
      <formula>1</formula>
    </cfRule>
  </conditionalFormatting>
  <conditionalFormatting sqref="P122">
    <cfRule type="cellIs" dxfId="233" priority="228" stopIfTrue="1" operator="lessThan">
      <formula>1</formula>
    </cfRule>
  </conditionalFormatting>
  <conditionalFormatting sqref="O123:O125 O3:O5 O9:O33 O35:O121">
    <cfRule type="cellIs" dxfId="232" priority="237" stopIfTrue="1" operator="lessThan">
      <formula>1</formula>
    </cfRule>
  </conditionalFormatting>
  <conditionalFormatting sqref="Q127:Q156">
    <cfRule type="cellIs" dxfId="231" priority="222" stopIfTrue="1" operator="lessThan">
      <formula>1</formula>
    </cfRule>
  </conditionalFormatting>
  <conditionalFormatting sqref="O242">
    <cfRule type="cellIs" dxfId="230" priority="232" stopIfTrue="1" operator="lessThan">
      <formula>1</formula>
    </cfRule>
  </conditionalFormatting>
  <conditionalFormatting sqref="O126">
    <cfRule type="cellIs" dxfId="229" priority="235" stopIfTrue="1" operator="lessThan">
      <formula>1</formula>
    </cfRule>
  </conditionalFormatting>
  <conditionalFormatting sqref="O162:O164">
    <cfRule type="cellIs" dxfId="228" priority="234" stopIfTrue="1" operator="lessThan">
      <formula>1</formula>
    </cfRule>
  </conditionalFormatting>
  <conditionalFormatting sqref="O231:O236">
    <cfRule type="cellIs" dxfId="227" priority="233" stopIfTrue="1" operator="lessThan">
      <formula>1</formula>
    </cfRule>
  </conditionalFormatting>
  <conditionalFormatting sqref="O6:O8">
    <cfRule type="cellIs" dxfId="226" priority="231" stopIfTrue="1" operator="lessThan">
      <formula>1</formula>
    </cfRule>
  </conditionalFormatting>
  <conditionalFormatting sqref="Q122">
    <cfRule type="cellIs" dxfId="225" priority="220" stopIfTrue="1" operator="lessThan">
      <formula>1</formula>
    </cfRule>
  </conditionalFormatting>
  <conditionalFormatting sqref="P123:P125 P3:P5 P9:P33 P35:P121">
    <cfRule type="cellIs" dxfId="224" priority="229" stopIfTrue="1" operator="lessThan">
      <formula>1</formula>
    </cfRule>
  </conditionalFormatting>
  <conditionalFormatting sqref="R127:R156">
    <cfRule type="cellIs" dxfId="223" priority="214" stopIfTrue="1" operator="lessThan">
      <formula>1</formula>
    </cfRule>
  </conditionalFormatting>
  <conditionalFormatting sqref="P242">
    <cfRule type="cellIs" dxfId="222" priority="224" stopIfTrue="1" operator="lessThan">
      <formula>1</formula>
    </cfRule>
  </conditionalFormatting>
  <conditionalFormatting sqref="P126">
    <cfRule type="cellIs" dxfId="221" priority="227" stopIfTrue="1" operator="lessThan">
      <formula>1</formula>
    </cfRule>
  </conditionalFormatting>
  <conditionalFormatting sqref="P162:P164">
    <cfRule type="cellIs" dxfId="220" priority="226" stopIfTrue="1" operator="lessThan">
      <formula>1</formula>
    </cfRule>
  </conditionalFormatting>
  <conditionalFormatting sqref="P231:P236">
    <cfRule type="cellIs" dxfId="219" priority="225" stopIfTrue="1" operator="lessThan">
      <formula>1</formula>
    </cfRule>
  </conditionalFormatting>
  <conditionalFormatting sqref="P6:P8">
    <cfRule type="cellIs" dxfId="218" priority="223" stopIfTrue="1" operator="lessThan">
      <formula>1</formula>
    </cfRule>
  </conditionalFormatting>
  <conditionalFormatting sqref="R122">
    <cfRule type="cellIs" dxfId="217" priority="212" stopIfTrue="1" operator="lessThan">
      <formula>1</formula>
    </cfRule>
  </conditionalFormatting>
  <conditionalFormatting sqref="Q123:Q125 Q3:Q5 Q9:Q33 Q35:Q91 Q109:Q121 Q93:Q107">
    <cfRule type="cellIs" dxfId="216" priority="221" stopIfTrue="1" operator="lessThan">
      <formula>1</formula>
    </cfRule>
  </conditionalFormatting>
  <conditionalFormatting sqref="S127:S156">
    <cfRule type="cellIs" dxfId="215" priority="206" stopIfTrue="1" operator="lessThan">
      <formula>1</formula>
    </cfRule>
  </conditionalFormatting>
  <conditionalFormatting sqref="Q242">
    <cfRule type="cellIs" dxfId="214" priority="216" stopIfTrue="1" operator="lessThan">
      <formula>1</formula>
    </cfRule>
  </conditionalFormatting>
  <conditionalFormatting sqref="Q126">
    <cfRule type="cellIs" dxfId="213" priority="219" stopIfTrue="1" operator="lessThan">
      <formula>1</formula>
    </cfRule>
  </conditionalFormatting>
  <conditionalFormatting sqref="Q162:Q164">
    <cfRule type="cellIs" dxfId="212" priority="218" stopIfTrue="1" operator="lessThan">
      <formula>1</formula>
    </cfRule>
  </conditionalFormatting>
  <conditionalFormatting sqref="Q231:Q236">
    <cfRule type="cellIs" dxfId="211" priority="217" stopIfTrue="1" operator="lessThan">
      <formula>1</formula>
    </cfRule>
  </conditionalFormatting>
  <conditionalFormatting sqref="Q6:Q8">
    <cfRule type="cellIs" dxfId="210" priority="215" stopIfTrue="1" operator="lessThan">
      <formula>1</formula>
    </cfRule>
  </conditionalFormatting>
  <conditionalFormatting sqref="S122">
    <cfRule type="cellIs" dxfId="209" priority="204" stopIfTrue="1" operator="lessThan">
      <formula>1</formula>
    </cfRule>
  </conditionalFormatting>
  <conditionalFormatting sqref="R123:R125 R3:R5 R9:R33 R35:R121">
    <cfRule type="cellIs" dxfId="208" priority="213" stopIfTrue="1" operator="lessThan">
      <formula>1</formula>
    </cfRule>
  </conditionalFormatting>
  <conditionalFormatting sqref="T127:T156">
    <cfRule type="cellIs" dxfId="207" priority="198" stopIfTrue="1" operator="lessThan">
      <formula>1</formula>
    </cfRule>
  </conditionalFormatting>
  <conditionalFormatting sqref="R242">
    <cfRule type="cellIs" dxfId="206" priority="208" stopIfTrue="1" operator="lessThan">
      <formula>1</formula>
    </cfRule>
  </conditionalFormatting>
  <conditionalFormatting sqref="R126">
    <cfRule type="cellIs" dxfId="205" priority="211" stopIfTrue="1" operator="lessThan">
      <formula>1</formula>
    </cfRule>
  </conditionalFormatting>
  <conditionalFormatting sqref="R162:R164">
    <cfRule type="cellIs" dxfId="204" priority="210" stopIfTrue="1" operator="lessThan">
      <formula>1</formula>
    </cfRule>
  </conditionalFormatting>
  <conditionalFormatting sqref="R231:R236">
    <cfRule type="cellIs" dxfId="203" priority="209" stopIfTrue="1" operator="lessThan">
      <formula>1</formula>
    </cfRule>
  </conditionalFormatting>
  <conditionalFormatting sqref="R6:R8">
    <cfRule type="cellIs" dxfId="202" priority="207" stopIfTrue="1" operator="lessThan">
      <formula>1</formula>
    </cfRule>
  </conditionalFormatting>
  <conditionalFormatting sqref="T122">
    <cfRule type="cellIs" dxfId="201" priority="196" stopIfTrue="1" operator="lessThan">
      <formula>1</formula>
    </cfRule>
  </conditionalFormatting>
  <conditionalFormatting sqref="S123:S125 S3:S5 S9:S33 S35:S121">
    <cfRule type="cellIs" dxfId="200" priority="205" stopIfTrue="1" operator="lessThan">
      <formula>1</formula>
    </cfRule>
  </conditionalFormatting>
  <conditionalFormatting sqref="U127:U156">
    <cfRule type="cellIs" dxfId="199" priority="190" stopIfTrue="1" operator="lessThan">
      <formula>1</formula>
    </cfRule>
  </conditionalFormatting>
  <conditionalFormatting sqref="S242">
    <cfRule type="cellIs" dxfId="198" priority="200" stopIfTrue="1" operator="lessThan">
      <formula>1</formula>
    </cfRule>
  </conditionalFormatting>
  <conditionalFormatting sqref="S126">
    <cfRule type="cellIs" dxfId="197" priority="203" stopIfTrue="1" operator="lessThan">
      <formula>1</formula>
    </cfRule>
  </conditionalFormatting>
  <conditionalFormatting sqref="S162:S164">
    <cfRule type="cellIs" dxfId="196" priority="202" stopIfTrue="1" operator="lessThan">
      <formula>1</formula>
    </cfRule>
  </conditionalFormatting>
  <conditionalFormatting sqref="S231:S236">
    <cfRule type="cellIs" dxfId="195" priority="201" stopIfTrue="1" operator="lessThan">
      <formula>1</formula>
    </cfRule>
  </conditionalFormatting>
  <conditionalFormatting sqref="S6:S8">
    <cfRule type="cellIs" dxfId="194" priority="199" stopIfTrue="1" operator="lessThan">
      <formula>1</formula>
    </cfRule>
  </conditionalFormatting>
  <conditionalFormatting sqref="U122">
    <cfRule type="cellIs" dxfId="193" priority="188" stopIfTrue="1" operator="lessThan">
      <formula>1</formula>
    </cfRule>
  </conditionalFormatting>
  <conditionalFormatting sqref="T123:T125 T3:T5 T9:T33 T35:T121">
    <cfRule type="cellIs" dxfId="192" priority="197" stopIfTrue="1" operator="lessThan">
      <formula>1</formula>
    </cfRule>
  </conditionalFormatting>
  <conditionalFormatting sqref="V127:V156">
    <cfRule type="cellIs" dxfId="191" priority="182" stopIfTrue="1" operator="lessThan">
      <formula>1</formula>
    </cfRule>
  </conditionalFormatting>
  <conditionalFormatting sqref="T242">
    <cfRule type="cellIs" dxfId="190" priority="192" stopIfTrue="1" operator="lessThan">
      <formula>1</formula>
    </cfRule>
  </conditionalFormatting>
  <conditionalFormatting sqref="T126">
    <cfRule type="cellIs" dxfId="189" priority="195" stopIfTrue="1" operator="lessThan">
      <formula>1</formula>
    </cfRule>
  </conditionalFormatting>
  <conditionalFormatting sqref="T162:T164">
    <cfRule type="cellIs" dxfId="188" priority="194" stopIfTrue="1" operator="lessThan">
      <formula>1</formula>
    </cfRule>
  </conditionalFormatting>
  <conditionalFormatting sqref="T231:T236">
    <cfRule type="cellIs" dxfId="187" priority="193" stopIfTrue="1" operator="lessThan">
      <formula>1</formula>
    </cfRule>
  </conditionalFormatting>
  <conditionalFormatting sqref="T6:T8">
    <cfRule type="cellIs" dxfId="186" priority="191" stopIfTrue="1" operator="lessThan">
      <formula>1</formula>
    </cfRule>
  </conditionalFormatting>
  <conditionalFormatting sqref="V122">
    <cfRule type="cellIs" dxfId="185" priority="180" stopIfTrue="1" operator="lessThan">
      <formula>1</formula>
    </cfRule>
  </conditionalFormatting>
  <conditionalFormatting sqref="U123:U125 U3:U5 U9:U33 U35:U121">
    <cfRule type="cellIs" dxfId="184" priority="189" stopIfTrue="1" operator="lessThan">
      <formula>1</formula>
    </cfRule>
  </conditionalFormatting>
  <conditionalFormatting sqref="W127:W156">
    <cfRule type="cellIs" dxfId="183" priority="174" stopIfTrue="1" operator="lessThan">
      <formula>1</formula>
    </cfRule>
  </conditionalFormatting>
  <conditionalFormatting sqref="U242">
    <cfRule type="cellIs" dxfId="182" priority="184" stopIfTrue="1" operator="lessThan">
      <formula>1</formula>
    </cfRule>
  </conditionalFormatting>
  <conditionalFormatting sqref="U126">
    <cfRule type="cellIs" dxfId="181" priority="187" stopIfTrue="1" operator="lessThan">
      <formula>1</formula>
    </cfRule>
  </conditionalFormatting>
  <conditionalFormatting sqref="U162:U164">
    <cfRule type="cellIs" dxfId="180" priority="186" stopIfTrue="1" operator="lessThan">
      <formula>1</formula>
    </cfRule>
  </conditionalFormatting>
  <conditionalFormatting sqref="U231:U236">
    <cfRule type="cellIs" dxfId="179" priority="185" stopIfTrue="1" operator="lessThan">
      <formula>1</formula>
    </cfRule>
  </conditionalFormatting>
  <conditionalFormatting sqref="U6:U8">
    <cfRule type="cellIs" dxfId="178" priority="183" stopIfTrue="1" operator="lessThan">
      <formula>1</formula>
    </cfRule>
  </conditionalFormatting>
  <conditionalFormatting sqref="W122">
    <cfRule type="cellIs" dxfId="177" priority="172" stopIfTrue="1" operator="lessThan">
      <formula>1</formula>
    </cfRule>
  </conditionalFormatting>
  <conditionalFormatting sqref="V123:V125 V3:V5 V9:V33 V35:V121">
    <cfRule type="cellIs" dxfId="176" priority="181" stopIfTrue="1" operator="lessThan">
      <formula>1</formula>
    </cfRule>
  </conditionalFormatting>
  <conditionalFormatting sqref="X127:X156">
    <cfRule type="cellIs" dxfId="175" priority="166" stopIfTrue="1" operator="lessThan">
      <formula>1</formula>
    </cfRule>
  </conditionalFormatting>
  <conditionalFormatting sqref="V242">
    <cfRule type="cellIs" dxfId="174" priority="176" stopIfTrue="1" operator="lessThan">
      <formula>1</formula>
    </cfRule>
  </conditionalFormatting>
  <conditionalFormatting sqref="V126">
    <cfRule type="cellIs" dxfId="173" priority="179" stopIfTrue="1" operator="lessThan">
      <formula>1</formula>
    </cfRule>
  </conditionalFormatting>
  <conditionalFormatting sqref="V162:V164">
    <cfRule type="cellIs" dxfId="172" priority="178" stopIfTrue="1" operator="lessThan">
      <formula>1</formula>
    </cfRule>
  </conditionalFormatting>
  <conditionalFormatting sqref="V231:V236">
    <cfRule type="cellIs" dxfId="171" priority="177" stopIfTrue="1" operator="lessThan">
      <formula>1</formula>
    </cfRule>
  </conditionalFormatting>
  <conditionalFormatting sqref="V6:V8">
    <cfRule type="cellIs" dxfId="170" priority="175" stopIfTrue="1" operator="lessThan">
      <formula>1</formula>
    </cfRule>
  </conditionalFormatting>
  <conditionalFormatting sqref="X122">
    <cfRule type="cellIs" dxfId="169" priority="164" stopIfTrue="1" operator="lessThan">
      <formula>1</formula>
    </cfRule>
  </conditionalFormatting>
  <conditionalFormatting sqref="W123:W125 W3:W5 W9:W33 W35:W121">
    <cfRule type="cellIs" dxfId="168" priority="173" stopIfTrue="1" operator="lessThan">
      <formula>1</formula>
    </cfRule>
  </conditionalFormatting>
  <conditionalFormatting sqref="Y127:Y156">
    <cfRule type="cellIs" dxfId="167" priority="158" stopIfTrue="1" operator="lessThan">
      <formula>1</formula>
    </cfRule>
  </conditionalFormatting>
  <conditionalFormatting sqref="W242">
    <cfRule type="cellIs" dxfId="166" priority="168" stopIfTrue="1" operator="lessThan">
      <formula>1</formula>
    </cfRule>
  </conditionalFormatting>
  <conditionalFormatting sqref="W126">
    <cfRule type="cellIs" dxfId="165" priority="171" stopIfTrue="1" operator="lessThan">
      <formula>1</formula>
    </cfRule>
  </conditionalFormatting>
  <conditionalFormatting sqref="W162:W164">
    <cfRule type="cellIs" dxfId="164" priority="170" stopIfTrue="1" operator="lessThan">
      <formula>1</formula>
    </cfRule>
  </conditionalFormatting>
  <conditionalFormatting sqref="W231:W236">
    <cfRule type="cellIs" dxfId="163" priority="169" stopIfTrue="1" operator="lessThan">
      <formula>1</formula>
    </cfRule>
  </conditionalFormatting>
  <conditionalFormatting sqref="W6:W8">
    <cfRule type="cellIs" dxfId="162" priority="167" stopIfTrue="1" operator="lessThan">
      <formula>1</formula>
    </cfRule>
  </conditionalFormatting>
  <conditionalFormatting sqref="Y122">
    <cfRule type="cellIs" dxfId="161" priority="156" stopIfTrue="1" operator="lessThan">
      <formula>1</formula>
    </cfRule>
  </conditionalFormatting>
  <conditionalFormatting sqref="X123:X125 X3:X5 X9:X33 X35:X121">
    <cfRule type="cellIs" dxfId="160" priority="165" stopIfTrue="1" operator="lessThan">
      <formula>1</formula>
    </cfRule>
  </conditionalFormatting>
  <conditionalFormatting sqref="Z127:Z156">
    <cfRule type="cellIs" dxfId="159" priority="150" stopIfTrue="1" operator="lessThan">
      <formula>1</formula>
    </cfRule>
  </conditionalFormatting>
  <conditionalFormatting sqref="X242">
    <cfRule type="cellIs" dxfId="158" priority="160" stopIfTrue="1" operator="lessThan">
      <formula>1</formula>
    </cfRule>
  </conditionalFormatting>
  <conditionalFormatting sqref="X126">
    <cfRule type="cellIs" dxfId="157" priority="163" stopIfTrue="1" operator="lessThan">
      <formula>1</formula>
    </cfRule>
  </conditionalFormatting>
  <conditionalFormatting sqref="X162:X164">
    <cfRule type="cellIs" dxfId="156" priority="162" stopIfTrue="1" operator="lessThan">
      <formula>1</formula>
    </cfRule>
  </conditionalFormatting>
  <conditionalFormatting sqref="X231:X236">
    <cfRule type="cellIs" dxfId="155" priority="161" stopIfTrue="1" operator="lessThan">
      <formula>1</formula>
    </cfRule>
  </conditionalFormatting>
  <conditionalFormatting sqref="X6:X8">
    <cfRule type="cellIs" dxfId="154" priority="159" stopIfTrue="1" operator="lessThan">
      <formula>1</formula>
    </cfRule>
  </conditionalFormatting>
  <conditionalFormatting sqref="Z122">
    <cfRule type="cellIs" dxfId="153" priority="148" stopIfTrue="1" operator="lessThan">
      <formula>1</formula>
    </cfRule>
  </conditionalFormatting>
  <conditionalFormatting sqref="Y123:Y125 Y3:Y5 Y9:Y33 Y35:Y121">
    <cfRule type="cellIs" dxfId="152" priority="157" stopIfTrue="1" operator="lessThan">
      <formula>1</formula>
    </cfRule>
  </conditionalFormatting>
  <conditionalFormatting sqref="AA127:AA156">
    <cfRule type="cellIs" dxfId="151" priority="142" stopIfTrue="1" operator="lessThan">
      <formula>1</formula>
    </cfRule>
  </conditionalFormatting>
  <conditionalFormatting sqref="Y242">
    <cfRule type="cellIs" dxfId="150" priority="152" stopIfTrue="1" operator="lessThan">
      <formula>1</formula>
    </cfRule>
  </conditionalFormatting>
  <conditionalFormatting sqref="Y126">
    <cfRule type="cellIs" dxfId="149" priority="155" stopIfTrue="1" operator="lessThan">
      <formula>1</formula>
    </cfRule>
  </conditionalFormatting>
  <conditionalFormatting sqref="Y162:Y164">
    <cfRule type="cellIs" dxfId="148" priority="154" stopIfTrue="1" operator="lessThan">
      <formula>1</formula>
    </cfRule>
  </conditionalFormatting>
  <conditionalFormatting sqref="Y231:Y236">
    <cfRule type="cellIs" dxfId="147" priority="153" stopIfTrue="1" operator="lessThan">
      <formula>1</formula>
    </cfRule>
  </conditionalFormatting>
  <conditionalFormatting sqref="Y6:Y8">
    <cfRule type="cellIs" dxfId="146" priority="151" stopIfTrue="1" operator="lessThan">
      <formula>1</formula>
    </cfRule>
  </conditionalFormatting>
  <conditionalFormatting sqref="AA122">
    <cfRule type="cellIs" dxfId="145" priority="140" stopIfTrue="1" operator="lessThan">
      <formula>1</formula>
    </cfRule>
  </conditionalFormatting>
  <conditionalFormatting sqref="Z123:Z125 Z3:Z5 Z9:Z33 Z35:Z121">
    <cfRule type="cellIs" dxfId="144" priority="149" stopIfTrue="1" operator="lessThan">
      <formula>1</formula>
    </cfRule>
  </conditionalFormatting>
  <conditionalFormatting sqref="AC127:AC156">
    <cfRule type="cellIs" dxfId="143" priority="134" stopIfTrue="1" operator="lessThan">
      <formula>1</formula>
    </cfRule>
  </conditionalFormatting>
  <conditionalFormatting sqref="Z242">
    <cfRule type="cellIs" dxfId="142" priority="144" stopIfTrue="1" operator="lessThan">
      <formula>1</formula>
    </cfRule>
  </conditionalFormatting>
  <conditionalFormatting sqref="Z126">
    <cfRule type="cellIs" dxfId="141" priority="147" stopIfTrue="1" operator="lessThan">
      <formula>1</formula>
    </cfRule>
  </conditionalFormatting>
  <conditionalFormatting sqref="Z162:Z164">
    <cfRule type="cellIs" dxfId="140" priority="146" stopIfTrue="1" operator="lessThan">
      <formula>1</formula>
    </cfRule>
  </conditionalFormatting>
  <conditionalFormatting sqref="Z231:Z236">
    <cfRule type="cellIs" dxfId="139" priority="145" stopIfTrue="1" operator="lessThan">
      <formula>1</formula>
    </cfRule>
  </conditionalFormatting>
  <conditionalFormatting sqref="Z6:Z8">
    <cfRule type="cellIs" dxfId="138" priority="143" stopIfTrue="1" operator="lessThan">
      <formula>1</formula>
    </cfRule>
  </conditionalFormatting>
  <conditionalFormatting sqref="AC122">
    <cfRule type="cellIs" dxfId="137" priority="132" stopIfTrue="1" operator="lessThan">
      <formula>1</formula>
    </cfRule>
  </conditionalFormatting>
  <conditionalFormatting sqref="AA123:AA125 AA3:AA5 AA9:AA33 AA35:AA121">
    <cfRule type="cellIs" dxfId="136" priority="141" stopIfTrue="1" operator="lessThan">
      <formula>1</formula>
    </cfRule>
  </conditionalFormatting>
  <conditionalFormatting sqref="AD127:AD156">
    <cfRule type="cellIs" dxfId="135" priority="126" stopIfTrue="1" operator="lessThan">
      <formula>1</formula>
    </cfRule>
  </conditionalFormatting>
  <conditionalFormatting sqref="AA242">
    <cfRule type="cellIs" dxfId="134" priority="136" stopIfTrue="1" operator="lessThan">
      <formula>1</formula>
    </cfRule>
  </conditionalFormatting>
  <conditionalFormatting sqref="AA126">
    <cfRule type="cellIs" dxfId="133" priority="139" stopIfTrue="1" operator="lessThan">
      <formula>1</formula>
    </cfRule>
  </conditionalFormatting>
  <conditionalFormatting sqref="AA162:AA164">
    <cfRule type="cellIs" dxfId="132" priority="138" stopIfTrue="1" operator="lessThan">
      <formula>1</formula>
    </cfRule>
  </conditionalFormatting>
  <conditionalFormatting sqref="AA231:AA236">
    <cfRule type="cellIs" dxfId="131" priority="137" stopIfTrue="1" operator="lessThan">
      <formula>1</formula>
    </cfRule>
  </conditionalFormatting>
  <conditionalFormatting sqref="AA6:AA8">
    <cfRule type="cellIs" dxfId="130" priority="135" stopIfTrue="1" operator="lessThan">
      <formula>1</formula>
    </cfRule>
  </conditionalFormatting>
  <conditionalFormatting sqref="AD122">
    <cfRule type="cellIs" dxfId="129" priority="124" stopIfTrue="1" operator="lessThan">
      <formula>1</formula>
    </cfRule>
  </conditionalFormatting>
  <conditionalFormatting sqref="AC123:AC125 AC3:AC5 AC9:AC33 AC35:AC121">
    <cfRule type="cellIs" dxfId="128" priority="133" stopIfTrue="1" operator="lessThan">
      <formula>1</formula>
    </cfRule>
  </conditionalFormatting>
  <conditionalFormatting sqref="AE127:AE156">
    <cfRule type="cellIs" dxfId="127" priority="118" stopIfTrue="1" operator="lessThan">
      <formula>1</formula>
    </cfRule>
  </conditionalFormatting>
  <conditionalFormatting sqref="AC242">
    <cfRule type="cellIs" dxfId="126" priority="128" stopIfTrue="1" operator="lessThan">
      <formula>1</formula>
    </cfRule>
  </conditionalFormatting>
  <conditionalFormatting sqref="AC126">
    <cfRule type="cellIs" dxfId="125" priority="131" stopIfTrue="1" operator="lessThan">
      <formula>1</formula>
    </cfRule>
  </conditionalFormatting>
  <conditionalFormatting sqref="AC162:AC164">
    <cfRule type="cellIs" dxfId="124" priority="130" stopIfTrue="1" operator="lessThan">
      <formula>1</formula>
    </cfRule>
  </conditionalFormatting>
  <conditionalFormatting sqref="AC231:AC236">
    <cfRule type="cellIs" dxfId="123" priority="129" stopIfTrue="1" operator="lessThan">
      <formula>1</formula>
    </cfRule>
  </conditionalFormatting>
  <conditionalFormatting sqref="AC6:AC8">
    <cfRule type="cellIs" dxfId="122" priority="127" stopIfTrue="1" operator="lessThan">
      <formula>1</formula>
    </cfRule>
  </conditionalFormatting>
  <conditionalFormatting sqref="AE122">
    <cfRule type="cellIs" dxfId="121" priority="116" stopIfTrue="1" operator="lessThan">
      <formula>1</formula>
    </cfRule>
  </conditionalFormatting>
  <conditionalFormatting sqref="AD123:AD125 AD3:AD5 AD9:AD33 AD35:AD121">
    <cfRule type="cellIs" dxfId="120" priority="125" stopIfTrue="1" operator="lessThan">
      <formula>1</formula>
    </cfRule>
  </conditionalFormatting>
  <conditionalFormatting sqref="AF127:AF156">
    <cfRule type="cellIs" dxfId="119" priority="110" stopIfTrue="1" operator="lessThan">
      <formula>1</formula>
    </cfRule>
  </conditionalFormatting>
  <conditionalFormatting sqref="AD242">
    <cfRule type="cellIs" dxfId="118" priority="120" stopIfTrue="1" operator="lessThan">
      <formula>1</formula>
    </cfRule>
  </conditionalFormatting>
  <conditionalFormatting sqref="AD126">
    <cfRule type="cellIs" dxfId="117" priority="123" stopIfTrue="1" operator="lessThan">
      <formula>1</formula>
    </cfRule>
  </conditionalFormatting>
  <conditionalFormatting sqref="AD162:AD164">
    <cfRule type="cellIs" dxfId="116" priority="122" stopIfTrue="1" operator="lessThan">
      <formula>1</formula>
    </cfRule>
  </conditionalFormatting>
  <conditionalFormatting sqref="AD231:AD236">
    <cfRule type="cellIs" dxfId="115" priority="121" stopIfTrue="1" operator="lessThan">
      <formula>1</formula>
    </cfRule>
  </conditionalFormatting>
  <conditionalFormatting sqref="AD6:AD8">
    <cfRule type="cellIs" dxfId="114" priority="119" stopIfTrue="1" operator="lessThan">
      <formula>1</formula>
    </cfRule>
  </conditionalFormatting>
  <conditionalFormatting sqref="AF122">
    <cfRule type="cellIs" dxfId="113" priority="108" stopIfTrue="1" operator="lessThan">
      <formula>1</formula>
    </cfRule>
  </conditionalFormatting>
  <conditionalFormatting sqref="AE123:AE125 AE3:AE5 AE9:AE33 AE35:AE121">
    <cfRule type="cellIs" dxfId="112" priority="117" stopIfTrue="1" operator="lessThan">
      <formula>1</formula>
    </cfRule>
  </conditionalFormatting>
  <conditionalFormatting sqref="AG127:AG156">
    <cfRule type="cellIs" dxfId="111" priority="102" stopIfTrue="1" operator="lessThan">
      <formula>1</formula>
    </cfRule>
  </conditionalFormatting>
  <conditionalFormatting sqref="AE242">
    <cfRule type="cellIs" dxfId="110" priority="112" stopIfTrue="1" operator="lessThan">
      <formula>1</formula>
    </cfRule>
  </conditionalFormatting>
  <conditionalFormatting sqref="AE126">
    <cfRule type="cellIs" dxfId="109" priority="115" stopIfTrue="1" operator="lessThan">
      <formula>1</formula>
    </cfRule>
  </conditionalFormatting>
  <conditionalFormatting sqref="AE162:AE164">
    <cfRule type="cellIs" dxfId="108" priority="114" stopIfTrue="1" operator="lessThan">
      <formula>1</formula>
    </cfRule>
  </conditionalFormatting>
  <conditionalFormatting sqref="AE231:AE236">
    <cfRule type="cellIs" dxfId="107" priority="113" stopIfTrue="1" operator="lessThan">
      <formula>1</formula>
    </cfRule>
  </conditionalFormatting>
  <conditionalFormatting sqref="AE6:AE8">
    <cfRule type="cellIs" dxfId="106" priority="111" stopIfTrue="1" operator="lessThan">
      <formula>1</formula>
    </cfRule>
  </conditionalFormatting>
  <conditionalFormatting sqref="AG122">
    <cfRule type="cellIs" dxfId="105" priority="100" stopIfTrue="1" operator="lessThan">
      <formula>1</formula>
    </cfRule>
  </conditionalFormatting>
  <conditionalFormatting sqref="AF123:AF125 AF3:AF5 AF9:AF33 AF35:AF121">
    <cfRule type="cellIs" dxfId="104" priority="109" stopIfTrue="1" operator="lessThan">
      <formula>1</formula>
    </cfRule>
  </conditionalFormatting>
  <conditionalFormatting sqref="AH127:AH156">
    <cfRule type="cellIs" dxfId="103" priority="94" stopIfTrue="1" operator="lessThan">
      <formula>1</formula>
    </cfRule>
  </conditionalFormatting>
  <conditionalFormatting sqref="AF242">
    <cfRule type="cellIs" dxfId="102" priority="104" stopIfTrue="1" operator="lessThan">
      <formula>1</formula>
    </cfRule>
  </conditionalFormatting>
  <conditionalFormatting sqref="AF126">
    <cfRule type="cellIs" dxfId="101" priority="107" stopIfTrue="1" operator="lessThan">
      <formula>1</formula>
    </cfRule>
  </conditionalFormatting>
  <conditionalFormatting sqref="AF162:AF164">
    <cfRule type="cellIs" dxfId="100" priority="106" stopIfTrue="1" operator="lessThan">
      <formula>1</formula>
    </cfRule>
  </conditionalFormatting>
  <conditionalFormatting sqref="AF231:AF236">
    <cfRule type="cellIs" dxfId="99" priority="105" stopIfTrue="1" operator="lessThan">
      <formula>1</formula>
    </cfRule>
  </conditionalFormatting>
  <conditionalFormatting sqref="AF6:AF8">
    <cfRule type="cellIs" dxfId="98" priority="103" stopIfTrue="1" operator="lessThan">
      <formula>1</formula>
    </cfRule>
  </conditionalFormatting>
  <conditionalFormatting sqref="AH122">
    <cfRule type="cellIs" dxfId="97" priority="92" stopIfTrue="1" operator="lessThan">
      <formula>1</formula>
    </cfRule>
  </conditionalFormatting>
  <conditionalFormatting sqref="AG123:AG125 AG3:AG5 AG9:AG33 AG35:AG117 AG119:AG121">
    <cfRule type="cellIs" dxfId="96" priority="101" stopIfTrue="1" operator="lessThan">
      <formula>1</formula>
    </cfRule>
  </conditionalFormatting>
  <conditionalFormatting sqref="AI127:AI156">
    <cfRule type="cellIs" dxfId="95" priority="86" stopIfTrue="1" operator="lessThan">
      <formula>1</formula>
    </cfRule>
  </conditionalFormatting>
  <conditionalFormatting sqref="AG242">
    <cfRule type="cellIs" dxfId="94" priority="96" stopIfTrue="1" operator="lessThan">
      <formula>1</formula>
    </cfRule>
  </conditionalFormatting>
  <conditionalFormatting sqref="AG126">
    <cfRule type="cellIs" dxfId="93" priority="99" stopIfTrue="1" operator="lessThan">
      <formula>1</formula>
    </cfRule>
  </conditionalFormatting>
  <conditionalFormatting sqref="AG162:AG164">
    <cfRule type="cellIs" dxfId="92" priority="98" stopIfTrue="1" operator="lessThan">
      <formula>1</formula>
    </cfRule>
  </conditionalFormatting>
  <conditionalFormatting sqref="AG231:AG236">
    <cfRule type="cellIs" dxfId="91" priority="97" stopIfTrue="1" operator="lessThan">
      <formula>1</formula>
    </cfRule>
  </conditionalFormatting>
  <conditionalFormatting sqref="AG6:AG8">
    <cfRule type="cellIs" dxfId="90" priority="95" stopIfTrue="1" operator="lessThan">
      <formula>1</formula>
    </cfRule>
  </conditionalFormatting>
  <conditionalFormatting sqref="AI122">
    <cfRule type="cellIs" dxfId="89" priority="84" stopIfTrue="1" operator="lessThan">
      <formula>1</formula>
    </cfRule>
  </conditionalFormatting>
  <conditionalFormatting sqref="AH123:AH125 AH3:AH5 AH9:AH33 AH35:AH121">
    <cfRule type="cellIs" dxfId="88" priority="93" stopIfTrue="1" operator="lessThan">
      <formula>1</formula>
    </cfRule>
  </conditionalFormatting>
  <conditionalFormatting sqref="AJ127:AJ156">
    <cfRule type="cellIs" dxfId="87" priority="78" stopIfTrue="1" operator="lessThan">
      <formula>1</formula>
    </cfRule>
  </conditionalFormatting>
  <conditionalFormatting sqref="AH242">
    <cfRule type="cellIs" dxfId="86" priority="88" stopIfTrue="1" operator="lessThan">
      <formula>1</formula>
    </cfRule>
  </conditionalFormatting>
  <conditionalFormatting sqref="AH126">
    <cfRule type="cellIs" dxfId="85" priority="91" stopIfTrue="1" operator="lessThan">
      <formula>1</formula>
    </cfRule>
  </conditionalFormatting>
  <conditionalFormatting sqref="AH162:AH164">
    <cfRule type="cellIs" dxfId="84" priority="90" stopIfTrue="1" operator="lessThan">
      <formula>1</formula>
    </cfRule>
  </conditionalFormatting>
  <conditionalFormatting sqref="AH231:AH236">
    <cfRule type="cellIs" dxfId="83" priority="89" stopIfTrue="1" operator="lessThan">
      <formula>1</formula>
    </cfRule>
  </conditionalFormatting>
  <conditionalFormatting sqref="AH6:AH8">
    <cfRule type="cellIs" dxfId="82" priority="87" stopIfTrue="1" operator="lessThan">
      <formula>1</formula>
    </cfRule>
  </conditionalFormatting>
  <conditionalFormatting sqref="AJ122">
    <cfRule type="cellIs" dxfId="81" priority="76" stopIfTrue="1" operator="lessThan">
      <formula>1</formula>
    </cfRule>
  </conditionalFormatting>
  <conditionalFormatting sqref="AI123:AI125 AI3:AI5 AI9:AI33 AI35:AI96 AI109:AI121 AI98:AI107">
    <cfRule type="cellIs" dxfId="80" priority="85" stopIfTrue="1" operator="lessThan">
      <formula>1</formula>
    </cfRule>
  </conditionalFormatting>
  <conditionalFormatting sqref="AK127:AK156">
    <cfRule type="cellIs" dxfId="79" priority="70" stopIfTrue="1" operator="lessThan">
      <formula>1</formula>
    </cfRule>
  </conditionalFormatting>
  <conditionalFormatting sqref="AI242">
    <cfRule type="cellIs" dxfId="78" priority="80" stopIfTrue="1" operator="lessThan">
      <formula>1</formula>
    </cfRule>
  </conditionalFormatting>
  <conditionalFormatting sqref="AI126">
    <cfRule type="cellIs" dxfId="77" priority="83" stopIfTrue="1" operator="lessThan">
      <formula>1</formula>
    </cfRule>
  </conditionalFormatting>
  <conditionalFormatting sqref="AI162:AI164">
    <cfRule type="cellIs" dxfId="76" priority="82" stopIfTrue="1" operator="lessThan">
      <formula>1</formula>
    </cfRule>
  </conditionalFormatting>
  <conditionalFormatting sqref="AI231:AI236">
    <cfRule type="cellIs" dxfId="75" priority="81" stopIfTrue="1" operator="lessThan">
      <formula>1</formula>
    </cfRule>
  </conditionalFormatting>
  <conditionalFormatting sqref="AI6:AI8">
    <cfRule type="cellIs" dxfId="74" priority="79" stopIfTrue="1" operator="lessThan">
      <formula>1</formula>
    </cfRule>
  </conditionalFormatting>
  <conditionalFormatting sqref="AK122">
    <cfRule type="cellIs" dxfId="73" priority="68" stopIfTrue="1" operator="lessThan">
      <formula>1</formula>
    </cfRule>
  </conditionalFormatting>
  <conditionalFormatting sqref="AJ123:AJ125 AJ3:AJ5 AJ9:AJ33 AJ35:AJ121">
    <cfRule type="cellIs" dxfId="72" priority="77" stopIfTrue="1" operator="lessThan">
      <formula>1</formula>
    </cfRule>
  </conditionalFormatting>
  <conditionalFormatting sqref="AM3:AM33 AM123:AM125 AM127:AM155 AM115:AM117 AM109:AM113 AM119:AM121">
    <cfRule type="cellIs" dxfId="71" priority="62" stopIfTrue="1" operator="lessThan">
      <formula>1</formula>
    </cfRule>
  </conditionalFormatting>
  <conditionalFormatting sqref="AJ242">
    <cfRule type="cellIs" dxfId="70" priority="72" stopIfTrue="1" operator="lessThan">
      <formula>1</formula>
    </cfRule>
  </conditionalFormatting>
  <conditionalFormatting sqref="AJ126">
    <cfRule type="cellIs" dxfId="69" priority="75" stopIfTrue="1" operator="lessThan">
      <formula>1</formula>
    </cfRule>
  </conditionalFormatting>
  <conditionalFormatting sqref="AJ162:AJ164">
    <cfRule type="cellIs" dxfId="68" priority="74" stopIfTrue="1" operator="lessThan">
      <formula>1</formula>
    </cfRule>
  </conditionalFormatting>
  <conditionalFormatting sqref="AJ231:AJ236">
    <cfRule type="cellIs" dxfId="67" priority="73" stopIfTrue="1" operator="lessThan">
      <formula>1</formula>
    </cfRule>
  </conditionalFormatting>
  <conditionalFormatting sqref="AJ6:AJ8">
    <cfRule type="cellIs" dxfId="66" priority="71" stopIfTrue="1" operator="lessThan">
      <formula>1</formula>
    </cfRule>
  </conditionalFormatting>
  <conditionalFormatting sqref="AM126">
    <cfRule type="cellIs" dxfId="65" priority="60" stopIfTrue="1" operator="lessThan">
      <formula>1</formula>
    </cfRule>
  </conditionalFormatting>
  <conditionalFormatting sqref="AK123:AK125 AK3:AK5 AK9:AK33 AK35:AK121">
    <cfRule type="cellIs" dxfId="64" priority="69" stopIfTrue="1" operator="lessThan">
      <formula>1</formula>
    </cfRule>
  </conditionalFormatting>
  <conditionalFormatting sqref="J103:J106 J98:J101 J93:J96">
    <cfRule type="cellIs" dxfId="63" priority="53" stopIfTrue="1" operator="lessThan">
      <formula>1</formula>
    </cfRule>
  </conditionalFormatting>
  <conditionalFormatting sqref="AK242">
    <cfRule type="cellIs" dxfId="62" priority="64" stopIfTrue="1" operator="lessThan">
      <formula>1</formula>
    </cfRule>
  </conditionalFormatting>
  <conditionalFormatting sqref="AK126">
    <cfRule type="cellIs" dxfId="61" priority="67" stopIfTrue="1" operator="lessThan">
      <formula>1</formula>
    </cfRule>
  </conditionalFormatting>
  <conditionalFormatting sqref="AK162:AK164">
    <cfRule type="cellIs" dxfId="60" priority="66" stopIfTrue="1" operator="lessThan">
      <formula>1</formula>
    </cfRule>
  </conditionalFormatting>
  <conditionalFormatting sqref="AK231:AK236">
    <cfRule type="cellIs" dxfId="59" priority="65" stopIfTrue="1" operator="lessThan">
      <formula>1</formula>
    </cfRule>
  </conditionalFormatting>
  <conditionalFormatting sqref="AK6:AK8">
    <cfRule type="cellIs" dxfId="58" priority="63" stopIfTrue="1" operator="lessThan">
      <formula>1</formula>
    </cfRule>
  </conditionalFormatting>
  <conditionalFormatting sqref="J122">
    <cfRule type="cellIs" dxfId="57" priority="51" stopIfTrue="1" operator="lessThan">
      <formula>1</formula>
    </cfRule>
  </conditionalFormatting>
  <conditionalFormatting sqref="AM122">
    <cfRule type="cellIs" dxfId="56" priority="61" stopIfTrue="1" operator="lessThan">
      <formula>1</formula>
    </cfRule>
  </conditionalFormatting>
  <conditionalFormatting sqref="AM107">
    <cfRule type="cellIs" dxfId="55" priority="59" stopIfTrue="1" operator="lessThan">
      <formula>1</formula>
    </cfRule>
  </conditionalFormatting>
  <conditionalFormatting sqref="AM108">
    <cfRule type="cellIs" dxfId="54" priority="58" stopIfTrue="1" operator="lessThan">
      <formula>1</formula>
    </cfRule>
  </conditionalFormatting>
  <conditionalFormatting sqref="AM102">
    <cfRule type="cellIs" dxfId="53" priority="57" stopIfTrue="1" operator="lessThan">
      <formula>1</formula>
    </cfRule>
  </conditionalFormatting>
  <conditionalFormatting sqref="AM97">
    <cfRule type="cellIs" dxfId="52" priority="56" stopIfTrue="1" operator="lessThan">
      <formula>1</formula>
    </cfRule>
  </conditionalFormatting>
  <conditionalFormatting sqref="AM118">
    <cfRule type="cellIs" dxfId="51" priority="55" stopIfTrue="1" operator="lessThan">
      <formula>1</formula>
    </cfRule>
  </conditionalFormatting>
  <conditionalFormatting sqref="AM114">
    <cfRule type="cellIs" dxfId="50" priority="54" stopIfTrue="1" operator="lessThan">
      <formula>1</formula>
    </cfRule>
  </conditionalFormatting>
  <conditionalFormatting sqref="AB127:AB156">
    <cfRule type="cellIs" dxfId="49" priority="42" stopIfTrue="1" operator="lessThan">
      <formula>1</formula>
    </cfRule>
  </conditionalFormatting>
  <conditionalFormatting sqref="J123:J125 J127:J155 J115:J117 J109:J113 J119:J121 J3:J33">
    <cfRule type="cellIs" dxfId="48" priority="52" stopIfTrue="1" operator="lessThan">
      <formula>1</formula>
    </cfRule>
  </conditionalFormatting>
  <conditionalFormatting sqref="J126">
    <cfRule type="cellIs" dxfId="47" priority="50" stopIfTrue="1" operator="lessThan">
      <formula>1</formula>
    </cfRule>
  </conditionalFormatting>
  <conditionalFormatting sqref="J107">
    <cfRule type="cellIs" dxfId="46" priority="49" stopIfTrue="1" operator="lessThan">
      <formula>1</formula>
    </cfRule>
  </conditionalFormatting>
  <conditionalFormatting sqref="J108">
    <cfRule type="cellIs" dxfId="45" priority="48" stopIfTrue="1" operator="lessThan">
      <formula>1</formula>
    </cfRule>
  </conditionalFormatting>
  <conditionalFormatting sqref="J102">
    <cfRule type="cellIs" dxfId="44" priority="47" stopIfTrue="1" operator="lessThan">
      <formula>1</formula>
    </cfRule>
  </conditionalFormatting>
  <conditionalFormatting sqref="J97">
    <cfRule type="cellIs" dxfId="43" priority="46" stopIfTrue="1" operator="lessThan">
      <formula>1</formula>
    </cfRule>
  </conditionalFormatting>
  <conditionalFormatting sqref="J118">
    <cfRule type="cellIs" dxfId="42" priority="45" stopIfTrue="1" operator="lessThan">
      <formula>1</formula>
    </cfRule>
  </conditionalFormatting>
  <conditionalFormatting sqref="J114">
    <cfRule type="cellIs" dxfId="41" priority="44" stopIfTrue="1" operator="lessThan">
      <formula>1</formula>
    </cfRule>
  </conditionalFormatting>
  <conditionalFormatting sqref="AG118">
    <cfRule type="cellIs" dxfId="40" priority="43" stopIfTrue="1" operator="lessThan">
      <formula>1</formula>
    </cfRule>
  </conditionalFormatting>
  <conditionalFormatting sqref="AB123:AB125 AB35:AB64 AB3:AB5 AB9:AB33 AB66 AB115 AB68 AB70:AB84 AB119:AB121 AB117 AB86:AB113">
    <cfRule type="cellIs" dxfId="39" priority="41" stopIfTrue="1" operator="lessThan">
      <formula>1</formula>
    </cfRule>
  </conditionalFormatting>
  <conditionalFormatting sqref="L127:L156">
    <cfRule type="cellIs" dxfId="38" priority="26" stopIfTrue="1" operator="lessThan">
      <formula>1</formula>
    </cfRule>
  </conditionalFormatting>
  <conditionalFormatting sqref="AB242">
    <cfRule type="cellIs" dxfId="37" priority="36" stopIfTrue="1" operator="lessThan">
      <formula>1</formula>
    </cfRule>
  </conditionalFormatting>
  <conditionalFormatting sqref="AB122">
    <cfRule type="cellIs" dxfId="36" priority="40" stopIfTrue="1" operator="lessThan">
      <formula>1</formula>
    </cfRule>
  </conditionalFormatting>
  <conditionalFormatting sqref="AB126">
    <cfRule type="cellIs" dxfId="35" priority="39" stopIfTrue="1" operator="lessThan">
      <formula>1</formula>
    </cfRule>
  </conditionalFormatting>
  <conditionalFormatting sqref="AB162:AB164">
    <cfRule type="cellIs" dxfId="34" priority="38" stopIfTrue="1" operator="lessThan">
      <formula>1</formula>
    </cfRule>
  </conditionalFormatting>
  <conditionalFormatting sqref="AB231:AB236">
    <cfRule type="cellIs" dxfId="33" priority="37" stopIfTrue="1" operator="lessThan">
      <formula>1</formula>
    </cfRule>
  </conditionalFormatting>
  <conditionalFormatting sqref="AB6:AB8">
    <cfRule type="cellIs" dxfId="32" priority="35" stopIfTrue="1" operator="lessThan">
      <formula>1</formula>
    </cfRule>
  </conditionalFormatting>
  <conditionalFormatting sqref="AL127:AL156">
    <cfRule type="cellIs" dxfId="31" priority="34" stopIfTrue="1" operator="lessThan">
      <formula>1</formula>
    </cfRule>
  </conditionalFormatting>
  <conditionalFormatting sqref="AL123:AL125 AL3:AL5 AL9:AL33 AL35:AL121">
    <cfRule type="cellIs" dxfId="30" priority="33" stopIfTrue="1" operator="lessThan">
      <formula>1</formula>
    </cfRule>
  </conditionalFormatting>
  <conditionalFormatting sqref="L69">
    <cfRule type="cellIs" dxfId="29" priority="18" stopIfTrue="1" operator="lessThan">
      <formula>1</formula>
    </cfRule>
  </conditionalFormatting>
  <conditionalFormatting sqref="AL242">
    <cfRule type="cellIs" dxfId="28" priority="28" stopIfTrue="1" operator="lessThan">
      <formula>1</formula>
    </cfRule>
  </conditionalFormatting>
  <conditionalFormatting sqref="AL122">
    <cfRule type="cellIs" dxfId="27" priority="32" stopIfTrue="1" operator="lessThan">
      <formula>1</formula>
    </cfRule>
  </conditionalFormatting>
  <conditionalFormatting sqref="AL126">
    <cfRule type="cellIs" dxfId="26" priority="31" stopIfTrue="1" operator="lessThan">
      <formula>1</formula>
    </cfRule>
  </conditionalFormatting>
  <conditionalFormatting sqref="AL162:AL164">
    <cfRule type="cellIs" dxfId="25" priority="30" stopIfTrue="1" operator="lessThan">
      <formula>1</formula>
    </cfRule>
  </conditionalFormatting>
  <conditionalFormatting sqref="AL231:AL236">
    <cfRule type="cellIs" dxfId="24" priority="29" stopIfTrue="1" operator="lessThan">
      <formula>1</formula>
    </cfRule>
  </conditionalFormatting>
  <conditionalFormatting sqref="AL6:AL8">
    <cfRule type="cellIs" dxfId="23" priority="27" stopIfTrue="1" operator="lessThan">
      <formula>1</formula>
    </cfRule>
  </conditionalFormatting>
  <conditionalFormatting sqref="L79">
    <cfRule type="cellIs" dxfId="22" priority="16" stopIfTrue="1" operator="lessThan">
      <formula>1</formula>
    </cfRule>
  </conditionalFormatting>
  <conditionalFormatting sqref="L123:L125 L3:L5 L9:L33 L35:L68 L70:L73 L75:L78 L80:L83 L85:L101 L103:L107 L109:L121">
    <cfRule type="cellIs" dxfId="21" priority="25" stopIfTrue="1" operator="lessThan">
      <formula>1</formula>
    </cfRule>
  </conditionalFormatting>
  <conditionalFormatting sqref="AB114">
    <cfRule type="cellIs" dxfId="20" priority="9" stopIfTrue="1" operator="lessThan">
      <formula>1</formula>
    </cfRule>
  </conditionalFormatting>
  <conditionalFormatting sqref="L242">
    <cfRule type="cellIs" dxfId="19" priority="20" stopIfTrue="1" operator="lessThan">
      <formula>1</formula>
    </cfRule>
  </conditionalFormatting>
  <conditionalFormatting sqref="L122">
    <cfRule type="cellIs" dxfId="18" priority="24" stopIfTrue="1" operator="lessThan">
      <formula>1</formula>
    </cfRule>
  </conditionalFormatting>
  <conditionalFormatting sqref="L126">
    <cfRule type="cellIs" dxfId="17" priority="23" stopIfTrue="1" operator="lessThan">
      <formula>1</formula>
    </cfRule>
  </conditionalFormatting>
  <conditionalFormatting sqref="L162:L164">
    <cfRule type="cellIs" dxfId="16" priority="22" stopIfTrue="1" operator="lessThan">
      <formula>1</formula>
    </cfRule>
  </conditionalFormatting>
  <conditionalFormatting sqref="L231:L236">
    <cfRule type="cellIs" dxfId="15" priority="21" stopIfTrue="1" operator="lessThan">
      <formula>1</formula>
    </cfRule>
  </conditionalFormatting>
  <conditionalFormatting sqref="L6:L8">
    <cfRule type="cellIs" dxfId="14" priority="19" stopIfTrue="1" operator="lessThan">
      <formula>1</formula>
    </cfRule>
  </conditionalFormatting>
  <conditionalFormatting sqref="AI108">
    <cfRule type="cellIs" dxfId="13" priority="7" stopIfTrue="1" operator="lessThan">
      <formula>1</formula>
    </cfRule>
  </conditionalFormatting>
  <conditionalFormatting sqref="L74">
    <cfRule type="cellIs" dxfId="12" priority="17" stopIfTrue="1" operator="lessThan">
      <formula>1</formula>
    </cfRule>
  </conditionalFormatting>
  <conditionalFormatting sqref="L84">
    <cfRule type="cellIs" dxfId="11" priority="15" stopIfTrue="1" operator="lessThan">
      <formula>1</formula>
    </cfRule>
  </conditionalFormatting>
  <conditionalFormatting sqref="L102">
    <cfRule type="cellIs" dxfId="10" priority="14" stopIfTrue="1" operator="lessThan">
      <formula>1</formula>
    </cfRule>
  </conditionalFormatting>
  <conditionalFormatting sqref="L108">
    <cfRule type="cellIs" dxfId="9" priority="13" stopIfTrue="1" operator="lessThan">
      <formula>1</formula>
    </cfRule>
  </conditionalFormatting>
  <conditionalFormatting sqref="AB67">
    <cfRule type="cellIs" dxfId="8" priority="12" stopIfTrue="1" operator="lessThan">
      <formula>1</formula>
    </cfRule>
  </conditionalFormatting>
  <conditionalFormatting sqref="AB69">
    <cfRule type="cellIs" dxfId="7" priority="11" stopIfTrue="1" operator="lessThan">
      <formula>1</formula>
    </cfRule>
  </conditionalFormatting>
  <conditionalFormatting sqref="AB118">
    <cfRule type="cellIs" dxfId="6" priority="10" stopIfTrue="1" operator="lessThan">
      <formula>1</formula>
    </cfRule>
  </conditionalFormatting>
  <conditionalFormatting sqref="AB116">
    <cfRule type="cellIs" dxfId="5" priority="8" stopIfTrue="1" operator="lessThan">
      <formula>1</formula>
    </cfRule>
  </conditionalFormatting>
  <conditionalFormatting sqref="AI97">
    <cfRule type="cellIs" dxfId="4" priority="6" stopIfTrue="1" operator="lessThan">
      <formula>1</formula>
    </cfRule>
  </conditionalFormatting>
  <conditionalFormatting sqref="Q108">
    <cfRule type="cellIs" dxfId="3" priority="5" stopIfTrue="1" operator="lessThan">
      <formula>1</formula>
    </cfRule>
  </conditionalFormatting>
  <conditionalFormatting sqref="Q92">
    <cfRule type="cellIs" dxfId="2" priority="4" stopIfTrue="1" operator="lessThan">
      <formula>1</formula>
    </cfRule>
  </conditionalFormatting>
  <conditionalFormatting sqref="AB65">
    <cfRule type="cellIs" dxfId="1" priority="3" stopIfTrue="1" operator="lessThan">
      <formula>1</formula>
    </cfRule>
  </conditionalFormatting>
  <conditionalFormatting sqref="AB85">
    <cfRule type="cellIs" dxfId="0" priority="2" stopIfTrue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5" verticalDpi="4294967295" r:id="rId1"/>
  <rowBreaks count="4" manualBreakCount="4">
    <brk id="64" max="16383" man="1"/>
    <brk id="118" max="16383" man="1"/>
    <brk id="184" max="16383" man="1"/>
    <brk id="2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print="0" autoLine="0" autoPict="0">
                <anchor moveWithCells="1" sizeWithCells="1">
                  <from>
                    <xdr:col>6</xdr:col>
                    <xdr:colOff>400050</xdr:colOff>
                    <xdr:row>0</xdr:row>
                    <xdr:rowOff>0</xdr:rowOff>
                  </from>
                  <to>
                    <xdr:col>8</xdr:col>
                    <xdr:colOff>9525</xdr:colOff>
                    <xdr:row>0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D2" sqref="D2"/>
    </sheetView>
  </sheetViews>
  <sheetFormatPr baseColWidth="10" defaultRowHeight="15"/>
  <sheetData>
    <row r="2" spans="1:3">
      <c r="A2">
        <v>1</v>
      </c>
      <c r="B2" t="s">
        <v>29</v>
      </c>
      <c r="C2" t="s">
        <v>343</v>
      </c>
    </row>
    <row r="3" spans="1:3">
      <c r="A3">
        <v>2</v>
      </c>
      <c r="B3" t="s">
        <v>0</v>
      </c>
      <c r="C3" t="s">
        <v>314</v>
      </c>
    </row>
    <row r="4" spans="1:3">
      <c r="A4">
        <v>3</v>
      </c>
      <c r="B4" t="s">
        <v>1</v>
      </c>
      <c r="C4" t="s">
        <v>315</v>
      </c>
    </row>
    <row r="5" spans="1:3">
      <c r="A5">
        <v>4</v>
      </c>
      <c r="B5" t="s">
        <v>2</v>
      </c>
      <c r="C5" t="s">
        <v>316</v>
      </c>
    </row>
    <row r="6" spans="1:3">
      <c r="A6">
        <v>5</v>
      </c>
      <c r="B6" t="s">
        <v>3</v>
      </c>
      <c r="C6" t="s">
        <v>317</v>
      </c>
    </row>
    <row r="7" spans="1:3">
      <c r="A7">
        <v>6</v>
      </c>
      <c r="B7" t="s">
        <v>4</v>
      </c>
      <c r="C7" t="s">
        <v>318</v>
      </c>
    </row>
    <row r="8" spans="1:3">
      <c r="A8">
        <v>7</v>
      </c>
      <c r="B8" t="s">
        <v>5</v>
      </c>
      <c r="C8" t="s">
        <v>319</v>
      </c>
    </row>
    <row r="9" spans="1:3">
      <c r="A9">
        <v>8</v>
      </c>
      <c r="B9" t="s">
        <v>6</v>
      </c>
      <c r="C9" t="s">
        <v>320</v>
      </c>
    </row>
    <row r="10" spans="1:3">
      <c r="A10">
        <v>9</v>
      </c>
      <c r="B10" t="s">
        <v>7</v>
      </c>
      <c r="C10" t="s">
        <v>321</v>
      </c>
    </row>
    <row r="11" spans="1:3">
      <c r="A11">
        <v>10</v>
      </c>
      <c r="B11" t="s">
        <v>8</v>
      </c>
      <c r="C11" t="s">
        <v>322</v>
      </c>
    </row>
    <row r="12" spans="1:3">
      <c r="A12">
        <v>11</v>
      </c>
      <c r="B12" t="s">
        <v>9</v>
      </c>
      <c r="C12" t="s">
        <v>323</v>
      </c>
    </row>
    <row r="13" spans="1:3">
      <c r="A13">
        <v>12</v>
      </c>
      <c r="B13" t="s">
        <v>10</v>
      </c>
      <c r="C13" t="s">
        <v>324</v>
      </c>
    </row>
    <row r="14" spans="1:3">
      <c r="A14">
        <v>13</v>
      </c>
      <c r="B14" t="s">
        <v>11</v>
      </c>
      <c r="C14" t="s">
        <v>325</v>
      </c>
    </row>
    <row r="15" spans="1:3">
      <c r="A15">
        <v>14</v>
      </c>
      <c r="B15" t="s">
        <v>12</v>
      </c>
      <c r="C15" t="s">
        <v>326</v>
      </c>
    </row>
    <row r="16" spans="1:3">
      <c r="A16">
        <v>15</v>
      </c>
      <c r="B16" t="s">
        <v>13</v>
      </c>
      <c r="C16" t="s">
        <v>327</v>
      </c>
    </row>
    <row r="17" spans="1:3">
      <c r="A17">
        <v>16</v>
      </c>
      <c r="B17" t="s">
        <v>14</v>
      </c>
      <c r="C17" t="s">
        <v>328</v>
      </c>
    </row>
    <row r="18" spans="1:3">
      <c r="A18">
        <v>17</v>
      </c>
      <c r="B18" t="s">
        <v>15</v>
      </c>
      <c r="C18" t="s">
        <v>329</v>
      </c>
    </row>
    <row r="19" spans="1:3">
      <c r="A19">
        <v>18</v>
      </c>
      <c r="B19" t="s">
        <v>16</v>
      </c>
      <c r="C19" t="s">
        <v>330</v>
      </c>
    </row>
    <row r="20" spans="1:3">
      <c r="A20">
        <v>19</v>
      </c>
      <c r="B20" t="s">
        <v>17</v>
      </c>
      <c r="C20" t="s">
        <v>331</v>
      </c>
    </row>
    <row r="21" spans="1:3">
      <c r="A21">
        <v>20</v>
      </c>
      <c r="B21" t="s">
        <v>18</v>
      </c>
      <c r="C21" t="s">
        <v>332</v>
      </c>
    </row>
    <row r="22" spans="1:3">
      <c r="A22">
        <v>21</v>
      </c>
      <c r="B22" t="s">
        <v>19</v>
      </c>
      <c r="C22" t="s">
        <v>333</v>
      </c>
    </row>
    <row r="23" spans="1:3">
      <c r="A23">
        <v>22</v>
      </c>
      <c r="B23" t="s">
        <v>20</v>
      </c>
      <c r="C23" t="s">
        <v>334</v>
      </c>
    </row>
    <row r="24" spans="1:3">
      <c r="A24">
        <v>23</v>
      </c>
      <c r="B24" t="s">
        <v>21</v>
      </c>
      <c r="C24" t="s">
        <v>335</v>
      </c>
    </row>
    <row r="25" spans="1:3">
      <c r="A25">
        <v>24</v>
      </c>
      <c r="B25" t="s">
        <v>22</v>
      </c>
      <c r="C25" t="s">
        <v>336</v>
      </c>
    </row>
    <row r="26" spans="1:3">
      <c r="A26">
        <v>25</v>
      </c>
      <c r="B26" t="s">
        <v>23</v>
      </c>
      <c r="C26" t="s">
        <v>337</v>
      </c>
    </row>
    <row r="27" spans="1:3">
      <c r="A27">
        <v>26</v>
      </c>
      <c r="B27" t="s">
        <v>24</v>
      </c>
      <c r="C27" t="s">
        <v>338</v>
      </c>
    </row>
    <row r="28" spans="1:3">
      <c r="A28">
        <v>27</v>
      </c>
      <c r="B28" t="s">
        <v>25</v>
      </c>
      <c r="C28" t="s">
        <v>339</v>
      </c>
    </row>
    <row r="29" spans="1:3">
      <c r="A29">
        <v>28</v>
      </c>
      <c r="B29" t="s">
        <v>26</v>
      </c>
      <c r="C29" t="s">
        <v>340</v>
      </c>
    </row>
    <row r="30" spans="1:3">
      <c r="A30">
        <v>29</v>
      </c>
      <c r="B30" t="s">
        <v>27</v>
      </c>
      <c r="C30" t="s">
        <v>341</v>
      </c>
    </row>
    <row r="31" spans="1:3">
      <c r="A31">
        <v>30</v>
      </c>
      <c r="B31" t="s">
        <v>28</v>
      </c>
      <c r="C31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Memoria 2019</vt:lpstr>
      <vt:lpstr>Hoja2</vt:lpstr>
      <vt:lpstr>'Memoria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2020-01-17T12:04:35Z</cp:lastPrinted>
  <dcterms:created xsi:type="dcterms:W3CDTF">2019-09-12T09:58:08Z</dcterms:created>
  <dcterms:modified xsi:type="dcterms:W3CDTF">2021-03-17T08:13:29Z</dcterms:modified>
</cp:coreProperties>
</file>