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11.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2.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4.xml" ContentType="application/vnd.openxmlformats-officedocument.drawingml.chartshapes+xml"/>
  <Override PartName="/xl/charts/chart30.xml" ContentType="application/vnd.openxmlformats-officedocument.drawingml.chart+xml"/>
  <Override PartName="/xl/charts/chart31.xml" ContentType="application/vnd.openxmlformats-officedocument.drawingml.chart+xml"/>
  <Override PartName="/xl/drawings/drawing15.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drawings/drawing16.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drawings/drawing17.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drawings/drawing18.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drawings/drawing19.xml" ContentType="application/vnd.openxmlformats-officedocument.drawingml.chartshapes+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20.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drawings/drawing21.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drawings/drawing22.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23.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style1.xml" ContentType="application/vnd.ms-office.chartstyle+xml"/>
  <Override PartName="/xl/charts/colors1.xml" ContentType="application/vnd.ms-office.chartcolorstyle+xml"/>
  <Override PartName="/xl/charts/chart59.xml" ContentType="application/vnd.openxmlformats-officedocument.drawingml.chart+xml"/>
  <Override PartName="/xl/charts/style2.xml" ContentType="application/vnd.ms-office.chartstyle+xml"/>
  <Override PartName="/xl/charts/colors2.xml" ContentType="application/vnd.ms-office.chartcolorstyle+xml"/>
  <Override PartName="/xl/charts/chart60.xml" ContentType="application/vnd.openxmlformats-officedocument.drawingml.chart+xml"/>
  <Override PartName="/xl/drawings/drawing24.xml" ContentType="application/vnd.openxmlformats-officedocument.drawing+xml"/>
  <Override PartName="/xl/ctrlProps/ctrlProp1.xml" ContentType="application/vnd.ms-excel.controlproperti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25.xml" ContentType="application/vnd.openxmlformats-officedocument.drawingml.chartshapes+xml"/>
  <Override PartName="/xl/charts/chart66.xml" ContentType="application/vnd.openxmlformats-officedocument.drawingml.chart+xml"/>
  <Override PartName="/xl/charts/chart67.xml" ContentType="application/vnd.openxmlformats-officedocument.drawingml.chart+xml"/>
  <Override PartName="/xl/drawings/drawing26.xml" ContentType="application/vnd.openxmlformats-officedocument.drawingml.chartshapes+xml"/>
  <Override PartName="/xl/charts/chart68.xml" ContentType="application/vnd.openxmlformats-officedocument.drawingml.chart+xml"/>
  <Override PartName="/xl/charts/chart69.xml" ContentType="application/vnd.openxmlformats-officedocument.drawingml.chart+xml"/>
  <Override PartName="/xl/drawings/drawing27.xml" ContentType="application/vnd.openxmlformats-officedocument.drawingml.chartshapes+xml"/>
  <Override PartName="/xl/charts/chart70.xml" ContentType="application/vnd.openxmlformats-officedocument.drawingml.chart+xml"/>
  <Override PartName="/xl/charts/chart71.xml" ContentType="application/vnd.openxmlformats-officedocument.drawingml.chart+xml"/>
  <Override PartName="/xl/drawings/drawing28.xml" ContentType="application/vnd.openxmlformats-officedocument.drawingml.chartshapes+xml"/>
  <Override PartName="/xl/charts/chart72.xml" ContentType="application/vnd.openxmlformats-officedocument.drawingml.chart+xml"/>
  <Override PartName="/xl/charts/chart73.xml" ContentType="application/vnd.openxmlformats-officedocument.drawingml.chart+xml"/>
  <Override PartName="/xl/drawings/drawing29.xml" ContentType="application/vnd.openxmlformats-officedocument.drawingml.chartshapes+xml"/>
  <Override PartName="/xl/charts/chart74.xml" ContentType="application/vnd.openxmlformats-officedocument.drawingml.chart+xml"/>
  <Override PartName="/xl/charts/chart75.xml" ContentType="application/vnd.openxmlformats-officedocument.drawingml.chart+xml"/>
  <Override PartName="/xl/drawings/drawing30.xml" ContentType="application/vnd.openxmlformats-officedocument.drawingml.chartshapes+xml"/>
  <Override PartName="/xl/charts/chart76.xml" ContentType="application/vnd.openxmlformats-officedocument.drawingml.chart+xml"/>
  <Override PartName="/xl/charts/chart77.xml" ContentType="application/vnd.openxmlformats-officedocument.drawingml.chart+xml"/>
  <Override PartName="/xl/drawings/drawing31.xml" ContentType="application/vnd.openxmlformats-officedocument.drawingml.chartshapes+xml"/>
  <Override PartName="/xl/charts/chart78.xml" ContentType="application/vnd.openxmlformats-officedocument.drawingml.chart+xml"/>
  <Override PartName="/xl/charts/chart79.xml" ContentType="application/vnd.openxmlformats-officedocument.drawingml.chart+xml"/>
  <Override PartName="/xl/drawings/drawing32.xml" ContentType="application/vnd.openxmlformats-officedocument.drawingml.chartshapes+xml"/>
  <Override PartName="/xl/charts/chart80.xml" ContentType="application/vnd.openxmlformats-officedocument.drawingml.chart+xml"/>
  <Override PartName="/xl/charts/chart81.xml" ContentType="application/vnd.openxmlformats-officedocument.drawingml.chart+xml"/>
  <Override PartName="/xl/drawings/drawing33.xml" ContentType="application/vnd.openxmlformats-officedocument.drawingml.chartshapes+xml"/>
  <Override PartName="/xl/charts/chart82.xml" ContentType="application/vnd.openxmlformats-officedocument.drawingml.chart+xml"/>
  <Override PartName="/xl/charts/chart83.xml" ContentType="application/vnd.openxmlformats-officedocument.drawingml.chart+xml"/>
  <Override PartName="/xl/drawings/drawing34.xml" ContentType="application/vnd.openxmlformats-officedocument.drawingml.chartshapes+xml"/>
  <Override PartName="/xl/charts/chart84.xml" ContentType="application/vnd.openxmlformats-officedocument.drawingml.chart+xml"/>
  <Override PartName="/xl/charts/chart85.xml" ContentType="application/vnd.openxmlformats-officedocument.drawingml.chart+xml"/>
  <Override PartName="/xl/drawings/drawing35.xml" ContentType="application/vnd.openxmlformats-officedocument.drawingml.chartshapes+xml"/>
  <Override PartName="/xl/charts/chart86.xml" ContentType="application/vnd.openxmlformats-officedocument.drawingml.chart+xml"/>
  <Override PartName="/xl/charts/chart87.xml" ContentType="application/vnd.openxmlformats-officedocument.drawingml.chart+xml"/>
  <Override PartName="/xl/drawings/drawing36.xml" ContentType="application/vnd.openxmlformats-officedocument.drawingml.chartshapes+xml"/>
  <Override PartName="/xl/charts/chart88.xml" ContentType="application/vnd.openxmlformats-officedocument.drawingml.chart+xml"/>
  <Override PartName="/xl/charts/chart89.xml" ContentType="application/vnd.openxmlformats-officedocument.drawingml.chart+xml"/>
  <Override PartName="/xl/drawings/drawing37.xml" ContentType="application/vnd.openxmlformats-officedocument.drawingml.chartshapes+xml"/>
  <Override PartName="/xl/charts/chart90.xml" ContentType="application/vnd.openxmlformats-officedocument.drawingml.chart+xml"/>
  <Override PartName="/xl/charts/chart91.xml" ContentType="application/vnd.openxmlformats-officedocument.drawingml.chart+xml"/>
  <Override PartName="/xl/drawings/drawing38.xml" ContentType="application/vnd.openxmlformats-officedocument.drawingml.chartshapes+xml"/>
  <Override PartName="/xl/charts/chart92.xml" ContentType="application/vnd.openxmlformats-officedocument.drawingml.chart+xml"/>
  <Override PartName="/xl/charts/chart93.xml" ContentType="application/vnd.openxmlformats-officedocument.drawingml.chart+xml"/>
  <Override PartName="/xl/drawings/drawing39.xml" ContentType="application/vnd.openxmlformats-officedocument.drawingml.chartshapes+xml"/>
  <Override PartName="/xl/charts/chart94.xml" ContentType="application/vnd.openxmlformats-officedocument.drawingml.chart+xml"/>
  <Override PartName="/xl/charts/chart95.xml" ContentType="application/vnd.openxmlformats-officedocument.drawingml.chart+xml"/>
  <Override PartName="/xl/drawings/drawing40.xml" ContentType="application/vnd.openxmlformats-officedocument.drawingml.chartshapes+xml"/>
  <Override PartName="/xl/charts/chart96.xml" ContentType="application/vnd.openxmlformats-officedocument.drawingml.chart+xml"/>
  <Override PartName="/xl/charts/chart97.xml" ContentType="application/vnd.openxmlformats-officedocument.drawingml.chart+xml"/>
  <Override PartName="/xl/drawings/drawing41.xml" ContentType="application/vnd.openxmlformats-officedocument.drawingml.chartshapes+xml"/>
  <Override PartName="/xl/charts/chart98.xml" ContentType="application/vnd.openxmlformats-officedocument.drawingml.chart+xml"/>
  <Override PartName="/xl/charts/chart99.xml" ContentType="application/vnd.openxmlformats-officedocument.drawingml.chart+xml"/>
  <Override PartName="/xl/drawings/drawing42.xml" ContentType="application/vnd.openxmlformats-officedocument.drawingml.chartshapes+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drawings/drawing43.xml" ContentType="application/vnd.openxmlformats-officedocument.drawingml.chartshapes+xml"/>
  <Override PartName="/xl/charts/chart111.xml" ContentType="application/vnd.openxmlformats-officedocument.drawingml.chart+xml"/>
  <Override PartName="/xl/charts/chart112.xml" ContentType="application/vnd.openxmlformats-officedocument.drawingml.chart+xml"/>
  <Override PartName="/xl/drawings/drawing44.xml" ContentType="application/vnd.openxmlformats-officedocument.drawingml.chartshapes+xml"/>
  <Override PartName="/xl/charts/chart113.xml" ContentType="application/vnd.openxmlformats-officedocument.drawingml.chart+xml"/>
  <Override PartName="/xl/charts/chart114.xml" ContentType="application/vnd.openxmlformats-officedocument.drawingml.chart+xml"/>
  <Override PartName="/xl/drawings/drawing45.xml" ContentType="application/vnd.openxmlformats-officedocument.drawingml.chartshapes+xml"/>
  <Override PartName="/xl/charts/chart115.xml" ContentType="application/vnd.openxmlformats-officedocument.drawingml.chart+xml"/>
  <Override PartName="/xl/charts/chart116.xml" ContentType="application/vnd.openxmlformats-officedocument.drawingml.chart+xml"/>
  <Override PartName="/xl/drawings/drawing46.xml" ContentType="application/vnd.openxmlformats-officedocument.drawingml.chartshapes+xml"/>
  <Override PartName="/xl/charts/chart117.xml" ContentType="application/vnd.openxmlformats-officedocument.drawingml.chart+xml"/>
  <Override PartName="/xl/charts/chart118.xml" ContentType="application/vnd.openxmlformats-officedocument.drawingml.chart+xml"/>
  <Override PartName="/xl/charts/style3.xml" ContentType="application/vnd.ms-office.chartstyle+xml"/>
  <Override PartName="/xl/charts/colors3.xml" ContentType="application/vnd.ms-office.chartcolorstyle+xml"/>
  <Override PartName="/xl/charts/chart119.xml" ContentType="application/vnd.openxmlformats-officedocument.drawingml.chart+xml"/>
  <Override PartName="/xl/charts/style4.xml" ContentType="application/vnd.ms-office.chartstyle+xml"/>
  <Override PartName="/xl/charts/colors4.xml" ContentType="application/vnd.ms-office.chartcolorstyle+xml"/>
  <Override PartName="/xl/charts/chart120.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7.xml" ContentType="application/vnd.openxmlformats-officedocument.drawing+xml"/>
  <Override PartName="/xl/charts/chart121.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PivotChartFilter="1" defaultThemeVersion="124226"/>
  <mc:AlternateContent xmlns:mc="http://schemas.openxmlformats.org/markup-compatibility/2006">
    <mc:Choice Requires="x15">
      <x15ac:absPath xmlns:x15ac="http://schemas.microsoft.com/office/spreadsheetml/2010/11/ac" url="G:\Unidades compartidas\Evaluación de procesos y centros\Corriente\Encuestas 2020\profesores\"/>
    </mc:Choice>
  </mc:AlternateContent>
  <bookViews>
    <workbookView xWindow="-1410" yWindow="720" windowWidth="15480" windowHeight="8025" activeTab="1"/>
  </bookViews>
  <sheets>
    <sheet name="BUC" sheetId="2" r:id="rId1"/>
    <sheet name="BUC area" sheetId="21" r:id="rId2"/>
    <sheet name="Hoja1" sheetId="20" r:id="rId3"/>
    <sheet name="TABLA" sheetId="1" r:id="rId4"/>
    <sheet name="Bibliotecas no ucm" sheetId="14" r:id="rId5"/>
    <sheet name="para indicadores" sheetId="3" r:id="rId6"/>
    <sheet name="BLIOTECAS" sheetId="7" r:id="rId7"/>
    <sheet name="observaciones" sheetId="12" r:id="rId8"/>
    <sheet name="Hoja3" sheetId="19" r:id="rId9"/>
    <sheet name="Areas" sheetId="16" r:id="rId10"/>
  </sheets>
  <definedNames>
    <definedName name="_xlnm._FilterDatabase" localSheetId="7" hidden="1">observaciones!$A$2:$AZ$690</definedName>
    <definedName name="_xlnm._FilterDatabase" localSheetId="3" hidden="1">TABLA!$A$2:$BN$676</definedName>
    <definedName name="_xlnm.Print_Area" localSheetId="0">BUC!$A$1:$P$302</definedName>
    <definedName name="_xlnm.Print_Area" localSheetId="1">'BUC area'!$A$1:$P$283</definedName>
    <definedName name="OLE_LINK1" localSheetId="0">BUC!$G$109</definedName>
    <definedName name="OLE_LINK1" localSheetId="1">'BUC area'!$G$85</definedName>
    <definedName name="Print_Area" localSheetId="0">BUC!$A$1:$P$304</definedName>
    <definedName name="Print_Area" localSheetId="1">'BUC area'!$A$1:$P$285</definedName>
  </definedNames>
  <calcPr calcId="152511"/>
  <pivotCaches>
    <pivotCache cacheId="0" r:id="rId11"/>
    <pivotCache cacheId="1" r:id="rId12"/>
    <pivotCache cacheId="2" r:id="rId13"/>
  </pivotCaches>
</workbook>
</file>

<file path=xl/calcChain.xml><?xml version="1.0" encoding="utf-8"?>
<calcChain xmlns="http://schemas.openxmlformats.org/spreadsheetml/2006/main">
  <c r="BB677" i="1" l="1"/>
  <c r="BC677" i="1"/>
  <c r="BD677" i="1"/>
  <c r="BE677" i="1"/>
  <c r="BF677" i="1"/>
  <c r="BG677" i="1"/>
  <c r="BH677" i="1"/>
  <c r="BI677" i="1"/>
  <c r="BJ677" i="1"/>
  <c r="BK677" i="1"/>
  <c r="BL677" i="1"/>
  <c r="BM677" i="1"/>
  <c r="BN677" i="1"/>
  <c r="BB678" i="1"/>
  <c r="BC678" i="1"/>
  <c r="BD678" i="1"/>
  <c r="BE678" i="1"/>
  <c r="BF678" i="1"/>
  <c r="BG678" i="1"/>
  <c r="BH678" i="1"/>
  <c r="BI678" i="1"/>
  <c r="BJ678" i="1"/>
  <c r="BK678" i="1"/>
  <c r="BL678" i="1"/>
  <c r="BM678" i="1"/>
  <c r="BN678" i="1"/>
  <c r="BB679" i="1"/>
  <c r="BC679" i="1"/>
  <c r="BD679" i="1"/>
  <c r="BE679" i="1"/>
  <c r="BF679" i="1"/>
  <c r="BG679" i="1"/>
  <c r="BH679" i="1"/>
  <c r="BI679" i="1"/>
  <c r="BJ679" i="1"/>
  <c r="BK679" i="1"/>
  <c r="BL679" i="1"/>
  <c r="BM679" i="1"/>
  <c r="BN679" i="1"/>
  <c r="BB680" i="1"/>
  <c r="BC680" i="1"/>
  <c r="BD680" i="1"/>
  <c r="BE680" i="1"/>
  <c r="BF680" i="1"/>
  <c r="BG680" i="1"/>
  <c r="BH680" i="1"/>
  <c r="BI680" i="1"/>
  <c r="BJ680" i="1"/>
  <c r="BK680" i="1"/>
  <c r="BL680" i="1"/>
  <c r="BM680" i="1"/>
  <c r="BN680" i="1"/>
  <c r="C677" i="1"/>
  <c r="C678" i="1"/>
  <c r="C679" i="1"/>
  <c r="C680" i="1"/>
  <c r="C684" i="12" l="1"/>
  <c r="D684" i="12"/>
  <c r="E684" i="12"/>
  <c r="C685" i="12"/>
  <c r="D685" i="12"/>
  <c r="E685" i="12"/>
  <c r="C686" i="12"/>
  <c r="D686" i="12"/>
  <c r="E686" i="12"/>
  <c r="C687" i="12"/>
  <c r="D687" i="12"/>
  <c r="E687" i="12"/>
  <c r="C688" i="12"/>
  <c r="D688" i="12"/>
  <c r="E688" i="12"/>
  <c r="C689" i="12"/>
  <c r="D689" i="12"/>
  <c r="E689" i="12"/>
  <c r="C690" i="12"/>
  <c r="D690" i="12"/>
  <c r="E690" i="12"/>
  <c r="C670" i="12"/>
  <c r="D670" i="12"/>
  <c r="E670" i="12"/>
  <c r="C671" i="12"/>
  <c r="D671" i="12"/>
  <c r="E671" i="12"/>
  <c r="C672" i="12"/>
  <c r="D672" i="12"/>
  <c r="E672" i="12"/>
  <c r="C673" i="12"/>
  <c r="D673" i="12"/>
  <c r="E673" i="12"/>
  <c r="C674" i="12"/>
  <c r="D674" i="12"/>
  <c r="E674" i="12"/>
  <c r="C675" i="12"/>
  <c r="D675" i="12"/>
  <c r="E675" i="12"/>
  <c r="C676" i="12"/>
  <c r="D676" i="12"/>
  <c r="E676" i="12"/>
  <c r="C677" i="12"/>
  <c r="D677" i="12"/>
  <c r="E677" i="12"/>
  <c r="C678" i="12"/>
  <c r="D678" i="12"/>
  <c r="E678" i="12"/>
  <c r="C679" i="12"/>
  <c r="D679" i="12"/>
  <c r="E679" i="12"/>
  <c r="C680" i="12"/>
  <c r="D680" i="12"/>
  <c r="E680" i="12"/>
  <c r="C681" i="12"/>
  <c r="D681" i="12"/>
  <c r="E681" i="12"/>
  <c r="C682" i="12"/>
  <c r="D682" i="12"/>
  <c r="E682" i="12"/>
  <c r="C683" i="12"/>
  <c r="D683" i="12"/>
  <c r="E683" i="12"/>
  <c r="BB629" i="1"/>
  <c r="BC629" i="1"/>
  <c r="BD629" i="1"/>
  <c r="BE629" i="1"/>
  <c r="BF629" i="1"/>
  <c r="BG629" i="1"/>
  <c r="BH629" i="1"/>
  <c r="BI629" i="1"/>
  <c r="BJ629" i="1"/>
  <c r="BK629" i="1"/>
  <c r="BL629" i="1"/>
  <c r="BM629" i="1"/>
  <c r="BN629" i="1"/>
  <c r="BB630" i="1"/>
  <c r="BC630" i="1"/>
  <c r="BD630" i="1"/>
  <c r="BE630" i="1"/>
  <c r="BF630" i="1"/>
  <c r="BG630" i="1"/>
  <c r="BH630" i="1"/>
  <c r="BI630" i="1"/>
  <c r="BJ630" i="1"/>
  <c r="BK630" i="1"/>
  <c r="BL630" i="1"/>
  <c r="BM630" i="1"/>
  <c r="BN630" i="1"/>
  <c r="BB631" i="1"/>
  <c r="BC631" i="1"/>
  <c r="BD631" i="1"/>
  <c r="BE631" i="1"/>
  <c r="BF631" i="1"/>
  <c r="BG631" i="1"/>
  <c r="BH631" i="1"/>
  <c r="BI631" i="1"/>
  <c r="BJ631" i="1"/>
  <c r="BK631" i="1"/>
  <c r="BL631" i="1"/>
  <c r="BM631" i="1"/>
  <c r="BN631" i="1"/>
  <c r="BB632" i="1"/>
  <c r="BC632" i="1"/>
  <c r="BD632" i="1"/>
  <c r="BE632" i="1"/>
  <c r="BF632" i="1"/>
  <c r="BG632" i="1"/>
  <c r="BH632" i="1"/>
  <c r="BI632" i="1"/>
  <c r="BJ632" i="1"/>
  <c r="BK632" i="1"/>
  <c r="BL632" i="1"/>
  <c r="BM632" i="1"/>
  <c r="BN632" i="1"/>
  <c r="BB633" i="1"/>
  <c r="BC633" i="1"/>
  <c r="BD633" i="1"/>
  <c r="BE633" i="1"/>
  <c r="BF633" i="1"/>
  <c r="BG633" i="1"/>
  <c r="BH633" i="1"/>
  <c r="BI633" i="1"/>
  <c r="BJ633" i="1"/>
  <c r="BK633" i="1"/>
  <c r="BL633" i="1"/>
  <c r="BM633" i="1"/>
  <c r="BN633" i="1"/>
  <c r="BB634" i="1"/>
  <c r="BC634" i="1"/>
  <c r="BD634" i="1"/>
  <c r="BE634" i="1"/>
  <c r="BF634" i="1"/>
  <c r="BG634" i="1"/>
  <c r="BH634" i="1"/>
  <c r="BI634" i="1"/>
  <c r="BJ634" i="1"/>
  <c r="BK634" i="1"/>
  <c r="BL634" i="1"/>
  <c r="BM634" i="1"/>
  <c r="BN634" i="1"/>
  <c r="BB635" i="1"/>
  <c r="BC635" i="1"/>
  <c r="BD635" i="1"/>
  <c r="BE635" i="1"/>
  <c r="BF635" i="1"/>
  <c r="BG635" i="1"/>
  <c r="BH635" i="1"/>
  <c r="BI635" i="1"/>
  <c r="BJ635" i="1"/>
  <c r="BK635" i="1"/>
  <c r="BL635" i="1"/>
  <c r="BM635" i="1"/>
  <c r="BN635" i="1"/>
  <c r="BB636" i="1"/>
  <c r="BC636" i="1"/>
  <c r="BD636" i="1"/>
  <c r="BE636" i="1"/>
  <c r="BF636" i="1"/>
  <c r="BG636" i="1"/>
  <c r="BH636" i="1"/>
  <c r="BI636" i="1"/>
  <c r="BJ636" i="1"/>
  <c r="BK636" i="1"/>
  <c r="BL636" i="1"/>
  <c r="BM636" i="1"/>
  <c r="BN636" i="1"/>
  <c r="BB637" i="1"/>
  <c r="BC637" i="1"/>
  <c r="BD637" i="1"/>
  <c r="BE637" i="1"/>
  <c r="BF637" i="1"/>
  <c r="BG637" i="1"/>
  <c r="BH637" i="1"/>
  <c r="BI637" i="1"/>
  <c r="BJ637" i="1"/>
  <c r="BK637" i="1"/>
  <c r="BL637" i="1"/>
  <c r="BM637" i="1"/>
  <c r="BN637" i="1"/>
  <c r="BB638" i="1"/>
  <c r="BC638" i="1"/>
  <c r="BD638" i="1"/>
  <c r="BE638" i="1"/>
  <c r="BF638" i="1"/>
  <c r="BG638" i="1"/>
  <c r="BH638" i="1"/>
  <c r="BI638" i="1"/>
  <c r="BJ638" i="1"/>
  <c r="BK638" i="1"/>
  <c r="BL638" i="1"/>
  <c r="BM638" i="1"/>
  <c r="BN638" i="1"/>
  <c r="BB639" i="1"/>
  <c r="BC639" i="1"/>
  <c r="BD639" i="1"/>
  <c r="BE639" i="1"/>
  <c r="BF639" i="1"/>
  <c r="BG639" i="1"/>
  <c r="BH639" i="1"/>
  <c r="BI639" i="1"/>
  <c r="BJ639" i="1"/>
  <c r="BK639" i="1"/>
  <c r="BL639" i="1"/>
  <c r="BM639" i="1"/>
  <c r="BN639" i="1"/>
  <c r="BB640" i="1"/>
  <c r="BC640" i="1"/>
  <c r="BD640" i="1"/>
  <c r="BE640" i="1"/>
  <c r="BF640" i="1"/>
  <c r="BG640" i="1"/>
  <c r="BH640" i="1"/>
  <c r="BI640" i="1"/>
  <c r="BJ640" i="1"/>
  <c r="BK640" i="1"/>
  <c r="BL640" i="1"/>
  <c r="BM640" i="1"/>
  <c r="BN640" i="1"/>
  <c r="BB641" i="1"/>
  <c r="BC641" i="1"/>
  <c r="BD641" i="1"/>
  <c r="BE641" i="1"/>
  <c r="BF641" i="1"/>
  <c r="BG641" i="1"/>
  <c r="BH641" i="1"/>
  <c r="BI641" i="1"/>
  <c r="BJ641" i="1"/>
  <c r="BK641" i="1"/>
  <c r="BL641" i="1"/>
  <c r="BM641" i="1"/>
  <c r="BN641" i="1"/>
  <c r="BB642" i="1"/>
  <c r="BC642" i="1"/>
  <c r="BD642" i="1"/>
  <c r="BE642" i="1"/>
  <c r="BF642" i="1"/>
  <c r="BG642" i="1"/>
  <c r="BH642" i="1"/>
  <c r="BI642" i="1"/>
  <c r="BJ642" i="1"/>
  <c r="BK642" i="1"/>
  <c r="BL642" i="1"/>
  <c r="BM642" i="1"/>
  <c r="BN642" i="1"/>
  <c r="BB643" i="1"/>
  <c r="BC643" i="1"/>
  <c r="BD643" i="1"/>
  <c r="BE643" i="1"/>
  <c r="BF643" i="1"/>
  <c r="BG643" i="1"/>
  <c r="BH643" i="1"/>
  <c r="BI643" i="1"/>
  <c r="BJ643" i="1"/>
  <c r="BK643" i="1"/>
  <c r="BL643" i="1"/>
  <c r="BM643" i="1"/>
  <c r="BN643" i="1"/>
  <c r="BB644" i="1"/>
  <c r="BC644" i="1"/>
  <c r="BD644" i="1"/>
  <c r="BE644" i="1"/>
  <c r="BF644" i="1"/>
  <c r="BG644" i="1"/>
  <c r="BH644" i="1"/>
  <c r="BI644" i="1"/>
  <c r="BJ644" i="1"/>
  <c r="BK644" i="1"/>
  <c r="BL644" i="1"/>
  <c r="BM644" i="1"/>
  <c r="BN644" i="1"/>
  <c r="BB645" i="1"/>
  <c r="BC645" i="1"/>
  <c r="BD645" i="1"/>
  <c r="BE645" i="1"/>
  <c r="BF645" i="1"/>
  <c r="BG645" i="1"/>
  <c r="BH645" i="1"/>
  <c r="BI645" i="1"/>
  <c r="BJ645" i="1"/>
  <c r="BK645" i="1"/>
  <c r="BL645" i="1"/>
  <c r="BM645" i="1"/>
  <c r="BN645" i="1"/>
  <c r="BB646" i="1"/>
  <c r="BC646" i="1"/>
  <c r="BD646" i="1"/>
  <c r="BE646" i="1"/>
  <c r="BF646" i="1"/>
  <c r="BG646" i="1"/>
  <c r="BH646" i="1"/>
  <c r="BI646" i="1"/>
  <c r="BJ646" i="1"/>
  <c r="BK646" i="1"/>
  <c r="BL646" i="1"/>
  <c r="BM646" i="1"/>
  <c r="BN646" i="1"/>
  <c r="BB647" i="1"/>
  <c r="BC647" i="1"/>
  <c r="BD647" i="1"/>
  <c r="BE647" i="1"/>
  <c r="BF647" i="1"/>
  <c r="BG647" i="1"/>
  <c r="BH647" i="1"/>
  <c r="BI647" i="1"/>
  <c r="BJ647" i="1"/>
  <c r="BK647" i="1"/>
  <c r="BL647" i="1"/>
  <c r="BM647" i="1"/>
  <c r="BN647" i="1"/>
  <c r="BB648" i="1"/>
  <c r="BC648" i="1"/>
  <c r="BD648" i="1"/>
  <c r="BE648" i="1"/>
  <c r="BF648" i="1"/>
  <c r="BG648" i="1"/>
  <c r="BH648" i="1"/>
  <c r="BI648" i="1"/>
  <c r="BJ648" i="1"/>
  <c r="BK648" i="1"/>
  <c r="BL648" i="1"/>
  <c r="BM648" i="1"/>
  <c r="BN648" i="1"/>
  <c r="BB649" i="1"/>
  <c r="BC649" i="1"/>
  <c r="BD649" i="1"/>
  <c r="BE649" i="1"/>
  <c r="BF649" i="1"/>
  <c r="BG649" i="1"/>
  <c r="BH649" i="1"/>
  <c r="BI649" i="1"/>
  <c r="BJ649" i="1"/>
  <c r="BK649" i="1"/>
  <c r="BL649" i="1"/>
  <c r="BM649" i="1"/>
  <c r="BN649" i="1"/>
  <c r="BB650" i="1"/>
  <c r="BC650" i="1"/>
  <c r="BD650" i="1"/>
  <c r="BE650" i="1"/>
  <c r="BF650" i="1"/>
  <c r="BG650" i="1"/>
  <c r="BH650" i="1"/>
  <c r="BI650" i="1"/>
  <c r="BJ650" i="1"/>
  <c r="BK650" i="1"/>
  <c r="BL650" i="1"/>
  <c r="BM650" i="1"/>
  <c r="BN650" i="1"/>
  <c r="BB651" i="1"/>
  <c r="BC651" i="1"/>
  <c r="BD651" i="1"/>
  <c r="BE651" i="1"/>
  <c r="BF651" i="1"/>
  <c r="BG651" i="1"/>
  <c r="BH651" i="1"/>
  <c r="BI651" i="1"/>
  <c r="BJ651" i="1"/>
  <c r="BK651" i="1"/>
  <c r="BL651" i="1"/>
  <c r="BM651" i="1"/>
  <c r="BN651" i="1"/>
  <c r="BB652" i="1"/>
  <c r="BC652" i="1"/>
  <c r="BD652" i="1"/>
  <c r="BE652" i="1"/>
  <c r="BF652" i="1"/>
  <c r="BG652" i="1"/>
  <c r="BH652" i="1"/>
  <c r="BI652" i="1"/>
  <c r="BJ652" i="1"/>
  <c r="BK652" i="1"/>
  <c r="BL652" i="1"/>
  <c r="BM652" i="1"/>
  <c r="BN652" i="1"/>
  <c r="BB653" i="1"/>
  <c r="BC653" i="1"/>
  <c r="BD653" i="1"/>
  <c r="BE653" i="1"/>
  <c r="BF653" i="1"/>
  <c r="BG653" i="1"/>
  <c r="BH653" i="1"/>
  <c r="BI653" i="1"/>
  <c r="BJ653" i="1"/>
  <c r="BK653" i="1"/>
  <c r="BL653" i="1"/>
  <c r="BM653" i="1"/>
  <c r="BN653" i="1"/>
  <c r="BB654" i="1"/>
  <c r="BC654" i="1"/>
  <c r="BD654" i="1"/>
  <c r="BE654" i="1"/>
  <c r="BF654" i="1"/>
  <c r="BG654" i="1"/>
  <c r="BH654" i="1"/>
  <c r="BI654" i="1"/>
  <c r="BJ654" i="1"/>
  <c r="BK654" i="1"/>
  <c r="BL654" i="1"/>
  <c r="BM654" i="1"/>
  <c r="BN654" i="1"/>
  <c r="BB655" i="1"/>
  <c r="BC655" i="1"/>
  <c r="BD655" i="1"/>
  <c r="BE655" i="1"/>
  <c r="BF655" i="1"/>
  <c r="BG655" i="1"/>
  <c r="BH655" i="1"/>
  <c r="BI655" i="1"/>
  <c r="BJ655" i="1"/>
  <c r="BK655" i="1"/>
  <c r="BL655" i="1"/>
  <c r="BM655" i="1"/>
  <c r="BN655" i="1"/>
  <c r="BB656" i="1"/>
  <c r="BC656" i="1"/>
  <c r="BD656" i="1"/>
  <c r="BE656" i="1"/>
  <c r="BF656" i="1"/>
  <c r="BG656" i="1"/>
  <c r="BH656" i="1"/>
  <c r="BI656" i="1"/>
  <c r="BJ656" i="1"/>
  <c r="BK656" i="1"/>
  <c r="BL656" i="1"/>
  <c r="BM656" i="1"/>
  <c r="BN656" i="1"/>
  <c r="BB657" i="1"/>
  <c r="BC657" i="1"/>
  <c r="BD657" i="1"/>
  <c r="BE657" i="1"/>
  <c r="BF657" i="1"/>
  <c r="BG657" i="1"/>
  <c r="BH657" i="1"/>
  <c r="BI657" i="1"/>
  <c r="BJ657" i="1"/>
  <c r="BK657" i="1"/>
  <c r="BL657" i="1"/>
  <c r="BM657" i="1"/>
  <c r="BN657" i="1"/>
  <c r="BB658" i="1"/>
  <c r="BC658" i="1"/>
  <c r="BD658" i="1"/>
  <c r="BE658" i="1"/>
  <c r="BF658" i="1"/>
  <c r="BG658" i="1"/>
  <c r="BH658" i="1"/>
  <c r="BI658" i="1"/>
  <c r="BJ658" i="1"/>
  <c r="BK658" i="1"/>
  <c r="BL658" i="1"/>
  <c r="BM658" i="1"/>
  <c r="BN658" i="1"/>
  <c r="BB659" i="1"/>
  <c r="BC659" i="1"/>
  <c r="BD659" i="1"/>
  <c r="BE659" i="1"/>
  <c r="BF659" i="1"/>
  <c r="BG659" i="1"/>
  <c r="BH659" i="1"/>
  <c r="BI659" i="1"/>
  <c r="BJ659" i="1"/>
  <c r="BK659" i="1"/>
  <c r="BL659" i="1"/>
  <c r="BM659" i="1"/>
  <c r="BN659" i="1"/>
  <c r="BB660" i="1"/>
  <c r="BC660" i="1"/>
  <c r="BD660" i="1"/>
  <c r="BE660" i="1"/>
  <c r="BF660" i="1"/>
  <c r="BG660" i="1"/>
  <c r="BH660" i="1"/>
  <c r="BI660" i="1"/>
  <c r="BJ660" i="1"/>
  <c r="BK660" i="1"/>
  <c r="BL660" i="1"/>
  <c r="BM660" i="1"/>
  <c r="BN660" i="1"/>
  <c r="BB661" i="1"/>
  <c r="BC661" i="1"/>
  <c r="BD661" i="1"/>
  <c r="BE661" i="1"/>
  <c r="BF661" i="1"/>
  <c r="BG661" i="1"/>
  <c r="BH661" i="1"/>
  <c r="BI661" i="1"/>
  <c r="BJ661" i="1"/>
  <c r="BK661" i="1"/>
  <c r="BL661" i="1"/>
  <c r="BM661" i="1"/>
  <c r="BN661" i="1"/>
  <c r="BB662" i="1"/>
  <c r="BC662" i="1"/>
  <c r="BD662" i="1"/>
  <c r="BE662" i="1"/>
  <c r="BF662" i="1"/>
  <c r="BG662" i="1"/>
  <c r="BH662" i="1"/>
  <c r="BI662" i="1"/>
  <c r="BJ662" i="1"/>
  <c r="BK662" i="1"/>
  <c r="BL662" i="1"/>
  <c r="BM662" i="1"/>
  <c r="BN662" i="1"/>
  <c r="BB663" i="1"/>
  <c r="BC663" i="1"/>
  <c r="BD663" i="1"/>
  <c r="BE663" i="1"/>
  <c r="BF663" i="1"/>
  <c r="BG663" i="1"/>
  <c r="BH663" i="1"/>
  <c r="BI663" i="1"/>
  <c r="BJ663" i="1"/>
  <c r="BK663" i="1"/>
  <c r="BL663" i="1"/>
  <c r="BM663" i="1"/>
  <c r="BN663" i="1"/>
  <c r="BB664" i="1"/>
  <c r="BC664" i="1"/>
  <c r="BD664" i="1"/>
  <c r="BE664" i="1"/>
  <c r="BF664" i="1"/>
  <c r="BG664" i="1"/>
  <c r="BH664" i="1"/>
  <c r="BI664" i="1"/>
  <c r="BJ664" i="1"/>
  <c r="BK664" i="1"/>
  <c r="BL664" i="1"/>
  <c r="BM664" i="1"/>
  <c r="BN664" i="1"/>
  <c r="BB665" i="1"/>
  <c r="BC665" i="1"/>
  <c r="BD665" i="1"/>
  <c r="BE665" i="1"/>
  <c r="BF665" i="1"/>
  <c r="BG665" i="1"/>
  <c r="BH665" i="1"/>
  <c r="BI665" i="1"/>
  <c r="BJ665" i="1"/>
  <c r="BK665" i="1"/>
  <c r="BL665" i="1"/>
  <c r="BM665" i="1"/>
  <c r="BN665" i="1"/>
  <c r="BB666" i="1"/>
  <c r="BC666" i="1"/>
  <c r="BD666" i="1"/>
  <c r="BE666" i="1"/>
  <c r="BF666" i="1"/>
  <c r="BG666" i="1"/>
  <c r="BH666" i="1"/>
  <c r="BI666" i="1"/>
  <c r="BJ666" i="1"/>
  <c r="BK666" i="1"/>
  <c r="BL666" i="1"/>
  <c r="BM666" i="1"/>
  <c r="BN666" i="1"/>
  <c r="BB667" i="1"/>
  <c r="BC667" i="1"/>
  <c r="BD667" i="1"/>
  <c r="BE667" i="1"/>
  <c r="BF667" i="1"/>
  <c r="BG667" i="1"/>
  <c r="BH667" i="1"/>
  <c r="BI667" i="1"/>
  <c r="BJ667" i="1"/>
  <c r="BK667" i="1"/>
  <c r="BL667" i="1"/>
  <c r="BM667" i="1"/>
  <c r="BN667" i="1"/>
  <c r="BB668" i="1"/>
  <c r="BC668" i="1"/>
  <c r="BD668" i="1"/>
  <c r="BE668" i="1"/>
  <c r="BF668" i="1"/>
  <c r="BG668" i="1"/>
  <c r="BH668" i="1"/>
  <c r="BI668" i="1"/>
  <c r="BJ668" i="1"/>
  <c r="BK668" i="1"/>
  <c r="BL668" i="1"/>
  <c r="BM668" i="1"/>
  <c r="BN668" i="1"/>
  <c r="BB669" i="1"/>
  <c r="BC669" i="1"/>
  <c r="BD669" i="1"/>
  <c r="BE669" i="1"/>
  <c r="BF669" i="1"/>
  <c r="BG669" i="1"/>
  <c r="BH669" i="1"/>
  <c r="BI669" i="1"/>
  <c r="BJ669" i="1"/>
  <c r="BK669" i="1"/>
  <c r="BL669" i="1"/>
  <c r="BM669" i="1"/>
  <c r="BN669" i="1"/>
  <c r="BB670" i="1"/>
  <c r="BC670" i="1"/>
  <c r="BD670" i="1"/>
  <c r="BE670" i="1"/>
  <c r="BF670" i="1"/>
  <c r="BG670" i="1"/>
  <c r="BH670" i="1"/>
  <c r="BI670" i="1"/>
  <c r="BJ670" i="1"/>
  <c r="BK670" i="1"/>
  <c r="BL670" i="1"/>
  <c r="BM670" i="1"/>
  <c r="BN670" i="1"/>
  <c r="BB671" i="1"/>
  <c r="BC671" i="1"/>
  <c r="BD671" i="1"/>
  <c r="BE671" i="1"/>
  <c r="BF671" i="1"/>
  <c r="BG671" i="1"/>
  <c r="BH671" i="1"/>
  <c r="BI671" i="1"/>
  <c r="BJ671" i="1"/>
  <c r="BK671" i="1"/>
  <c r="BL671" i="1"/>
  <c r="BM671" i="1"/>
  <c r="BN671" i="1"/>
  <c r="BB672" i="1"/>
  <c r="BC672" i="1"/>
  <c r="BD672" i="1"/>
  <c r="BE672" i="1"/>
  <c r="BF672" i="1"/>
  <c r="BG672" i="1"/>
  <c r="BH672" i="1"/>
  <c r="BI672" i="1"/>
  <c r="BJ672" i="1"/>
  <c r="BK672" i="1"/>
  <c r="BL672" i="1"/>
  <c r="BM672" i="1"/>
  <c r="BN672" i="1"/>
  <c r="BB673" i="1"/>
  <c r="BC673" i="1"/>
  <c r="BD673" i="1"/>
  <c r="BE673" i="1"/>
  <c r="BF673" i="1"/>
  <c r="BG673" i="1"/>
  <c r="BH673" i="1"/>
  <c r="BI673" i="1"/>
  <c r="BJ673" i="1"/>
  <c r="BK673" i="1"/>
  <c r="BL673" i="1"/>
  <c r="BM673" i="1"/>
  <c r="BN673" i="1"/>
  <c r="BB674" i="1"/>
  <c r="BC674" i="1"/>
  <c r="BD674" i="1"/>
  <c r="BE674" i="1"/>
  <c r="BF674" i="1"/>
  <c r="BG674" i="1"/>
  <c r="BH674" i="1"/>
  <c r="BI674" i="1"/>
  <c r="BJ674" i="1"/>
  <c r="BK674" i="1"/>
  <c r="BL674" i="1"/>
  <c r="BM674" i="1"/>
  <c r="BN674" i="1"/>
  <c r="BB675" i="1"/>
  <c r="BC675" i="1"/>
  <c r="BD675" i="1"/>
  <c r="BE675" i="1"/>
  <c r="BF675" i="1"/>
  <c r="BG675" i="1"/>
  <c r="BH675" i="1"/>
  <c r="BI675" i="1"/>
  <c r="BJ675" i="1"/>
  <c r="BK675" i="1"/>
  <c r="BL675" i="1"/>
  <c r="BM675" i="1"/>
  <c r="BN675" i="1"/>
  <c r="BB676" i="1"/>
  <c r="BC676" i="1"/>
  <c r="BD676" i="1"/>
  <c r="BE676" i="1"/>
  <c r="BF676" i="1"/>
  <c r="BG676" i="1"/>
  <c r="BH676" i="1"/>
  <c r="BI676" i="1"/>
  <c r="BJ676" i="1"/>
  <c r="BK676" i="1"/>
  <c r="BL676" i="1"/>
  <c r="BM676" i="1"/>
  <c r="BN676"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BB3" i="1" l="1"/>
  <c r="BB4" i="1"/>
  <c r="BC4" i="1"/>
  <c r="BD4" i="1"/>
  <c r="BE4" i="1"/>
  <c r="BF4" i="1"/>
  <c r="BG4" i="1"/>
  <c r="BB5" i="1"/>
  <c r="BC5" i="1"/>
  <c r="BD5" i="1"/>
  <c r="BE5" i="1"/>
  <c r="BF5" i="1"/>
  <c r="BG5" i="1"/>
  <c r="BB6" i="1"/>
  <c r="BC6" i="1"/>
  <c r="BD6" i="1"/>
  <c r="BE6" i="1"/>
  <c r="BF6" i="1"/>
  <c r="BG6" i="1"/>
  <c r="BB7" i="1"/>
  <c r="BC7" i="1"/>
  <c r="BD7" i="1"/>
  <c r="BE7" i="1"/>
  <c r="BF7" i="1"/>
  <c r="BG7" i="1"/>
  <c r="BB8" i="1"/>
  <c r="BC8" i="1"/>
  <c r="BD8" i="1"/>
  <c r="BE8" i="1"/>
  <c r="BF8" i="1"/>
  <c r="BG8" i="1"/>
  <c r="BB9" i="1"/>
  <c r="BC9" i="1"/>
  <c r="BD9" i="1"/>
  <c r="BE9" i="1"/>
  <c r="BF9" i="1"/>
  <c r="BG9" i="1"/>
  <c r="BB10" i="1"/>
  <c r="BC10" i="1"/>
  <c r="BD10" i="1"/>
  <c r="BE10" i="1"/>
  <c r="BF10" i="1"/>
  <c r="BG10" i="1"/>
  <c r="BB11" i="1"/>
  <c r="BC11" i="1"/>
  <c r="BD11" i="1"/>
  <c r="BE11" i="1"/>
  <c r="BF11" i="1"/>
  <c r="BG11" i="1"/>
  <c r="BB12" i="1"/>
  <c r="BC12" i="1"/>
  <c r="BD12" i="1"/>
  <c r="BE12" i="1"/>
  <c r="BF12" i="1"/>
  <c r="BG12" i="1"/>
  <c r="BB13" i="1"/>
  <c r="BC13" i="1"/>
  <c r="BD13" i="1"/>
  <c r="BE13" i="1"/>
  <c r="BF13" i="1"/>
  <c r="BG13" i="1"/>
  <c r="BB14" i="1"/>
  <c r="BC14" i="1"/>
  <c r="BD14" i="1"/>
  <c r="BE14" i="1"/>
  <c r="BF14" i="1"/>
  <c r="BG14" i="1"/>
  <c r="BB15" i="1"/>
  <c r="BC15" i="1"/>
  <c r="BD15" i="1"/>
  <c r="BE15" i="1"/>
  <c r="BF15" i="1"/>
  <c r="BG15" i="1"/>
  <c r="BB16" i="1"/>
  <c r="BC16" i="1"/>
  <c r="BD16" i="1"/>
  <c r="BE16" i="1"/>
  <c r="BF16" i="1"/>
  <c r="BG16" i="1"/>
  <c r="BB17" i="1"/>
  <c r="BC17" i="1"/>
  <c r="BD17" i="1"/>
  <c r="BE17" i="1"/>
  <c r="BF17" i="1"/>
  <c r="BG17" i="1"/>
  <c r="BB18" i="1"/>
  <c r="BC18" i="1"/>
  <c r="BD18" i="1"/>
  <c r="BE18" i="1"/>
  <c r="BF18" i="1"/>
  <c r="BG18" i="1"/>
  <c r="BB19" i="1"/>
  <c r="BC19" i="1"/>
  <c r="BD19" i="1"/>
  <c r="BE19" i="1"/>
  <c r="BF19" i="1"/>
  <c r="BG19" i="1"/>
  <c r="BB20" i="1"/>
  <c r="BC20" i="1"/>
  <c r="BD20" i="1"/>
  <c r="BE20" i="1"/>
  <c r="BF20" i="1"/>
  <c r="BG20" i="1"/>
  <c r="BB21" i="1"/>
  <c r="BC21" i="1"/>
  <c r="BD21" i="1"/>
  <c r="BE21" i="1"/>
  <c r="BF21" i="1"/>
  <c r="BG21" i="1"/>
  <c r="BB22" i="1"/>
  <c r="BC22" i="1"/>
  <c r="BD22" i="1"/>
  <c r="BE22" i="1"/>
  <c r="BF22" i="1"/>
  <c r="BG22" i="1"/>
  <c r="BB23" i="1"/>
  <c r="BC23" i="1"/>
  <c r="BD23" i="1"/>
  <c r="BE23" i="1"/>
  <c r="BF23" i="1"/>
  <c r="BG23" i="1"/>
  <c r="BB24" i="1"/>
  <c r="BC24" i="1"/>
  <c r="BD24" i="1"/>
  <c r="BE24" i="1"/>
  <c r="BF24" i="1"/>
  <c r="BG24" i="1"/>
  <c r="BB25" i="1"/>
  <c r="BC25" i="1"/>
  <c r="BD25" i="1"/>
  <c r="BE25" i="1"/>
  <c r="BF25" i="1"/>
  <c r="BG25" i="1"/>
  <c r="BB26" i="1"/>
  <c r="BC26" i="1"/>
  <c r="BD26" i="1"/>
  <c r="BE26" i="1"/>
  <c r="BF26" i="1"/>
  <c r="BG26" i="1"/>
  <c r="BB27" i="1"/>
  <c r="BC27" i="1"/>
  <c r="BD27" i="1"/>
  <c r="BE27" i="1"/>
  <c r="BF27" i="1"/>
  <c r="BG27" i="1"/>
  <c r="BB28" i="1"/>
  <c r="BC28" i="1"/>
  <c r="BD28" i="1"/>
  <c r="BE28" i="1"/>
  <c r="BF28" i="1"/>
  <c r="BG28" i="1"/>
  <c r="BB29" i="1"/>
  <c r="BC29" i="1"/>
  <c r="BD29" i="1"/>
  <c r="BE29" i="1"/>
  <c r="BF29" i="1"/>
  <c r="BG29" i="1"/>
  <c r="BB30" i="1"/>
  <c r="BC30" i="1"/>
  <c r="BD30" i="1"/>
  <c r="BE30" i="1"/>
  <c r="BF30" i="1"/>
  <c r="BG30" i="1"/>
  <c r="BB31" i="1"/>
  <c r="BC31" i="1"/>
  <c r="BD31" i="1"/>
  <c r="BE31" i="1"/>
  <c r="BF31" i="1"/>
  <c r="BG31" i="1"/>
  <c r="BB32" i="1"/>
  <c r="BC32" i="1"/>
  <c r="BD32" i="1"/>
  <c r="BE32" i="1"/>
  <c r="BF32" i="1"/>
  <c r="BG32" i="1"/>
  <c r="BB33" i="1"/>
  <c r="BC33" i="1"/>
  <c r="BD33" i="1"/>
  <c r="BE33" i="1"/>
  <c r="BF33" i="1"/>
  <c r="BG33" i="1"/>
  <c r="BB34" i="1"/>
  <c r="BC34" i="1"/>
  <c r="BD34" i="1"/>
  <c r="BE34" i="1"/>
  <c r="BF34" i="1"/>
  <c r="BG34" i="1"/>
  <c r="BB35" i="1"/>
  <c r="BC35" i="1"/>
  <c r="BD35" i="1"/>
  <c r="BE35" i="1"/>
  <c r="BF35" i="1"/>
  <c r="BG35" i="1"/>
  <c r="BB36" i="1"/>
  <c r="BC36" i="1"/>
  <c r="BD36" i="1"/>
  <c r="BE36" i="1"/>
  <c r="BF36" i="1"/>
  <c r="BG36" i="1"/>
  <c r="BB37" i="1"/>
  <c r="BC37" i="1"/>
  <c r="BD37" i="1"/>
  <c r="BE37" i="1"/>
  <c r="BF37" i="1"/>
  <c r="BG37" i="1"/>
  <c r="BB38" i="1"/>
  <c r="BC38" i="1"/>
  <c r="BD38" i="1"/>
  <c r="BE38" i="1"/>
  <c r="BF38" i="1"/>
  <c r="BG38" i="1"/>
  <c r="BB39" i="1"/>
  <c r="BC39" i="1"/>
  <c r="BD39" i="1"/>
  <c r="BE39" i="1"/>
  <c r="BF39" i="1"/>
  <c r="BG39" i="1"/>
  <c r="BB40" i="1"/>
  <c r="BC40" i="1"/>
  <c r="BD40" i="1"/>
  <c r="BE40" i="1"/>
  <c r="BF40" i="1"/>
  <c r="BG40" i="1"/>
  <c r="BB41" i="1"/>
  <c r="BC41" i="1"/>
  <c r="BD41" i="1"/>
  <c r="BE41" i="1"/>
  <c r="BF41" i="1"/>
  <c r="BG41" i="1"/>
  <c r="BB42" i="1"/>
  <c r="BC42" i="1"/>
  <c r="BD42" i="1"/>
  <c r="BE42" i="1"/>
  <c r="BF42" i="1"/>
  <c r="BG42" i="1"/>
  <c r="BB43" i="1"/>
  <c r="BC43" i="1"/>
  <c r="BD43" i="1"/>
  <c r="BE43" i="1"/>
  <c r="BF43" i="1"/>
  <c r="BG43" i="1"/>
  <c r="BB44" i="1"/>
  <c r="BC44" i="1"/>
  <c r="BD44" i="1"/>
  <c r="BE44" i="1"/>
  <c r="BF44" i="1"/>
  <c r="BG44" i="1"/>
  <c r="BB45" i="1"/>
  <c r="BC45" i="1"/>
  <c r="BD45" i="1"/>
  <c r="BE45" i="1"/>
  <c r="BF45" i="1"/>
  <c r="BG45" i="1"/>
  <c r="BB46" i="1"/>
  <c r="BC46" i="1"/>
  <c r="BD46" i="1"/>
  <c r="BE46" i="1"/>
  <c r="BF46" i="1"/>
  <c r="BG46" i="1"/>
  <c r="BB47" i="1"/>
  <c r="BC47" i="1"/>
  <c r="BD47" i="1"/>
  <c r="BE47" i="1"/>
  <c r="BF47" i="1"/>
  <c r="BG47" i="1"/>
  <c r="BB48" i="1"/>
  <c r="BC48" i="1"/>
  <c r="BD48" i="1"/>
  <c r="BE48" i="1"/>
  <c r="BF48" i="1"/>
  <c r="BG48" i="1"/>
  <c r="BB49" i="1"/>
  <c r="BC49" i="1"/>
  <c r="BD49" i="1"/>
  <c r="BE49" i="1"/>
  <c r="BF49" i="1"/>
  <c r="BG49" i="1"/>
  <c r="BB50" i="1"/>
  <c r="BC50" i="1"/>
  <c r="BD50" i="1"/>
  <c r="BE50" i="1"/>
  <c r="BF50" i="1"/>
  <c r="BG50" i="1"/>
  <c r="BB51" i="1"/>
  <c r="BC51" i="1"/>
  <c r="BD51" i="1"/>
  <c r="BE51" i="1"/>
  <c r="BF51" i="1"/>
  <c r="BG51" i="1"/>
  <c r="BB52" i="1"/>
  <c r="BC52" i="1"/>
  <c r="BD52" i="1"/>
  <c r="BE52" i="1"/>
  <c r="BF52" i="1"/>
  <c r="BG52" i="1"/>
  <c r="BB53" i="1"/>
  <c r="BC53" i="1"/>
  <c r="BD53" i="1"/>
  <c r="BE53" i="1"/>
  <c r="BF53" i="1"/>
  <c r="BG53" i="1"/>
  <c r="BB54" i="1"/>
  <c r="BC54" i="1"/>
  <c r="BD54" i="1"/>
  <c r="BE54" i="1"/>
  <c r="BF54" i="1"/>
  <c r="BG54" i="1"/>
  <c r="BB55" i="1"/>
  <c r="BC55" i="1"/>
  <c r="BD55" i="1"/>
  <c r="BE55" i="1"/>
  <c r="BF55" i="1"/>
  <c r="BG55" i="1"/>
  <c r="BB56" i="1"/>
  <c r="BC56" i="1"/>
  <c r="BD56" i="1"/>
  <c r="BE56" i="1"/>
  <c r="BF56" i="1"/>
  <c r="BG56" i="1"/>
  <c r="BB57" i="1"/>
  <c r="BC57" i="1"/>
  <c r="BD57" i="1"/>
  <c r="BE57" i="1"/>
  <c r="BF57" i="1"/>
  <c r="BG57" i="1"/>
  <c r="BB58" i="1"/>
  <c r="BC58" i="1"/>
  <c r="BD58" i="1"/>
  <c r="BE58" i="1"/>
  <c r="BF58" i="1"/>
  <c r="BG58" i="1"/>
  <c r="BB59" i="1"/>
  <c r="BC59" i="1"/>
  <c r="BD59" i="1"/>
  <c r="BE59" i="1"/>
  <c r="BF59" i="1"/>
  <c r="BG59" i="1"/>
  <c r="BB60" i="1"/>
  <c r="BC60" i="1"/>
  <c r="BD60" i="1"/>
  <c r="BE60" i="1"/>
  <c r="BF60" i="1"/>
  <c r="BG60" i="1"/>
  <c r="BB61" i="1"/>
  <c r="BC61" i="1"/>
  <c r="BD61" i="1"/>
  <c r="BE61" i="1"/>
  <c r="BF61" i="1"/>
  <c r="BG61" i="1"/>
  <c r="BB62" i="1"/>
  <c r="BC62" i="1"/>
  <c r="BD62" i="1"/>
  <c r="BE62" i="1"/>
  <c r="BF62" i="1"/>
  <c r="BG62" i="1"/>
  <c r="BB63" i="1"/>
  <c r="BC63" i="1"/>
  <c r="BD63" i="1"/>
  <c r="BE63" i="1"/>
  <c r="BF63" i="1"/>
  <c r="BG63" i="1"/>
  <c r="BB64" i="1"/>
  <c r="BC64" i="1"/>
  <c r="BD64" i="1"/>
  <c r="BE64" i="1"/>
  <c r="BF64" i="1"/>
  <c r="BG64" i="1"/>
  <c r="BB65" i="1"/>
  <c r="BC65" i="1"/>
  <c r="BD65" i="1"/>
  <c r="BE65" i="1"/>
  <c r="BF65" i="1"/>
  <c r="BG65" i="1"/>
  <c r="BB66" i="1"/>
  <c r="BC66" i="1"/>
  <c r="BD66" i="1"/>
  <c r="BE66" i="1"/>
  <c r="BF66" i="1"/>
  <c r="BG66" i="1"/>
  <c r="BB67" i="1"/>
  <c r="BC67" i="1"/>
  <c r="BD67" i="1"/>
  <c r="BE67" i="1"/>
  <c r="BF67" i="1"/>
  <c r="BG67" i="1"/>
  <c r="BB68" i="1"/>
  <c r="BC68" i="1"/>
  <c r="BD68" i="1"/>
  <c r="BE68" i="1"/>
  <c r="BF68" i="1"/>
  <c r="BG68" i="1"/>
  <c r="BB69" i="1"/>
  <c r="BC69" i="1"/>
  <c r="BD69" i="1"/>
  <c r="BE69" i="1"/>
  <c r="BF69" i="1"/>
  <c r="BG69" i="1"/>
  <c r="BB70" i="1"/>
  <c r="BC70" i="1"/>
  <c r="BD70" i="1"/>
  <c r="BE70" i="1"/>
  <c r="BF70" i="1"/>
  <c r="BG70" i="1"/>
  <c r="BB71" i="1"/>
  <c r="BC71" i="1"/>
  <c r="BD71" i="1"/>
  <c r="BE71" i="1"/>
  <c r="BF71" i="1"/>
  <c r="BG71" i="1"/>
  <c r="BB72" i="1"/>
  <c r="BC72" i="1"/>
  <c r="BD72" i="1"/>
  <c r="BE72" i="1"/>
  <c r="BF72" i="1"/>
  <c r="BG72" i="1"/>
  <c r="BB73" i="1"/>
  <c r="BC73" i="1"/>
  <c r="BD73" i="1"/>
  <c r="BE73" i="1"/>
  <c r="BF73" i="1"/>
  <c r="BG73" i="1"/>
  <c r="BB74" i="1"/>
  <c r="BC74" i="1"/>
  <c r="BD74" i="1"/>
  <c r="BE74" i="1"/>
  <c r="BF74" i="1"/>
  <c r="BG74" i="1"/>
  <c r="BB75" i="1"/>
  <c r="BC75" i="1"/>
  <c r="BD75" i="1"/>
  <c r="BE75" i="1"/>
  <c r="BF75" i="1"/>
  <c r="BG75" i="1"/>
  <c r="BB76" i="1"/>
  <c r="BC76" i="1"/>
  <c r="BD76" i="1"/>
  <c r="BE76" i="1"/>
  <c r="BF76" i="1"/>
  <c r="BG76" i="1"/>
  <c r="BB77" i="1"/>
  <c r="BC77" i="1"/>
  <c r="BD77" i="1"/>
  <c r="BE77" i="1"/>
  <c r="BF77" i="1"/>
  <c r="BG77" i="1"/>
  <c r="BB78" i="1"/>
  <c r="BC78" i="1"/>
  <c r="BD78" i="1"/>
  <c r="BE78" i="1"/>
  <c r="BF78" i="1"/>
  <c r="BG78" i="1"/>
  <c r="BB79" i="1"/>
  <c r="BC79" i="1"/>
  <c r="BD79" i="1"/>
  <c r="BE79" i="1"/>
  <c r="BF79" i="1"/>
  <c r="BG79" i="1"/>
  <c r="BB80" i="1"/>
  <c r="BC80" i="1"/>
  <c r="BD80" i="1"/>
  <c r="BE80" i="1"/>
  <c r="BF80" i="1"/>
  <c r="BG80" i="1"/>
  <c r="BB81" i="1"/>
  <c r="BC81" i="1"/>
  <c r="BD81" i="1"/>
  <c r="BE81" i="1"/>
  <c r="BF81" i="1"/>
  <c r="BG81" i="1"/>
  <c r="BB82" i="1"/>
  <c r="BC82" i="1"/>
  <c r="BD82" i="1"/>
  <c r="BE82" i="1"/>
  <c r="BF82" i="1"/>
  <c r="BG82" i="1"/>
  <c r="BB83" i="1"/>
  <c r="BC83" i="1"/>
  <c r="BD83" i="1"/>
  <c r="BE83" i="1"/>
  <c r="BF83" i="1"/>
  <c r="BG83" i="1"/>
  <c r="BB84" i="1"/>
  <c r="BC84" i="1"/>
  <c r="BD84" i="1"/>
  <c r="BE84" i="1"/>
  <c r="BF84" i="1"/>
  <c r="BG84" i="1"/>
  <c r="BB85" i="1"/>
  <c r="BC85" i="1"/>
  <c r="BD85" i="1"/>
  <c r="BE85" i="1"/>
  <c r="BF85" i="1"/>
  <c r="BG85" i="1"/>
  <c r="BB86" i="1"/>
  <c r="BC86" i="1"/>
  <c r="BD86" i="1"/>
  <c r="BE86" i="1"/>
  <c r="BF86" i="1"/>
  <c r="BG86" i="1"/>
  <c r="BB87" i="1"/>
  <c r="BC87" i="1"/>
  <c r="BD87" i="1"/>
  <c r="BE87" i="1"/>
  <c r="BF87" i="1"/>
  <c r="BG87" i="1"/>
  <c r="BB88" i="1"/>
  <c r="BC88" i="1"/>
  <c r="BD88" i="1"/>
  <c r="BE88" i="1"/>
  <c r="BF88" i="1"/>
  <c r="BG88" i="1"/>
  <c r="BB89" i="1"/>
  <c r="BC89" i="1"/>
  <c r="BD89" i="1"/>
  <c r="BE89" i="1"/>
  <c r="BF89" i="1"/>
  <c r="BG89" i="1"/>
  <c r="BB90" i="1"/>
  <c r="BC90" i="1"/>
  <c r="BD90" i="1"/>
  <c r="BE90" i="1"/>
  <c r="BF90" i="1"/>
  <c r="BG90" i="1"/>
  <c r="BB91" i="1"/>
  <c r="BC91" i="1"/>
  <c r="BD91" i="1"/>
  <c r="BE91" i="1"/>
  <c r="BF91" i="1"/>
  <c r="BG91" i="1"/>
  <c r="BB92" i="1"/>
  <c r="BC92" i="1"/>
  <c r="BD92" i="1"/>
  <c r="BE92" i="1"/>
  <c r="BF92" i="1"/>
  <c r="BG92" i="1"/>
  <c r="BB93" i="1"/>
  <c r="BC93" i="1"/>
  <c r="BD93" i="1"/>
  <c r="BE93" i="1"/>
  <c r="BF93" i="1"/>
  <c r="BG93" i="1"/>
  <c r="BB94" i="1"/>
  <c r="BC94" i="1"/>
  <c r="BD94" i="1"/>
  <c r="BE94" i="1"/>
  <c r="BF94" i="1"/>
  <c r="BG94" i="1"/>
  <c r="BB95" i="1"/>
  <c r="BC95" i="1"/>
  <c r="BD95" i="1"/>
  <c r="BE95" i="1"/>
  <c r="BF95" i="1"/>
  <c r="BG95" i="1"/>
  <c r="BB96" i="1"/>
  <c r="BC96" i="1"/>
  <c r="BD96" i="1"/>
  <c r="BE96" i="1"/>
  <c r="BF96" i="1"/>
  <c r="BG96" i="1"/>
  <c r="BB97" i="1"/>
  <c r="BC97" i="1"/>
  <c r="BD97" i="1"/>
  <c r="BE97" i="1"/>
  <c r="BF97" i="1"/>
  <c r="BG97" i="1"/>
  <c r="BB98" i="1"/>
  <c r="BC98" i="1"/>
  <c r="BD98" i="1"/>
  <c r="BE98" i="1"/>
  <c r="BF98" i="1"/>
  <c r="BG98" i="1"/>
  <c r="BB99" i="1"/>
  <c r="BC99" i="1"/>
  <c r="BD99" i="1"/>
  <c r="BE99" i="1"/>
  <c r="BF99" i="1"/>
  <c r="BG99" i="1"/>
  <c r="BB100" i="1"/>
  <c r="BC100" i="1"/>
  <c r="BD100" i="1"/>
  <c r="BE100" i="1"/>
  <c r="BF100" i="1"/>
  <c r="BG100" i="1"/>
  <c r="BB101" i="1"/>
  <c r="BC101" i="1"/>
  <c r="BD101" i="1"/>
  <c r="BE101" i="1"/>
  <c r="BF101" i="1"/>
  <c r="BG101" i="1"/>
  <c r="BB102" i="1"/>
  <c r="BC102" i="1"/>
  <c r="BD102" i="1"/>
  <c r="BE102" i="1"/>
  <c r="BF102" i="1"/>
  <c r="BG102" i="1"/>
  <c r="BB103" i="1"/>
  <c r="BC103" i="1"/>
  <c r="BD103" i="1"/>
  <c r="BE103" i="1"/>
  <c r="BF103" i="1"/>
  <c r="BG103" i="1"/>
  <c r="BB104" i="1"/>
  <c r="BC104" i="1"/>
  <c r="BD104" i="1"/>
  <c r="BE104" i="1"/>
  <c r="BF104" i="1"/>
  <c r="BG104" i="1"/>
  <c r="BB105" i="1"/>
  <c r="BC105" i="1"/>
  <c r="BD105" i="1"/>
  <c r="BE105" i="1"/>
  <c r="BF105" i="1"/>
  <c r="BG105" i="1"/>
  <c r="BB106" i="1"/>
  <c r="BC106" i="1"/>
  <c r="BD106" i="1"/>
  <c r="BE106" i="1"/>
  <c r="BF106" i="1"/>
  <c r="BG106" i="1"/>
  <c r="BB107" i="1"/>
  <c r="BC107" i="1"/>
  <c r="BD107" i="1"/>
  <c r="BE107" i="1"/>
  <c r="BF107" i="1"/>
  <c r="BG107" i="1"/>
  <c r="BB108" i="1"/>
  <c r="BC108" i="1"/>
  <c r="BD108" i="1"/>
  <c r="BE108" i="1"/>
  <c r="BF108" i="1"/>
  <c r="BG108" i="1"/>
  <c r="BB109" i="1"/>
  <c r="BC109" i="1"/>
  <c r="BD109" i="1"/>
  <c r="BE109" i="1"/>
  <c r="BF109" i="1"/>
  <c r="BG109" i="1"/>
  <c r="BB110" i="1"/>
  <c r="BC110" i="1"/>
  <c r="BD110" i="1"/>
  <c r="BE110" i="1"/>
  <c r="BF110" i="1"/>
  <c r="BG110" i="1"/>
  <c r="BB111" i="1"/>
  <c r="BC111" i="1"/>
  <c r="BD111" i="1"/>
  <c r="BE111" i="1"/>
  <c r="BF111" i="1"/>
  <c r="BG111" i="1"/>
  <c r="BB112" i="1"/>
  <c r="BC112" i="1"/>
  <c r="BD112" i="1"/>
  <c r="BE112" i="1"/>
  <c r="BF112" i="1"/>
  <c r="BG112" i="1"/>
  <c r="BB113" i="1"/>
  <c r="BC113" i="1"/>
  <c r="BD113" i="1"/>
  <c r="BE113" i="1"/>
  <c r="BF113" i="1"/>
  <c r="BG113" i="1"/>
  <c r="BB114" i="1"/>
  <c r="BC114" i="1"/>
  <c r="BD114" i="1"/>
  <c r="BE114" i="1"/>
  <c r="BF114" i="1"/>
  <c r="BG114" i="1"/>
  <c r="BB115" i="1"/>
  <c r="BC115" i="1"/>
  <c r="BD115" i="1"/>
  <c r="BE115" i="1"/>
  <c r="BF115" i="1"/>
  <c r="BG115" i="1"/>
  <c r="BB116" i="1"/>
  <c r="BC116" i="1"/>
  <c r="BD116" i="1"/>
  <c r="BE116" i="1"/>
  <c r="BF116" i="1"/>
  <c r="BG116" i="1"/>
  <c r="BB117" i="1"/>
  <c r="BC117" i="1"/>
  <c r="BD117" i="1"/>
  <c r="BE117" i="1"/>
  <c r="BF117" i="1"/>
  <c r="BG117" i="1"/>
  <c r="BB118" i="1"/>
  <c r="BC118" i="1"/>
  <c r="BD118" i="1"/>
  <c r="BE118" i="1"/>
  <c r="BF118" i="1"/>
  <c r="BG118" i="1"/>
  <c r="BB119" i="1"/>
  <c r="BC119" i="1"/>
  <c r="BD119" i="1"/>
  <c r="BE119" i="1"/>
  <c r="BF119" i="1"/>
  <c r="BG119" i="1"/>
  <c r="BB120" i="1"/>
  <c r="BC120" i="1"/>
  <c r="BD120" i="1"/>
  <c r="BE120" i="1"/>
  <c r="BF120" i="1"/>
  <c r="BG120" i="1"/>
  <c r="BB121" i="1"/>
  <c r="BC121" i="1"/>
  <c r="BD121" i="1"/>
  <c r="BE121" i="1"/>
  <c r="BF121" i="1"/>
  <c r="BG121" i="1"/>
  <c r="BB122" i="1"/>
  <c r="BC122" i="1"/>
  <c r="BD122" i="1"/>
  <c r="BE122" i="1"/>
  <c r="BF122" i="1"/>
  <c r="BG122" i="1"/>
  <c r="BB123" i="1"/>
  <c r="BC123" i="1"/>
  <c r="BD123" i="1"/>
  <c r="BE123" i="1"/>
  <c r="BF123" i="1"/>
  <c r="BG123" i="1"/>
  <c r="BB124" i="1"/>
  <c r="BC124" i="1"/>
  <c r="BD124" i="1"/>
  <c r="BE124" i="1"/>
  <c r="BF124" i="1"/>
  <c r="BG124" i="1"/>
  <c r="BB125" i="1"/>
  <c r="BC125" i="1"/>
  <c r="BD125" i="1"/>
  <c r="BE125" i="1"/>
  <c r="BF125" i="1"/>
  <c r="BG125" i="1"/>
  <c r="BB126" i="1"/>
  <c r="BC126" i="1"/>
  <c r="BD126" i="1"/>
  <c r="BE126" i="1"/>
  <c r="BF126" i="1"/>
  <c r="BG126" i="1"/>
  <c r="BB127" i="1"/>
  <c r="BC127" i="1"/>
  <c r="BD127" i="1"/>
  <c r="BE127" i="1"/>
  <c r="BF127" i="1"/>
  <c r="BG127" i="1"/>
  <c r="BB128" i="1"/>
  <c r="BC128" i="1"/>
  <c r="BD128" i="1"/>
  <c r="BE128" i="1"/>
  <c r="BF128" i="1"/>
  <c r="BG128" i="1"/>
  <c r="BB129" i="1"/>
  <c r="BC129" i="1"/>
  <c r="BD129" i="1"/>
  <c r="BE129" i="1"/>
  <c r="BF129" i="1"/>
  <c r="BG129" i="1"/>
  <c r="BB130" i="1"/>
  <c r="BC130" i="1"/>
  <c r="BD130" i="1"/>
  <c r="BE130" i="1"/>
  <c r="BF130" i="1"/>
  <c r="BG130" i="1"/>
  <c r="BB131" i="1"/>
  <c r="BC131" i="1"/>
  <c r="BD131" i="1"/>
  <c r="BE131" i="1"/>
  <c r="BF131" i="1"/>
  <c r="BG131" i="1"/>
  <c r="BB132" i="1"/>
  <c r="BC132" i="1"/>
  <c r="BD132" i="1"/>
  <c r="BE132" i="1"/>
  <c r="BF132" i="1"/>
  <c r="BG132" i="1"/>
  <c r="BB133" i="1"/>
  <c r="BC133" i="1"/>
  <c r="BD133" i="1"/>
  <c r="BE133" i="1"/>
  <c r="BF133" i="1"/>
  <c r="BG133" i="1"/>
  <c r="BB134" i="1"/>
  <c r="BC134" i="1"/>
  <c r="BD134" i="1"/>
  <c r="BE134" i="1"/>
  <c r="BF134" i="1"/>
  <c r="BG134" i="1"/>
  <c r="BB135" i="1"/>
  <c r="BC135" i="1"/>
  <c r="BD135" i="1"/>
  <c r="BE135" i="1"/>
  <c r="BF135" i="1"/>
  <c r="BG135" i="1"/>
  <c r="BB136" i="1"/>
  <c r="BC136" i="1"/>
  <c r="BD136" i="1"/>
  <c r="BE136" i="1"/>
  <c r="BF136" i="1"/>
  <c r="BG136" i="1"/>
  <c r="BB137" i="1"/>
  <c r="BC137" i="1"/>
  <c r="BD137" i="1"/>
  <c r="BE137" i="1"/>
  <c r="BF137" i="1"/>
  <c r="BG137" i="1"/>
  <c r="BB138" i="1"/>
  <c r="BC138" i="1"/>
  <c r="BD138" i="1"/>
  <c r="BE138" i="1"/>
  <c r="BF138" i="1"/>
  <c r="BG138" i="1"/>
  <c r="BB139" i="1"/>
  <c r="BC139" i="1"/>
  <c r="BD139" i="1"/>
  <c r="BE139" i="1"/>
  <c r="BF139" i="1"/>
  <c r="BG139" i="1"/>
  <c r="BB140" i="1"/>
  <c r="BC140" i="1"/>
  <c r="BD140" i="1"/>
  <c r="BE140" i="1"/>
  <c r="BF140" i="1"/>
  <c r="BG140" i="1"/>
  <c r="BB141" i="1"/>
  <c r="BC141" i="1"/>
  <c r="BD141" i="1"/>
  <c r="BE141" i="1"/>
  <c r="BF141" i="1"/>
  <c r="BG141" i="1"/>
  <c r="BB142" i="1"/>
  <c r="BC142" i="1"/>
  <c r="BD142" i="1"/>
  <c r="BE142" i="1"/>
  <c r="BF142" i="1"/>
  <c r="BG142" i="1"/>
  <c r="BB143" i="1"/>
  <c r="BC143" i="1"/>
  <c r="BD143" i="1"/>
  <c r="BE143" i="1"/>
  <c r="BF143" i="1"/>
  <c r="BG143" i="1"/>
  <c r="BB144" i="1"/>
  <c r="BC144" i="1"/>
  <c r="BD144" i="1"/>
  <c r="BE144" i="1"/>
  <c r="BF144" i="1"/>
  <c r="BG144" i="1"/>
  <c r="BB145" i="1"/>
  <c r="BC145" i="1"/>
  <c r="BD145" i="1"/>
  <c r="BE145" i="1"/>
  <c r="BF145" i="1"/>
  <c r="BG145" i="1"/>
  <c r="BB146" i="1"/>
  <c r="BC146" i="1"/>
  <c r="BD146" i="1"/>
  <c r="BE146" i="1"/>
  <c r="BF146" i="1"/>
  <c r="BG146" i="1"/>
  <c r="BB147" i="1"/>
  <c r="BC147" i="1"/>
  <c r="BD147" i="1"/>
  <c r="BE147" i="1"/>
  <c r="BF147" i="1"/>
  <c r="BG147" i="1"/>
  <c r="BB148" i="1"/>
  <c r="BC148" i="1"/>
  <c r="BD148" i="1"/>
  <c r="BE148" i="1"/>
  <c r="BF148" i="1"/>
  <c r="BG148" i="1"/>
  <c r="BB149" i="1"/>
  <c r="BC149" i="1"/>
  <c r="BD149" i="1"/>
  <c r="BE149" i="1"/>
  <c r="BF149" i="1"/>
  <c r="BG149" i="1"/>
  <c r="BB150" i="1"/>
  <c r="BC150" i="1"/>
  <c r="BD150" i="1"/>
  <c r="BE150" i="1"/>
  <c r="BF150" i="1"/>
  <c r="BG150" i="1"/>
  <c r="BB151" i="1"/>
  <c r="BC151" i="1"/>
  <c r="BD151" i="1"/>
  <c r="BE151" i="1"/>
  <c r="BF151" i="1"/>
  <c r="BG151" i="1"/>
  <c r="BB152" i="1"/>
  <c r="BC152" i="1"/>
  <c r="BD152" i="1"/>
  <c r="BE152" i="1"/>
  <c r="BF152" i="1"/>
  <c r="BG152" i="1"/>
  <c r="BB153" i="1"/>
  <c r="BC153" i="1"/>
  <c r="BD153" i="1"/>
  <c r="BE153" i="1"/>
  <c r="BF153" i="1"/>
  <c r="BG153" i="1"/>
  <c r="BB154" i="1"/>
  <c r="BC154" i="1"/>
  <c r="BD154" i="1"/>
  <c r="BE154" i="1"/>
  <c r="BF154" i="1"/>
  <c r="BG154" i="1"/>
  <c r="BB155" i="1"/>
  <c r="BC155" i="1"/>
  <c r="BD155" i="1"/>
  <c r="BE155" i="1"/>
  <c r="BF155" i="1"/>
  <c r="BG155" i="1"/>
  <c r="BB156" i="1"/>
  <c r="BC156" i="1"/>
  <c r="BD156" i="1"/>
  <c r="BE156" i="1"/>
  <c r="BF156" i="1"/>
  <c r="BG156" i="1"/>
  <c r="BB157" i="1"/>
  <c r="BC157" i="1"/>
  <c r="BD157" i="1"/>
  <c r="BE157" i="1"/>
  <c r="BF157" i="1"/>
  <c r="BG157" i="1"/>
  <c r="BB158" i="1"/>
  <c r="BC158" i="1"/>
  <c r="BD158" i="1"/>
  <c r="BE158" i="1"/>
  <c r="BF158" i="1"/>
  <c r="BG158" i="1"/>
  <c r="BB159" i="1"/>
  <c r="BC159" i="1"/>
  <c r="BD159" i="1"/>
  <c r="BE159" i="1"/>
  <c r="BF159" i="1"/>
  <c r="BG159" i="1"/>
  <c r="BB160" i="1"/>
  <c r="BC160" i="1"/>
  <c r="BD160" i="1"/>
  <c r="BE160" i="1"/>
  <c r="BF160" i="1"/>
  <c r="BG160" i="1"/>
  <c r="BB161" i="1"/>
  <c r="BC161" i="1"/>
  <c r="BD161" i="1"/>
  <c r="BE161" i="1"/>
  <c r="BF161" i="1"/>
  <c r="BG161" i="1"/>
  <c r="BB162" i="1"/>
  <c r="BC162" i="1"/>
  <c r="BD162" i="1"/>
  <c r="BE162" i="1"/>
  <c r="BF162" i="1"/>
  <c r="BG162" i="1"/>
  <c r="BB163" i="1"/>
  <c r="BC163" i="1"/>
  <c r="BD163" i="1"/>
  <c r="BE163" i="1"/>
  <c r="BF163" i="1"/>
  <c r="BG163" i="1"/>
  <c r="BB164" i="1"/>
  <c r="BC164" i="1"/>
  <c r="BD164" i="1"/>
  <c r="BE164" i="1"/>
  <c r="BF164" i="1"/>
  <c r="BG164" i="1"/>
  <c r="BB165" i="1"/>
  <c r="BC165" i="1"/>
  <c r="BD165" i="1"/>
  <c r="BE165" i="1"/>
  <c r="BF165" i="1"/>
  <c r="BG165" i="1"/>
  <c r="BB166" i="1"/>
  <c r="BC166" i="1"/>
  <c r="BD166" i="1"/>
  <c r="BE166" i="1"/>
  <c r="BF166" i="1"/>
  <c r="BG166" i="1"/>
  <c r="BB167" i="1"/>
  <c r="BC167" i="1"/>
  <c r="BD167" i="1"/>
  <c r="BE167" i="1"/>
  <c r="BF167" i="1"/>
  <c r="BG167" i="1"/>
  <c r="BB168" i="1"/>
  <c r="BC168" i="1"/>
  <c r="BD168" i="1"/>
  <c r="BE168" i="1"/>
  <c r="BF168" i="1"/>
  <c r="BG168" i="1"/>
  <c r="BB169" i="1"/>
  <c r="BC169" i="1"/>
  <c r="BD169" i="1"/>
  <c r="BE169" i="1"/>
  <c r="BF169" i="1"/>
  <c r="BG169" i="1"/>
  <c r="BB170" i="1"/>
  <c r="BC170" i="1"/>
  <c r="BD170" i="1"/>
  <c r="BE170" i="1"/>
  <c r="BF170" i="1"/>
  <c r="BG170" i="1"/>
  <c r="BB171" i="1"/>
  <c r="BC171" i="1"/>
  <c r="BD171" i="1"/>
  <c r="BE171" i="1"/>
  <c r="BF171" i="1"/>
  <c r="BG171" i="1"/>
  <c r="BB172" i="1"/>
  <c r="BC172" i="1"/>
  <c r="BD172" i="1"/>
  <c r="BE172" i="1"/>
  <c r="BF172" i="1"/>
  <c r="BG172" i="1"/>
  <c r="BB173" i="1"/>
  <c r="BC173" i="1"/>
  <c r="BD173" i="1"/>
  <c r="BE173" i="1"/>
  <c r="BF173" i="1"/>
  <c r="BG173" i="1"/>
  <c r="BB174" i="1"/>
  <c r="BC174" i="1"/>
  <c r="BD174" i="1"/>
  <c r="BE174" i="1"/>
  <c r="BF174" i="1"/>
  <c r="BG174" i="1"/>
  <c r="BB175" i="1"/>
  <c r="BC175" i="1"/>
  <c r="BD175" i="1"/>
  <c r="BE175" i="1"/>
  <c r="BF175" i="1"/>
  <c r="BG175" i="1"/>
  <c r="BB176" i="1"/>
  <c r="BC176" i="1"/>
  <c r="BD176" i="1"/>
  <c r="BE176" i="1"/>
  <c r="BF176" i="1"/>
  <c r="BG176" i="1"/>
  <c r="BB177" i="1"/>
  <c r="BC177" i="1"/>
  <c r="BD177" i="1"/>
  <c r="BE177" i="1"/>
  <c r="BF177" i="1"/>
  <c r="BG177" i="1"/>
  <c r="BB178" i="1"/>
  <c r="BC178" i="1"/>
  <c r="BD178" i="1"/>
  <c r="BE178" i="1"/>
  <c r="BF178" i="1"/>
  <c r="BG178" i="1"/>
  <c r="BB179" i="1"/>
  <c r="BC179" i="1"/>
  <c r="BD179" i="1"/>
  <c r="BE179" i="1"/>
  <c r="BF179" i="1"/>
  <c r="BG179" i="1"/>
  <c r="BB180" i="1"/>
  <c r="BC180" i="1"/>
  <c r="BD180" i="1"/>
  <c r="BE180" i="1"/>
  <c r="BF180" i="1"/>
  <c r="BG180" i="1"/>
  <c r="BB181" i="1"/>
  <c r="BC181" i="1"/>
  <c r="BD181" i="1"/>
  <c r="BE181" i="1"/>
  <c r="BF181" i="1"/>
  <c r="BG181" i="1"/>
  <c r="BB182" i="1"/>
  <c r="BC182" i="1"/>
  <c r="BD182" i="1"/>
  <c r="BE182" i="1"/>
  <c r="BF182" i="1"/>
  <c r="BG182" i="1"/>
  <c r="BB183" i="1"/>
  <c r="BC183" i="1"/>
  <c r="BD183" i="1"/>
  <c r="BE183" i="1"/>
  <c r="BF183" i="1"/>
  <c r="BG183" i="1"/>
  <c r="BB184" i="1"/>
  <c r="BC184" i="1"/>
  <c r="BD184" i="1"/>
  <c r="BE184" i="1"/>
  <c r="BF184" i="1"/>
  <c r="BG184" i="1"/>
  <c r="BB185" i="1"/>
  <c r="BC185" i="1"/>
  <c r="BD185" i="1"/>
  <c r="BE185" i="1"/>
  <c r="BF185" i="1"/>
  <c r="BG185" i="1"/>
  <c r="BB186" i="1"/>
  <c r="BC186" i="1"/>
  <c r="BD186" i="1"/>
  <c r="BE186" i="1"/>
  <c r="BF186" i="1"/>
  <c r="BG186" i="1"/>
  <c r="BB187" i="1"/>
  <c r="BC187" i="1"/>
  <c r="BD187" i="1"/>
  <c r="BE187" i="1"/>
  <c r="BF187" i="1"/>
  <c r="BG187" i="1"/>
  <c r="BB188" i="1"/>
  <c r="BC188" i="1"/>
  <c r="BD188" i="1"/>
  <c r="BE188" i="1"/>
  <c r="BF188" i="1"/>
  <c r="BG188" i="1"/>
  <c r="BB189" i="1"/>
  <c r="BC189" i="1"/>
  <c r="BD189" i="1"/>
  <c r="BE189" i="1"/>
  <c r="BF189" i="1"/>
  <c r="BG189" i="1"/>
  <c r="BB190" i="1"/>
  <c r="BC190" i="1"/>
  <c r="BD190" i="1"/>
  <c r="BE190" i="1"/>
  <c r="BF190" i="1"/>
  <c r="BG190" i="1"/>
  <c r="BB191" i="1"/>
  <c r="BC191" i="1"/>
  <c r="BD191" i="1"/>
  <c r="BE191" i="1"/>
  <c r="BF191" i="1"/>
  <c r="BG191" i="1"/>
  <c r="BB192" i="1"/>
  <c r="BC192" i="1"/>
  <c r="BD192" i="1"/>
  <c r="BE192" i="1"/>
  <c r="BF192" i="1"/>
  <c r="BG192" i="1"/>
  <c r="BB193" i="1"/>
  <c r="BC193" i="1"/>
  <c r="BD193" i="1"/>
  <c r="BE193" i="1"/>
  <c r="BF193" i="1"/>
  <c r="BG193" i="1"/>
  <c r="BB194" i="1"/>
  <c r="BC194" i="1"/>
  <c r="BD194" i="1"/>
  <c r="BE194" i="1"/>
  <c r="BF194" i="1"/>
  <c r="BG194" i="1"/>
  <c r="BB195" i="1"/>
  <c r="BC195" i="1"/>
  <c r="BD195" i="1"/>
  <c r="BE195" i="1"/>
  <c r="BF195" i="1"/>
  <c r="BG195" i="1"/>
  <c r="BB196" i="1"/>
  <c r="BC196" i="1"/>
  <c r="BD196" i="1"/>
  <c r="BE196" i="1"/>
  <c r="BF196" i="1"/>
  <c r="BG196" i="1"/>
  <c r="BB197" i="1"/>
  <c r="BC197" i="1"/>
  <c r="BD197" i="1"/>
  <c r="BE197" i="1"/>
  <c r="BF197" i="1"/>
  <c r="BG197" i="1"/>
  <c r="BB198" i="1"/>
  <c r="BC198" i="1"/>
  <c r="BD198" i="1"/>
  <c r="BE198" i="1"/>
  <c r="BF198" i="1"/>
  <c r="BG198" i="1"/>
  <c r="BB199" i="1"/>
  <c r="BC199" i="1"/>
  <c r="BD199" i="1"/>
  <c r="BE199" i="1"/>
  <c r="BF199" i="1"/>
  <c r="BG199" i="1"/>
  <c r="BB200" i="1"/>
  <c r="BC200" i="1"/>
  <c r="BD200" i="1"/>
  <c r="BE200" i="1"/>
  <c r="BF200" i="1"/>
  <c r="BG200" i="1"/>
  <c r="BB201" i="1"/>
  <c r="BC201" i="1"/>
  <c r="BD201" i="1"/>
  <c r="BE201" i="1"/>
  <c r="BF201" i="1"/>
  <c r="BG201" i="1"/>
  <c r="BB202" i="1"/>
  <c r="BC202" i="1"/>
  <c r="BD202" i="1"/>
  <c r="BE202" i="1"/>
  <c r="BF202" i="1"/>
  <c r="BG202" i="1"/>
  <c r="BB203" i="1"/>
  <c r="BC203" i="1"/>
  <c r="BD203" i="1"/>
  <c r="BE203" i="1"/>
  <c r="BF203" i="1"/>
  <c r="BG203" i="1"/>
  <c r="BB204" i="1"/>
  <c r="BC204" i="1"/>
  <c r="BD204" i="1"/>
  <c r="BE204" i="1"/>
  <c r="BF204" i="1"/>
  <c r="BG204" i="1"/>
  <c r="BB205" i="1"/>
  <c r="BC205" i="1"/>
  <c r="BD205" i="1"/>
  <c r="BE205" i="1"/>
  <c r="BF205" i="1"/>
  <c r="BG205" i="1"/>
  <c r="BB206" i="1"/>
  <c r="BC206" i="1"/>
  <c r="BD206" i="1"/>
  <c r="BE206" i="1"/>
  <c r="BF206" i="1"/>
  <c r="BG206" i="1"/>
  <c r="BB207" i="1"/>
  <c r="BC207" i="1"/>
  <c r="BD207" i="1"/>
  <c r="BE207" i="1"/>
  <c r="BF207" i="1"/>
  <c r="BG207" i="1"/>
  <c r="BB208" i="1"/>
  <c r="BC208" i="1"/>
  <c r="BD208" i="1"/>
  <c r="BE208" i="1"/>
  <c r="BF208" i="1"/>
  <c r="BG208" i="1"/>
  <c r="BB209" i="1"/>
  <c r="BC209" i="1"/>
  <c r="BD209" i="1"/>
  <c r="BE209" i="1"/>
  <c r="BF209" i="1"/>
  <c r="BG209" i="1"/>
  <c r="BB210" i="1"/>
  <c r="BC210" i="1"/>
  <c r="BD210" i="1"/>
  <c r="BE210" i="1"/>
  <c r="BF210" i="1"/>
  <c r="BG210" i="1"/>
  <c r="BB211" i="1"/>
  <c r="BC211" i="1"/>
  <c r="BD211" i="1"/>
  <c r="BE211" i="1"/>
  <c r="BF211" i="1"/>
  <c r="BG211" i="1"/>
  <c r="BB212" i="1"/>
  <c r="BC212" i="1"/>
  <c r="BD212" i="1"/>
  <c r="BE212" i="1"/>
  <c r="BF212" i="1"/>
  <c r="BG212" i="1"/>
  <c r="BB213" i="1"/>
  <c r="BC213" i="1"/>
  <c r="BD213" i="1"/>
  <c r="BE213" i="1"/>
  <c r="BF213" i="1"/>
  <c r="BG213" i="1"/>
  <c r="BB214" i="1"/>
  <c r="BC214" i="1"/>
  <c r="BD214" i="1"/>
  <c r="BE214" i="1"/>
  <c r="BF214" i="1"/>
  <c r="BG214" i="1"/>
  <c r="BB215" i="1"/>
  <c r="BC215" i="1"/>
  <c r="BD215" i="1"/>
  <c r="BE215" i="1"/>
  <c r="BF215" i="1"/>
  <c r="BG215" i="1"/>
  <c r="BB216" i="1"/>
  <c r="BC216" i="1"/>
  <c r="BD216" i="1"/>
  <c r="BE216" i="1"/>
  <c r="BF216" i="1"/>
  <c r="BG216" i="1"/>
  <c r="BB217" i="1"/>
  <c r="BC217" i="1"/>
  <c r="BD217" i="1"/>
  <c r="BE217" i="1"/>
  <c r="BF217" i="1"/>
  <c r="BG217" i="1"/>
  <c r="BB218" i="1"/>
  <c r="BC218" i="1"/>
  <c r="BD218" i="1"/>
  <c r="BE218" i="1"/>
  <c r="BF218" i="1"/>
  <c r="BG218" i="1"/>
  <c r="BB219" i="1"/>
  <c r="BC219" i="1"/>
  <c r="BD219" i="1"/>
  <c r="BE219" i="1"/>
  <c r="BF219" i="1"/>
  <c r="BG219" i="1"/>
  <c r="BB220" i="1"/>
  <c r="BC220" i="1"/>
  <c r="BD220" i="1"/>
  <c r="BE220" i="1"/>
  <c r="BF220" i="1"/>
  <c r="BG220" i="1"/>
  <c r="BB221" i="1"/>
  <c r="BC221" i="1"/>
  <c r="BD221" i="1"/>
  <c r="BE221" i="1"/>
  <c r="BF221" i="1"/>
  <c r="BG221" i="1"/>
  <c r="BB222" i="1"/>
  <c r="BC222" i="1"/>
  <c r="BD222" i="1"/>
  <c r="BE222" i="1"/>
  <c r="BF222" i="1"/>
  <c r="BG222" i="1"/>
  <c r="BB223" i="1"/>
  <c r="BC223" i="1"/>
  <c r="BD223" i="1"/>
  <c r="BE223" i="1"/>
  <c r="BF223" i="1"/>
  <c r="BG223" i="1"/>
  <c r="BB224" i="1"/>
  <c r="BC224" i="1"/>
  <c r="BD224" i="1"/>
  <c r="BE224" i="1"/>
  <c r="BF224" i="1"/>
  <c r="BG224" i="1"/>
  <c r="BB225" i="1"/>
  <c r="BC225" i="1"/>
  <c r="BD225" i="1"/>
  <c r="BE225" i="1"/>
  <c r="BF225" i="1"/>
  <c r="BG225" i="1"/>
  <c r="BB226" i="1"/>
  <c r="BC226" i="1"/>
  <c r="BD226" i="1"/>
  <c r="BE226" i="1"/>
  <c r="BF226" i="1"/>
  <c r="BG226" i="1"/>
  <c r="BB227" i="1"/>
  <c r="BC227" i="1"/>
  <c r="BD227" i="1"/>
  <c r="BE227" i="1"/>
  <c r="BF227" i="1"/>
  <c r="BG227" i="1"/>
  <c r="BB228" i="1"/>
  <c r="BC228" i="1"/>
  <c r="BD228" i="1"/>
  <c r="BE228" i="1"/>
  <c r="BF228" i="1"/>
  <c r="BG228" i="1"/>
  <c r="BB229" i="1"/>
  <c r="BC229" i="1"/>
  <c r="BD229" i="1"/>
  <c r="BE229" i="1"/>
  <c r="BF229" i="1"/>
  <c r="BG229" i="1"/>
  <c r="BB230" i="1"/>
  <c r="BC230" i="1"/>
  <c r="BD230" i="1"/>
  <c r="BE230" i="1"/>
  <c r="BF230" i="1"/>
  <c r="BG230" i="1"/>
  <c r="BB231" i="1"/>
  <c r="BC231" i="1"/>
  <c r="BD231" i="1"/>
  <c r="BE231" i="1"/>
  <c r="BF231" i="1"/>
  <c r="BG231" i="1"/>
  <c r="BB232" i="1"/>
  <c r="BC232" i="1"/>
  <c r="BD232" i="1"/>
  <c r="BE232" i="1"/>
  <c r="BF232" i="1"/>
  <c r="BG232" i="1"/>
  <c r="BB233" i="1"/>
  <c r="BC233" i="1"/>
  <c r="BD233" i="1"/>
  <c r="BE233" i="1"/>
  <c r="BF233" i="1"/>
  <c r="BG233" i="1"/>
  <c r="BB234" i="1"/>
  <c r="BC234" i="1"/>
  <c r="BD234" i="1"/>
  <c r="BE234" i="1"/>
  <c r="BF234" i="1"/>
  <c r="BG234" i="1"/>
  <c r="BB235" i="1"/>
  <c r="BC235" i="1"/>
  <c r="BD235" i="1"/>
  <c r="BE235" i="1"/>
  <c r="BF235" i="1"/>
  <c r="BG235" i="1"/>
  <c r="BB236" i="1"/>
  <c r="BC236" i="1"/>
  <c r="BD236" i="1"/>
  <c r="BE236" i="1"/>
  <c r="BF236" i="1"/>
  <c r="BG236" i="1"/>
  <c r="BB237" i="1"/>
  <c r="BC237" i="1"/>
  <c r="BD237" i="1"/>
  <c r="BE237" i="1"/>
  <c r="BF237" i="1"/>
  <c r="BG237" i="1"/>
  <c r="BB238" i="1"/>
  <c r="BC238" i="1"/>
  <c r="BD238" i="1"/>
  <c r="BE238" i="1"/>
  <c r="BF238" i="1"/>
  <c r="BG238" i="1"/>
  <c r="BB239" i="1"/>
  <c r="BC239" i="1"/>
  <c r="BD239" i="1"/>
  <c r="BE239" i="1"/>
  <c r="BF239" i="1"/>
  <c r="BG239" i="1"/>
  <c r="BB240" i="1"/>
  <c r="BC240" i="1"/>
  <c r="BD240" i="1"/>
  <c r="BE240" i="1"/>
  <c r="BF240" i="1"/>
  <c r="BG240" i="1"/>
  <c r="BB241" i="1"/>
  <c r="BC241" i="1"/>
  <c r="BD241" i="1"/>
  <c r="BE241" i="1"/>
  <c r="BF241" i="1"/>
  <c r="BG241" i="1"/>
  <c r="BB242" i="1"/>
  <c r="BC242" i="1"/>
  <c r="BD242" i="1"/>
  <c r="BE242" i="1"/>
  <c r="BF242" i="1"/>
  <c r="BG242" i="1"/>
  <c r="BB243" i="1"/>
  <c r="BC243" i="1"/>
  <c r="BD243" i="1"/>
  <c r="BE243" i="1"/>
  <c r="BF243" i="1"/>
  <c r="BG243" i="1"/>
  <c r="BB244" i="1"/>
  <c r="BC244" i="1"/>
  <c r="BD244" i="1"/>
  <c r="BE244" i="1"/>
  <c r="BF244" i="1"/>
  <c r="BG244" i="1"/>
  <c r="BB245" i="1"/>
  <c r="BC245" i="1"/>
  <c r="BD245" i="1"/>
  <c r="BE245" i="1"/>
  <c r="BF245" i="1"/>
  <c r="BG245" i="1"/>
  <c r="BB246" i="1"/>
  <c r="BC246" i="1"/>
  <c r="BD246" i="1"/>
  <c r="BE246" i="1"/>
  <c r="BF246" i="1"/>
  <c r="BG246" i="1"/>
  <c r="BB247" i="1"/>
  <c r="BC247" i="1"/>
  <c r="BD247" i="1"/>
  <c r="BE247" i="1"/>
  <c r="BF247" i="1"/>
  <c r="BG247" i="1"/>
  <c r="BB248" i="1"/>
  <c r="BC248" i="1"/>
  <c r="BD248" i="1"/>
  <c r="BE248" i="1"/>
  <c r="BF248" i="1"/>
  <c r="BG248" i="1"/>
  <c r="BB249" i="1"/>
  <c r="BC249" i="1"/>
  <c r="BD249" i="1"/>
  <c r="BE249" i="1"/>
  <c r="BF249" i="1"/>
  <c r="BG249" i="1"/>
  <c r="BB250" i="1"/>
  <c r="BC250" i="1"/>
  <c r="BD250" i="1"/>
  <c r="BE250" i="1"/>
  <c r="BF250" i="1"/>
  <c r="BG250" i="1"/>
  <c r="BB251" i="1"/>
  <c r="BC251" i="1"/>
  <c r="BD251" i="1"/>
  <c r="BE251" i="1"/>
  <c r="BF251" i="1"/>
  <c r="BG251" i="1"/>
  <c r="BB252" i="1"/>
  <c r="BC252" i="1"/>
  <c r="BD252" i="1"/>
  <c r="BE252" i="1"/>
  <c r="BF252" i="1"/>
  <c r="BG252" i="1"/>
  <c r="BB253" i="1"/>
  <c r="BC253" i="1"/>
  <c r="BD253" i="1"/>
  <c r="BE253" i="1"/>
  <c r="BF253" i="1"/>
  <c r="BG253" i="1"/>
  <c r="BB254" i="1"/>
  <c r="BC254" i="1"/>
  <c r="BD254" i="1"/>
  <c r="BE254" i="1"/>
  <c r="BF254" i="1"/>
  <c r="BG254" i="1"/>
  <c r="BB255" i="1"/>
  <c r="BC255" i="1"/>
  <c r="BD255" i="1"/>
  <c r="BE255" i="1"/>
  <c r="BF255" i="1"/>
  <c r="BG255" i="1"/>
  <c r="BB256" i="1"/>
  <c r="BC256" i="1"/>
  <c r="BD256" i="1"/>
  <c r="BE256" i="1"/>
  <c r="BF256" i="1"/>
  <c r="BG256" i="1"/>
  <c r="BB257" i="1"/>
  <c r="BC257" i="1"/>
  <c r="BD257" i="1"/>
  <c r="BE257" i="1"/>
  <c r="BF257" i="1"/>
  <c r="BG257" i="1"/>
  <c r="BB258" i="1"/>
  <c r="BC258" i="1"/>
  <c r="BD258" i="1"/>
  <c r="BE258" i="1"/>
  <c r="BF258" i="1"/>
  <c r="BG258" i="1"/>
  <c r="BB259" i="1"/>
  <c r="BC259" i="1"/>
  <c r="BD259" i="1"/>
  <c r="BE259" i="1"/>
  <c r="BF259" i="1"/>
  <c r="BG259" i="1"/>
  <c r="BB260" i="1"/>
  <c r="BC260" i="1"/>
  <c r="BD260" i="1"/>
  <c r="BE260" i="1"/>
  <c r="BF260" i="1"/>
  <c r="BG260" i="1"/>
  <c r="BB261" i="1"/>
  <c r="BC261" i="1"/>
  <c r="BD261" i="1"/>
  <c r="BE261" i="1"/>
  <c r="BF261" i="1"/>
  <c r="BG261" i="1"/>
  <c r="BB262" i="1"/>
  <c r="BC262" i="1"/>
  <c r="BD262" i="1"/>
  <c r="BE262" i="1"/>
  <c r="BF262" i="1"/>
  <c r="BG262" i="1"/>
  <c r="BB263" i="1"/>
  <c r="BC263" i="1"/>
  <c r="BD263" i="1"/>
  <c r="BE263" i="1"/>
  <c r="BF263" i="1"/>
  <c r="BG263" i="1"/>
  <c r="BB264" i="1"/>
  <c r="BC264" i="1"/>
  <c r="BD264" i="1"/>
  <c r="BE264" i="1"/>
  <c r="BF264" i="1"/>
  <c r="BG264" i="1"/>
  <c r="BB265" i="1"/>
  <c r="BC265" i="1"/>
  <c r="BD265" i="1"/>
  <c r="BE265" i="1"/>
  <c r="BF265" i="1"/>
  <c r="BG265" i="1"/>
  <c r="BB266" i="1"/>
  <c r="BC266" i="1"/>
  <c r="BD266" i="1"/>
  <c r="BE266" i="1"/>
  <c r="BF266" i="1"/>
  <c r="BG266" i="1"/>
  <c r="BB267" i="1"/>
  <c r="BC267" i="1"/>
  <c r="BD267" i="1"/>
  <c r="BE267" i="1"/>
  <c r="BF267" i="1"/>
  <c r="BG267" i="1"/>
  <c r="BB268" i="1"/>
  <c r="BC268" i="1"/>
  <c r="BD268" i="1"/>
  <c r="BE268" i="1"/>
  <c r="BF268" i="1"/>
  <c r="BG268" i="1"/>
  <c r="BB269" i="1"/>
  <c r="BC269" i="1"/>
  <c r="BD269" i="1"/>
  <c r="BE269" i="1"/>
  <c r="BF269" i="1"/>
  <c r="BG269" i="1"/>
  <c r="BB270" i="1"/>
  <c r="BC270" i="1"/>
  <c r="BD270" i="1"/>
  <c r="BE270" i="1"/>
  <c r="BF270" i="1"/>
  <c r="BG270" i="1"/>
  <c r="BB271" i="1"/>
  <c r="BC271" i="1"/>
  <c r="BD271" i="1"/>
  <c r="BE271" i="1"/>
  <c r="BF271" i="1"/>
  <c r="BG271" i="1"/>
  <c r="BB272" i="1"/>
  <c r="BC272" i="1"/>
  <c r="BD272" i="1"/>
  <c r="BE272" i="1"/>
  <c r="BF272" i="1"/>
  <c r="BG272" i="1"/>
  <c r="BB273" i="1"/>
  <c r="BC273" i="1"/>
  <c r="BD273" i="1"/>
  <c r="BE273" i="1"/>
  <c r="BF273" i="1"/>
  <c r="BG273" i="1"/>
  <c r="BB274" i="1"/>
  <c r="BC274" i="1"/>
  <c r="BD274" i="1"/>
  <c r="BE274" i="1"/>
  <c r="BF274" i="1"/>
  <c r="BG274" i="1"/>
  <c r="BB275" i="1"/>
  <c r="BC275" i="1"/>
  <c r="BD275" i="1"/>
  <c r="BE275" i="1"/>
  <c r="BF275" i="1"/>
  <c r="BG275" i="1"/>
  <c r="BB276" i="1"/>
  <c r="BC276" i="1"/>
  <c r="BD276" i="1"/>
  <c r="BE276" i="1"/>
  <c r="BF276" i="1"/>
  <c r="BG276" i="1"/>
  <c r="BB277" i="1"/>
  <c r="BC277" i="1"/>
  <c r="BD277" i="1"/>
  <c r="BE277" i="1"/>
  <c r="BF277" i="1"/>
  <c r="BG277" i="1"/>
  <c r="BB278" i="1"/>
  <c r="BC278" i="1"/>
  <c r="BD278" i="1"/>
  <c r="BE278" i="1"/>
  <c r="BF278" i="1"/>
  <c r="BG278" i="1"/>
  <c r="BB279" i="1"/>
  <c r="BC279" i="1"/>
  <c r="BD279" i="1"/>
  <c r="BE279" i="1"/>
  <c r="BF279" i="1"/>
  <c r="BG279" i="1"/>
  <c r="BB280" i="1"/>
  <c r="BC280" i="1"/>
  <c r="BD280" i="1"/>
  <c r="BE280" i="1"/>
  <c r="BF280" i="1"/>
  <c r="BG280" i="1"/>
  <c r="BB281" i="1"/>
  <c r="BC281" i="1"/>
  <c r="BD281" i="1"/>
  <c r="BE281" i="1"/>
  <c r="BF281" i="1"/>
  <c r="BG281" i="1"/>
  <c r="BB282" i="1"/>
  <c r="BC282" i="1"/>
  <c r="BD282" i="1"/>
  <c r="BE282" i="1"/>
  <c r="BF282" i="1"/>
  <c r="BG282" i="1"/>
  <c r="BB283" i="1"/>
  <c r="BC283" i="1"/>
  <c r="BD283" i="1"/>
  <c r="BE283" i="1"/>
  <c r="BF283" i="1"/>
  <c r="BG283" i="1"/>
  <c r="BB284" i="1"/>
  <c r="BC284" i="1"/>
  <c r="BD284" i="1"/>
  <c r="BE284" i="1"/>
  <c r="BF284" i="1"/>
  <c r="BG284" i="1"/>
  <c r="BB285" i="1"/>
  <c r="BC285" i="1"/>
  <c r="BD285" i="1"/>
  <c r="BE285" i="1"/>
  <c r="BF285" i="1"/>
  <c r="BG285" i="1"/>
  <c r="BB286" i="1"/>
  <c r="BC286" i="1"/>
  <c r="BD286" i="1"/>
  <c r="BE286" i="1"/>
  <c r="BF286" i="1"/>
  <c r="BG286" i="1"/>
  <c r="BB287" i="1"/>
  <c r="BC287" i="1"/>
  <c r="BD287" i="1"/>
  <c r="BE287" i="1"/>
  <c r="BF287" i="1"/>
  <c r="BG287" i="1"/>
  <c r="BB288" i="1"/>
  <c r="BC288" i="1"/>
  <c r="BD288" i="1"/>
  <c r="BE288" i="1"/>
  <c r="BF288" i="1"/>
  <c r="BG288" i="1"/>
  <c r="BB289" i="1"/>
  <c r="BC289" i="1"/>
  <c r="BD289" i="1"/>
  <c r="BE289" i="1"/>
  <c r="BF289" i="1"/>
  <c r="BG289" i="1"/>
  <c r="BB290" i="1"/>
  <c r="BC290" i="1"/>
  <c r="BD290" i="1"/>
  <c r="BE290" i="1"/>
  <c r="BF290" i="1"/>
  <c r="BG290" i="1"/>
  <c r="BB291" i="1"/>
  <c r="BC291" i="1"/>
  <c r="BD291" i="1"/>
  <c r="BE291" i="1"/>
  <c r="BF291" i="1"/>
  <c r="BG291" i="1"/>
  <c r="BB292" i="1"/>
  <c r="BC292" i="1"/>
  <c r="BD292" i="1"/>
  <c r="BE292" i="1"/>
  <c r="BF292" i="1"/>
  <c r="BG292" i="1"/>
  <c r="BB293" i="1"/>
  <c r="BC293" i="1"/>
  <c r="BD293" i="1"/>
  <c r="BE293" i="1"/>
  <c r="BF293" i="1"/>
  <c r="BG293" i="1"/>
  <c r="BB294" i="1"/>
  <c r="BC294" i="1"/>
  <c r="BD294" i="1"/>
  <c r="BE294" i="1"/>
  <c r="BF294" i="1"/>
  <c r="BG294" i="1"/>
  <c r="BB295" i="1"/>
  <c r="BC295" i="1"/>
  <c r="BD295" i="1"/>
  <c r="BE295" i="1"/>
  <c r="BF295" i="1"/>
  <c r="BG295" i="1"/>
  <c r="BB296" i="1"/>
  <c r="BC296" i="1"/>
  <c r="BD296" i="1"/>
  <c r="BE296" i="1"/>
  <c r="BF296" i="1"/>
  <c r="BG296" i="1"/>
  <c r="BB297" i="1"/>
  <c r="BC297" i="1"/>
  <c r="BD297" i="1"/>
  <c r="BE297" i="1"/>
  <c r="BF297" i="1"/>
  <c r="BG297" i="1"/>
  <c r="BB298" i="1"/>
  <c r="BC298" i="1"/>
  <c r="BD298" i="1"/>
  <c r="BE298" i="1"/>
  <c r="BF298" i="1"/>
  <c r="BG298" i="1"/>
  <c r="BB299" i="1"/>
  <c r="BC299" i="1"/>
  <c r="BD299" i="1"/>
  <c r="BE299" i="1"/>
  <c r="BF299" i="1"/>
  <c r="BG299" i="1"/>
  <c r="BB300" i="1"/>
  <c r="BC300" i="1"/>
  <c r="BD300" i="1"/>
  <c r="BE300" i="1"/>
  <c r="BF300" i="1"/>
  <c r="BG300" i="1"/>
  <c r="BB301" i="1"/>
  <c r="BC301" i="1"/>
  <c r="BD301" i="1"/>
  <c r="BE301" i="1"/>
  <c r="BF301" i="1"/>
  <c r="BG301" i="1"/>
  <c r="BB302" i="1"/>
  <c r="BC302" i="1"/>
  <c r="BD302" i="1"/>
  <c r="BE302" i="1"/>
  <c r="BF302" i="1"/>
  <c r="BG302" i="1"/>
  <c r="BB303" i="1"/>
  <c r="BC303" i="1"/>
  <c r="BD303" i="1"/>
  <c r="BE303" i="1"/>
  <c r="BF303" i="1"/>
  <c r="BG303" i="1"/>
  <c r="BB304" i="1"/>
  <c r="BC304" i="1"/>
  <c r="BD304" i="1"/>
  <c r="BE304" i="1"/>
  <c r="BF304" i="1"/>
  <c r="BG304" i="1"/>
  <c r="BB305" i="1"/>
  <c r="BC305" i="1"/>
  <c r="BD305" i="1"/>
  <c r="BE305" i="1"/>
  <c r="BF305" i="1"/>
  <c r="BG305" i="1"/>
  <c r="BB306" i="1"/>
  <c r="BC306" i="1"/>
  <c r="BD306" i="1"/>
  <c r="BE306" i="1"/>
  <c r="BF306" i="1"/>
  <c r="BG306" i="1"/>
  <c r="BB307" i="1"/>
  <c r="BC307" i="1"/>
  <c r="BD307" i="1"/>
  <c r="BE307" i="1"/>
  <c r="BF307" i="1"/>
  <c r="BG307" i="1"/>
  <c r="BB308" i="1"/>
  <c r="BC308" i="1"/>
  <c r="BD308" i="1"/>
  <c r="BE308" i="1"/>
  <c r="BF308" i="1"/>
  <c r="BG308" i="1"/>
  <c r="BB309" i="1"/>
  <c r="BC309" i="1"/>
  <c r="BD309" i="1"/>
  <c r="BE309" i="1"/>
  <c r="BF309" i="1"/>
  <c r="BG309" i="1"/>
  <c r="BB310" i="1"/>
  <c r="BC310" i="1"/>
  <c r="BD310" i="1"/>
  <c r="BE310" i="1"/>
  <c r="BF310" i="1"/>
  <c r="BG310" i="1"/>
  <c r="BB311" i="1"/>
  <c r="BC311" i="1"/>
  <c r="BD311" i="1"/>
  <c r="BE311" i="1"/>
  <c r="BF311" i="1"/>
  <c r="BG311" i="1"/>
  <c r="BB312" i="1"/>
  <c r="BC312" i="1"/>
  <c r="BD312" i="1"/>
  <c r="BE312" i="1"/>
  <c r="BF312" i="1"/>
  <c r="BG312" i="1"/>
  <c r="BB313" i="1"/>
  <c r="BC313" i="1"/>
  <c r="BD313" i="1"/>
  <c r="BE313" i="1"/>
  <c r="BF313" i="1"/>
  <c r="BG313" i="1"/>
  <c r="BB314" i="1"/>
  <c r="BC314" i="1"/>
  <c r="BD314" i="1"/>
  <c r="BE314" i="1"/>
  <c r="BF314" i="1"/>
  <c r="BG314" i="1"/>
  <c r="BB315" i="1"/>
  <c r="BC315" i="1"/>
  <c r="BD315" i="1"/>
  <c r="BE315" i="1"/>
  <c r="BF315" i="1"/>
  <c r="BG315" i="1"/>
  <c r="BB316" i="1"/>
  <c r="BC316" i="1"/>
  <c r="BD316" i="1"/>
  <c r="BE316" i="1"/>
  <c r="BF316" i="1"/>
  <c r="BG316" i="1"/>
  <c r="BB317" i="1"/>
  <c r="BC317" i="1"/>
  <c r="BD317" i="1"/>
  <c r="BE317" i="1"/>
  <c r="BF317" i="1"/>
  <c r="BG317" i="1"/>
  <c r="BB318" i="1"/>
  <c r="BC318" i="1"/>
  <c r="BD318" i="1"/>
  <c r="BE318" i="1"/>
  <c r="BF318" i="1"/>
  <c r="BG318" i="1"/>
  <c r="BB319" i="1"/>
  <c r="BC319" i="1"/>
  <c r="BD319" i="1"/>
  <c r="BE319" i="1"/>
  <c r="BF319" i="1"/>
  <c r="BG319" i="1"/>
  <c r="BB320" i="1"/>
  <c r="BC320" i="1"/>
  <c r="BD320" i="1"/>
  <c r="BE320" i="1"/>
  <c r="BF320" i="1"/>
  <c r="BG320" i="1"/>
  <c r="BB321" i="1"/>
  <c r="BC321" i="1"/>
  <c r="BD321" i="1"/>
  <c r="BE321" i="1"/>
  <c r="BF321" i="1"/>
  <c r="BG321" i="1"/>
  <c r="BB322" i="1"/>
  <c r="BC322" i="1"/>
  <c r="BD322" i="1"/>
  <c r="BE322" i="1"/>
  <c r="BF322" i="1"/>
  <c r="BG322" i="1"/>
  <c r="BB323" i="1"/>
  <c r="BC323" i="1"/>
  <c r="BD323" i="1"/>
  <c r="BE323" i="1"/>
  <c r="BF323" i="1"/>
  <c r="BG323" i="1"/>
  <c r="BB324" i="1"/>
  <c r="BC324" i="1"/>
  <c r="BD324" i="1"/>
  <c r="BE324" i="1"/>
  <c r="BF324" i="1"/>
  <c r="BG324" i="1"/>
  <c r="BB325" i="1"/>
  <c r="BC325" i="1"/>
  <c r="BD325" i="1"/>
  <c r="BE325" i="1"/>
  <c r="BF325" i="1"/>
  <c r="BG325" i="1"/>
  <c r="BB326" i="1"/>
  <c r="BC326" i="1"/>
  <c r="BD326" i="1"/>
  <c r="BE326" i="1"/>
  <c r="BF326" i="1"/>
  <c r="BG326" i="1"/>
  <c r="BB327" i="1"/>
  <c r="BC327" i="1"/>
  <c r="BD327" i="1"/>
  <c r="BE327" i="1"/>
  <c r="BF327" i="1"/>
  <c r="BG327" i="1"/>
  <c r="BB328" i="1"/>
  <c r="BC328" i="1"/>
  <c r="BD328" i="1"/>
  <c r="BE328" i="1"/>
  <c r="BF328" i="1"/>
  <c r="BG328" i="1"/>
  <c r="BB329" i="1"/>
  <c r="BC329" i="1"/>
  <c r="BD329" i="1"/>
  <c r="BE329" i="1"/>
  <c r="BF329" i="1"/>
  <c r="BG329" i="1"/>
  <c r="BB330" i="1"/>
  <c r="BC330" i="1"/>
  <c r="BD330" i="1"/>
  <c r="BE330" i="1"/>
  <c r="BF330" i="1"/>
  <c r="BG330" i="1"/>
  <c r="BB331" i="1"/>
  <c r="BC331" i="1"/>
  <c r="BD331" i="1"/>
  <c r="BE331" i="1"/>
  <c r="BF331" i="1"/>
  <c r="BG331" i="1"/>
  <c r="BB332" i="1"/>
  <c r="BC332" i="1"/>
  <c r="BD332" i="1"/>
  <c r="BE332" i="1"/>
  <c r="BF332" i="1"/>
  <c r="BG332" i="1"/>
  <c r="BB333" i="1"/>
  <c r="BC333" i="1"/>
  <c r="BD333" i="1"/>
  <c r="BE333" i="1"/>
  <c r="BF333" i="1"/>
  <c r="BG333" i="1"/>
  <c r="BB334" i="1"/>
  <c r="BC334" i="1"/>
  <c r="BD334" i="1"/>
  <c r="BE334" i="1"/>
  <c r="BF334" i="1"/>
  <c r="BG334" i="1"/>
  <c r="BB335" i="1"/>
  <c r="BC335" i="1"/>
  <c r="BD335" i="1"/>
  <c r="BE335" i="1"/>
  <c r="BF335" i="1"/>
  <c r="BG335" i="1"/>
  <c r="BB336" i="1"/>
  <c r="BC336" i="1"/>
  <c r="BD336" i="1"/>
  <c r="BE336" i="1"/>
  <c r="BF336" i="1"/>
  <c r="BG336" i="1"/>
  <c r="BB337" i="1"/>
  <c r="BC337" i="1"/>
  <c r="BD337" i="1"/>
  <c r="BE337" i="1"/>
  <c r="BF337" i="1"/>
  <c r="BG337" i="1"/>
  <c r="BB338" i="1"/>
  <c r="BC338" i="1"/>
  <c r="BD338" i="1"/>
  <c r="BE338" i="1"/>
  <c r="BF338" i="1"/>
  <c r="BG338" i="1"/>
  <c r="BB339" i="1"/>
  <c r="BC339" i="1"/>
  <c r="BD339" i="1"/>
  <c r="BE339" i="1"/>
  <c r="BF339" i="1"/>
  <c r="BG339" i="1"/>
  <c r="BB340" i="1"/>
  <c r="BC340" i="1"/>
  <c r="BD340" i="1"/>
  <c r="BE340" i="1"/>
  <c r="BF340" i="1"/>
  <c r="BG340" i="1"/>
  <c r="BB341" i="1"/>
  <c r="BC341" i="1"/>
  <c r="BD341" i="1"/>
  <c r="BE341" i="1"/>
  <c r="BF341" i="1"/>
  <c r="BG341" i="1"/>
  <c r="BB342" i="1"/>
  <c r="BC342" i="1"/>
  <c r="BD342" i="1"/>
  <c r="BE342" i="1"/>
  <c r="BF342" i="1"/>
  <c r="BG342" i="1"/>
  <c r="BB343" i="1"/>
  <c r="BC343" i="1"/>
  <c r="BD343" i="1"/>
  <c r="BE343" i="1"/>
  <c r="BF343" i="1"/>
  <c r="BG343" i="1"/>
  <c r="BB344" i="1"/>
  <c r="BC344" i="1"/>
  <c r="BD344" i="1"/>
  <c r="BE344" i="1"/>
  <c r="BF344" i="1"/>
  <c r="BG344" i="1"/>
  <c r="BB345" i="1"/>
  <c r="BC345" i="1"/>
  <c r="BD345" i="1"/>
  <c r="BE345" i="1"/>
  <c r="BF345" i="1"/>
  <c r="BG345" i="1"/>
  <c r="BB346" i="1"/>
  <c r="BC346" i="1"/>
  <c r="BD346" i="1"/>
  <c r="BE346" i="1"/>
  <c r="BF346" i="1"/>
  <c r="BG346" i="1"/>
  <c r="BB347" i="1"/>
  <c r="BC347" i="1"/>
  <c r="BD347" i="1"/>
  <c r="BE347" i="1"/>
  <c r="BF347" i="1"/>
  <c r="BG347" i="1"/>
  <c r="BB348" i="1"/>
  <c r="BC348" i="1"/>
  <c r="BD348" i="1"/>
  <c r="BE348" i="1"/>
  <c r="BF348" i="1"/>
  <c r="BG348" i="1"/>
  <c r="BB349" i="1"/>
  <c r="BC349" i="1"/>
  <c r="BD349" i="1"/>
  <c r="BE349" i="1"/>
  <c r="BF349" i="1"/>
  <c r="BG349" i="1"/>
  <c r="BB350" i="1"/>
  <c r="BC350" i="1"/>
  <c r="BD350" i="1"/>
  <c r="BE350" i="1"/>
  <c r="BF350" i="1"/>
  <c r="BG350" i="1"/>
  <c r="BB351" i="1"/>
  <c r="BC351" i="1"/>
  <c r="BD351" i="1"/>
  <c r="BE351" i="1"/>
  <c r="BF351" i="1"/>
  <c r="BG351" i="1"/>
  <c r="BB352" i="1"/>
  <c r="BC352" i="1"/>
  <c r="BD352" i="1"/>
  <c r="BE352" i="1"/>
  <c r="BF352" i="1"/>
  <c r="BG352" i="1"/>
  <c r="BB353" i="1"/>
  <c r="BC353" i="1"/>
  <c r="BD353" i="1"/>
  <c r="BE353" i="1"/>
  <c r="BF353" i="1"/>
  <c r="BG353" i="1"/>
  <c r="BB354" i="1"/>
  <c r="BC354" i="1"/>
  <c r="BD354" i="1"/>
  <c r="BE354" i="1"/>
  <c r="BF354" i="1"/>
  <c r="BG354" i="1"/>
  <c r="BB355" i="1"/>
  <c r="BC355" i="1"/>
  <c r="BD355" i="1"/>
  <c r="BE355" i="1"/>
  <c r="BF355" i="1"/>
  <c r="BG355" i="1"/>
  <c r="BB356" i="1"/>
  <c r="BC356" i="1"/>
  <c r="BD356" i="1"/>
  <c r="BE356" i="1"/>
  <c r="BF356" i="1"/>
  <c r="BG356" i="1"/>
  <c r="BB357" i="1"/>
  <c r="BC357" i="1"/>
  <c r="BD357" i="1"/>
  <c r="BE357" i="1"/>
  <c r="BF357" i="1"/>
  <c r="BG357" i="1"/>
  <c r="BB358" i="1"/>
  <c r="BC358" i="1"/>
  <c r="BD358" i="1"/>
  <c r="BE358" i="1"/>
  <c r="BF358" i="1"/>
  <c r="BG358" i="1"/>
  <c r="BB359" i="1"/>
  <c r="BC359" i="1"/>
  <c r="BD359" i="1"/>
  <c r="BE359" i="1"/>
  <c r="BF359" i="1"/>
  <c r="BG359" i="1"/>
  <c r="BB360" i="1"/>
  <c r="BC360" i="1"/>
  <c r="BD360" i="1"/>
  <c r="BE360" i="1"/>
  <c r="BF360" i="1"/>
  <c r="BG360" i="1"/>
  <c r="BB361" i="1"/>
  <c r="BC361" i="1"/>
  <c r="BD361" i="1"/>
  <c r="BE361" i="1"/>
  <c r="BF361" i="1"/>
  <c r="BG361" i="1"/>
  <c r="BB362" i="1"/>
  <c r="BC362" i="1"/>
  <c r="BD362" i="1"/>
  <c r="BE362" i="1"/>
  <c r="BF362" i="1"/>
  <c r="BG362" i="1"/>
  <c r="BB363" i="1"/>
  <c r="BC363" i="1"/>
  <c r="BD363" i="1"/>
  <c r="BE363" i="1"/>
  <c r="BF363" i="1"/>
  <c r="BG363" i="1"/>
  <c r="BB364" i="1"/>
  <c r="BC364" i="1"/>
  <c r="BD364" i="1"/>
  <c r="BE364" i="1"/>
  <c r="BF364" i="1"/>
  <c r="BG364" i="1"/>
  <c r="BB365" i="1"/>
  <c r="BC365" i="1"/>
  <c r="BD365" i="1"/>
  <c r="BE365" i="1"/>
  <c r="BF365" i="1"/>
  <c r="BG365" i="1"/>
  <c r="BB366" i="1"/>
  <c r="BC366" i="1"/>
  <c r="BD366" i="1"/>
  <c r="BE366" i="1"/>
  <c r="BF366" i="1"/>
  <c r="BG366" i="1"/>
  <c r="BB367" i="1"/>
  <c r="BC367" i="1"/>
  <c r="BD367" i="1"/>
  <c r="BE367" i="1"/>
  <c r="BF367" i="1"/>
  <c r="BG367" i="1"/>
  <c r="BB368" i="1"/>
  <c r="BC368" i="1"/>
  <c r="BD368" i="1"/>
  <c r="BE368" i="1"/>
  <c r="BF368" i="1"/>
  <c r="BG368" i="1"/>
  <c r="BB369" i="1"/>
  <c r="BC369" i="1"/>
  <c r="BD369" i="1"/>
  <c r="BE369" i="1"/>
  <c r="BF369" i="1"/>
  <c r="BG369" i="1"/>
  <c r="BB370" i="1"/>
  <c r="BC370" i="1"/>
  <c r="BD370" i="1"/>
  <c r="BE370" i="1"/>
  <c r="BF370" i="1"/>
  <c r="BG370" i="1"/>
  <c r="BB371" i="1"/>
  <c r="BC371" i="1"/>
  <c r="BD371" i="1"/>
  <c r="BE371" i="1"/>
  <c r="BF371" i="1"/>
  <c r="BG371" i="1"/>
  <c r="BB372" i="1"/>
  <c r="BC372" i="1"/>
  <c r="BD372" i="1"/>
  <c r="BE372" i="1"/>
  <c r="BF372" i="1"/>
  <c r="BG372" i="1"/>
  <c r="BB373" i="1"/>
  <c r="BC373" i="1"/>
  <c r="BD373" i="1"/>
  <c r="BE373" i="1"/>
  <c r="BF373" i="1"/>
  <c r="BG373" i="1"/>
  <c r="BB374" i="1"/>
  <c r="BC374" i="1"/>
  <c r="BD374" i="1"/>
  <c r="BE374" i="1"/>
  <c r="BF374" i="1"/>
  <c r="BG374" i="1"/>
  <c r="BB375" i="1"/>
  <c r="BC375" i="1"/>
  <c r="BD375" i="1"/>
  <c r="BE375" i="1"/>
  <c r="BF375" i="1"/>
  <c r="BG375" i="1"/>
  <c r="BB376" i="1"/>
  <c r="BC376" i="1"/>
  <c r="BD376" i="1"/>
  <c r="BE376" i="1"/>
  <c r="BF376" i="1"/>
  <c r="BG376" i="1"/>
  <c r="BB377" i="1"/>
  <c r="BC377" i="1"/>
  <c r="BD377" i="1"/>
  <c r="BE377" i="1"/>
  <c r="BF377" i="1"/>
  <c r="BG377" i="1"/>
  <c r="BB378" i="1"/>
  <c r="BC378" i="1"/>
  <c r="BD378" i="1"/>
  <c r="BE378" i="1"/>
  <c r="BF378" i="1"/>
  <c r="BG378" i="1"/>
  <c r="BB379" i="1"/>
  <c r="BC379" i="1"/>
  <c r="BD379" i="1"/>
  <c r="BE379" i="1"/>
  <c r="BF379" i="1"/>
  <c r="BG379" i="1"/>
  <c r="BB380" i="1"/>
  <c r="BC380" i="1"/>
  <c r="BD380" i="1"/>
  <c r="BE380" i="1"/>
  <c r="BF380" i="1"/>
  <c r="BG380" i="1"/>
  <c r="BB381" i="1"/>
  <c r="BC381" i="1"/>
  <c r="BD381" i="1"/>
  <c r="BE381" i="1"/>
  <c r="BF381" i="1"/>
  <c r="BG381" i="1"/>
  <c r="BB382" i="1"/>
  <c r="BC382" i="1"/>
  <c r="BD382" i="1"/>
  <c r="BE382" i="1"/>
  <c r="BF382" i="1"/>
  <c r="BG382" i="1"/>
  <c r="BB383" i="1"/>
  <c r="BC383" i="1"/>
  <c r="BD383" i="1"/>
  <c r="BE383" i="1"/>
  <c r="BF383" i="1"/>
  <c r="BG383" i="1"/>
  <c r="BB384" i="1"/>
  <c r="BC384" i="1"/>
  <c r="BD384" i="1"/>
  <c r="BE384" i="1"/>
  <c r="BF384" i="1"/>
  <c r="BG384" i="1"/>
  <c r="BB385" i="1"/>
  <c r="BC385" i="1"/>
  <c r="BD385" i="1"/>
  <c r="BE385" i="1"/>
  <c r="BF385" i="1"/>
  <c r="BG385" i="1"/>
  <c r="BB386" i="1"/>
  <c r="BC386" i="1"/>
  <c r="BD386" i="1"/>
  <c r="BE386" i="1"/>
  <c r="BF386" i="1"/>
  <c r="BG386" i="1"/>
  <c r="BB387" i="1"/>
  <c r="BC387" i="1"/>
  <c r="BD387" i="1"/>
  <c r="BE387" i="1"/>
  <c r="BF387" i="1"/>
  <c r="BG387" i="1"/>
  <c r="BB388" i="1"/>
  <c r="BC388" i="1"/>
  <c r="BD388" i="1"/>
  <c r="BE388" i="1"/>
  <c r="BF388" i="1"/>
  <c r="BG388" i="1"/>
  <c r="BB389" i="1"/>
  <c r="BC389" i="1"/>
  <c r="BD389" i="1"/>
  <c r="BE389" i="1"/>
  <c r="BF389" i="1"/>
  <c r="BG389" i="1"/>
  <c r="BB390" i="1"/>
  <c r="BC390" i="1"/>
  <c r="BD390" i="1"/>
  <c r="BE390" i="1"/>
  <c r="BF390" i="1"/>
  <c r="BG390" i="1"/>
  <c r="BB391" i="1"/>
  <c r="BC391" i="1"/>
  <c r="BD391" i="1"/>
  <c r="BE391" i="1"/>
  <c r="BF391" i="1"/>
  <c r="BG391" i="1"/>
  <c r="BB392" i="1"/>
  <c r="BC392" i="1"/>
  <c r="BD392" i="1"/>
  <c r="BE392" i="1"/>
  <c r="BF392" i="1"/>
  <c r="BG392" i="1"/>
  <c r="BB393" i="1"/>
  <c r="BC393" i="1"/>
  <c r="BD393" i="1"/>
  <c r="BE393" i="1"/>
  <c r="BF393" i="1"/>
  <c r="BG393" i="1"/>
  <c r="BB394" i="1"/>
  <c r="BC394" i="1"/>
  <c r="BD394" i="1"/>
  <c r="BE394" i="1"/>
  <c r="BF394" i="1"/>
  <c r="BG394" i="1"/>
  <c r="BB395" i="1"/>
  <c r="BC395" i="1"/>
  <c r="BD395" i="1"/>
  <c r="BE395" i="1"/>
  <c r="BF395" i="1"/>
  <c r="BG395" i="1"/>
  <c r="BB396" i="1"/>
  <c r="BC396" i="1"/>
  <c r="BD396" i="1"/>
  <c r="BE396" i="1"/>
  <c r="BF396" i="1"/>
  <c r="BG396" i="1"/>
  <c r="BB397" i="1"/>
  <c r="BC397" i="1"/>
  <c r="BD397" i="1"/>
  <c r="BE397" i="1"/>
  <c r="BF397" i="1"/>
  <c r="BG397" i="1"/>
  <c r="BB398" i="1"/>
  <c r="BC398" i="1"/>
  <c r="BD398" i="1"/>
  <c r="BE398" i="1"/>
  <c r="BF398" i="1"/>
  <c r="BG398" i="1"/>
  <c r="BB399" i="1"/>
  <c r="BC399" i="1"/>
  <c r="BD399" i="1"/>
  <c r="BE399" i="1"/>
  <c r="BF399" i="1"/>
  <c r="BG399" i="1"/>
  <c r="BB400" i="1"/>
  <c r="BC400" i="1"/>
  <c r="BD400" i="1"/>
  <c r="BE400" i="1"/>
  <c r="BF400" i="1"/>
  <c r="BG400" i="1"/>
  <c r="BB401" i="1"/>
  <c r="BC401" i="1"/>
  <c r="BD401" i="1"/>
  <c r="BE401" i="1"/>
  <c r="BF401" i="1"/>
  <c r="BG401" i="1"/>
  <c r="BB402" i="1"/>
  <c r="BC402" i="1"/>
  <c r="BD402" i="1"/>
  <c r="BE402" i="1"/>
  <c r="BF402" i="1"/>
  <c r="BG402" i="1"/>
  <c r="BB403" i="1"/>
  <c r="BC403" i="1"/>
  <c r="BD403" i="1"/>
  <c r="BE403" i="1"/>
  <c r="BF403" i="1"/>
  <c r="BG403" i="1"/>
  <c r="BB404" i="1"/>
  <c r="BC404" i="1"/>
  <c r="BD404" i="1"/>
  <c r="BE404" i="1"/>
  <c r="BF404" i="1"/>
  <c r="BG404" i="1"/>
  <c r="BB405" i="1"/>
  <c r="BC405" i="1"/>
  <c r="BD405" i="1"/>
  <c r="BE405" i="1"/>
  <c r="BF405" i="1"/>
  <c r="BG405" i="1"/>
  <c r="BB406" i="1"/>
  <c r="BC406" i="1"/>
  <c r="BD406" i="1"/>
  <c r="BE406" i="1"/>
  <c r="BF406" i="1"/>
  <c r="BG406" i="1"/>
  <c r="BB407" i="1"/>
  <c r="BC407" i="1"/>
  <c r="BD407" i="1"/>
  <c r="BE407" i="1"/>
  <c r="BF407" i="1"/>
  <c r="BG407" i="1"/>
  <c r="BB408" i="1"/>
  <c r="BC408" i="1"/>
  <c r="BD408" i="1"/>
  <c r="BE408" i="1"/>
  <c r="BF408" i="1"/>
  <c r="BG408" i="1"/>
  <c r="BB409" i="1"/>
  <c r="BC409" i="1"/>
  <c r="BD409" i="1"/>
  <c r="BE409" i="1"/>
  <c r="BF409" i="1"/>
  <c r="BG409" i="1"/>
  <c r="BB410" i="1"/>
  <c r="BC410" i="1"/>
  <c r="BD410" i="1"/>
  <c r="BE410" i="1"/>
  <c r="BF410" i="1"/>
  <c r="BG410" i="1"/>
  <c r="BB411" i="1"/>
  <c r="BC411" i="1"/>
  <c r="BD411" i="1"/>
  <c r="BE411" i="1"/>
  <c r="BF411" i="1"/>
  <c r="BG411" i="1"/>
  <c r="BB412" i="1"/>
  <c r="BC412" i="1"/>
  <c r="BD412" i="1"/>
  <c r="BE412" i="1"/>
  <c r="BF412" i="1"/>
  <c r="BG412" i="1"/>
  <c r="BB413" i="1"/>
  <c r="BC413" i="1"/>
  <c r="BD413" i="1"/>
  <c r="BE413" i="1"/>
  <c r="BF413" i="1"/>
  <c r="BG413" i="1"/>
  <c r="BB414" i="1"/>
  <c r="BC414" i="1"/>
  <c r="BD414" i="1"/>
  <c r="BE414" i="1"/>
  <c r="BF414" i="1"/>
  <c r="BG414" i="1"/>
  <c r="BB415" i="1"/>
  <c r="BC415" i="1"/>
  <c r="BD415" i="1"/>
  <c r="BE415" i="1"/>
  <c r="BF415" i="1"/>
  <c r="BG415" i="1"/>
  <c r="BB416" i="1"/>
  <c r="BC416" i="1"/>
  <c r="BD416" i="1"/>
  <c r="BE416" i="1"/>
  <c r="BF416" i="1"/>
  <c r="BG416" i="1"/>
  <c r="BB417" i="1"/>
  <c r="BC417" i="1"/>
  <c r="BD417" i="1"/>
  <c r="BE417" i="1"/>
  <c r="BF417" i="1"/>
  <c r="BG417" i="1"/>
  <c r="BB418" i="1"/>
  <c r="BC418" i="1"/>
  <c r="BD418" i="1"/>
  <c r="BE418" i="1"/>
  <c r="BF418" i="1"/>
  <c r="BG418" i="1"/>
  <c r="BB419" i="1"/>
  <c r="BC419" i="1"/>
  <c r="BD419" i="1"/>
  <c r="BE419" i="1"/>
  <c r="BF419" i="1"/>
  <c r="BG419" i="1"/>
  <c r="BB420" i="1"/>
  <c r="BC420" i="1"/>
  <c r="BD420" i="1"/>
  <c r="BE420" i="1"/>
  <c r="BF420" i="1"/>
  <c r="BG420" i="1"/>
  <c r="BB421" i="1"/>
  <c r="BC421" i="1"/>
  <c r="BD421" i="1"/>
  <c r="BE421" i="1"/>
  <c r="BF421" i="1"/>
  <c r="BG421" i="1"/>
  <c r="BB422" i="1"/>
  <c r="BC422" i="1"/>
  <c r="BD422" i="1"/>
  <c r="BE422" i="1"/>
  <c r="BF422" i="1"/>
  <c r="BG422" i="1"/>
  <c r="BB423" i="1"/>
  <c r="BC423" i="1"/>
  <c r="BD423" i="1"/>
  <c r="BE423" i="1"/>
  <c r="BF423" i="1"/>
  <c r="BG423" i="1"/>
  <c r="BB424" i="1"/>
  <c r="BC424" i="1"/>
  <c r="BD424" i="1"/>
  <c r="BE424" i="1"/>
  <c r="BF424" i="1"/>
  <c r="BG424" i="1"/>
  <c r="BB425" i="1"/>
  <c r="BC425" i="1"/>
  <c r="BD425" i="1"/>
  <c r="BE425" i="1"/>
  <c r="BF425" i="1"/>
  <c r="BG425" i="1"/>
  <c r="BB426" i="1"/>
  <c r="BC426" i="1"/>
  <c r="BD426" i="1"/>
  <c r="BE426" i="1"/>
  <c r="BF426" i="1"/>
  <c r="BG426" i="1"/>
  <c r="BB427" i="1"/>
  <c r="BC427" i="1"/>
  <c r="BD427" i="1"/>
  <c r="BE427" i="1"/>
  <c r="BF427" i="1"/>
  <c r="BG427" i="1"/>
  <c r="BB428" i="1"/>
  <c r="BC428" i="1"/>
  <c r="BD428" i="1"/>
  <c r="BE428" i="1"/>
  <c r="BF428" i="1"/>
  <c r="BG428" i="1"/>
  <c r="BB429" i="1"/>
  <c r="BC429" i="1"/>
  <c r="BD429" i="1"/>
  <c r="BE429" i="1"/>
  <c r="BF429" i="1"/>
  <c r="BG429" i="1"/>
  <c r="BB430" i="1"/>
  <c r="BC430" i="1"/>
  <c r="BD430" i="1"/>
  <c r="BE430" i="1"/>
  <c r="BF430" i="1"/>
  <c r="BG430" i="1"/>
  <c r="BB431" i="1"/>
  <c r="BC431" i="1"/>
  <c r="BD431" i="1"/>
  <c r="BE431" i="1"/>
  <c r="BF431" i="1"/>
  <c r="BG431" i="1"/>
  <c r="BB432" i="1"/>
  <c r="BC432" i="1"/>
  <c r="BD432" i="1"/>
  <c r="BE432" i="1"/>
  <c r="BF432" i="1"/>
  <c r="BG432" i="1"/>
  <c r="BB433" i="1"/>
  <c r="BC433" i="1"/>
  <c r="BD433" i="1"/>
  <c r="BE433" i="1"/>
  <c r="BF433" i="1"/>
  <c r="BG433" i="1"/>
  <c r="BB434" i="1"/>
  <c r="BC434" i="1"/>
  <c r="BD434" i="1"/>
  <c r="BE434" i="1"/>
  <c r="BF434" i="1"/>
  <c r="BG434" i="1"/>
  <c r="BB435" i="1"/>
  <c r="BC435" i="1"/>
  <c r="BD435" i="1"/>
  <c r="BE435" i="1"/>
  <c r="BF435" i="1"/>
  <c r="BG435" i="1"/>
  <c r="BB436" i="1"/>
  <c r="BC436" i="1"/>
  <c r="BD436" i="1"/>
  <c r="BE436" i="1"/>
  <c r="BF436" i="1"/>
  <c r="BG436" i="1"/>
  <c r="BB437" i="1"/>
  <c r="BC437" i="1"/>
  <c r="BD437" i="1"/>
  <c r="BE437" i="1"/>
  <c r="BF437" i="1"/>
  <c r="BG437" i="1"/>
  <c r="BB438" i="1"/>
  <c r="BC438" i="1"/>
  <c r="BD438" i="1"/>
  <c r="BE438" i="1"/>
  <c r="BF438" i="1"/>
  <c r="BG438" i="1"/>
  <c r="BB439" i="1"/>
  <c r="BC439" i="1"/>
  <c r="BD439" i="1"/>
  <c r="BE439" i="1"/>
  <c r="BF439" i="1"/>
  <c r="BG439" i="1"/>
  <c r="BB440" i="1"/>
  <c r="BC440" i="1"/>
  <c r="BD440" i="1"/>
  <c r="BE440" i="1"/>
  <c r="BF440" i="1"/>
  <c r="BG440" i="1"/>
  <c r="BB441" i="1"/>
  <c r="BC441" i="1"/>
  <c r="BD441" i="1"/>
  <c r="BE441" i="1"/>
  <c r="BF441" i="1"/>
  <c r="BG441" i="1"/>
  <c r="BB442" i="1"/>
  <c r="BC442" i="1"/>
  <c r="BD442" i="1"/>
  <c r="BE442" i="1"/>
  <c r="BF442" i="1"/>
  <c r="BG442" i="1"/>
  <c r="BB443" i="1"/>
  <c r="BC443" i="1"/>
  <c r="BD443" i="1"/>
  <c r="BE443" i="1"/>
  <c r="BF443" i="1"/>
  <c r="BG443" i="1"/>
  <c r="BB444" i="1"/>
  <c r="BC444" i="1"/>
  <c r="BD444" i="1"/>
  <c r="BE444" i="1"/>
  <c r="BF444" i="1"/>
  <c r="BG444" i="1"/>
  <c r="BB445" i="1"/>
  <c r="BC445" i="1"/>
  <c r="BD445" i="1"/>
  <c r="BE445" i="1"/>
  <c r="BF445" i="1"/>
  <c r="BG445" i="1"/>
  <c r="BB446" i="1"/>
  <c r="BC446" i="1"/>
  <c r="BD446" i="1"/>
  <c r="BE446" i="1"/>
  <c r="BF446" i="1"/>
  <c r="BG446" i="1"/>
  <c r="BB447" i="1"/>
  <c r="BC447" i="1"/>
  <c r="BD447" i="1"/>
  <c r="BE447" i="1"/>
  <c r="BF447" i="1"/>
  <c r="BG447" i="1"/>
  <c r="BB448" i="1"/>
  <c r="BC448" i="1"/>
  <c r="BD448" i="1"/>
  <c r="BE448" i="1"/>
  <c r="BF448" i="1"/>
  <c r="BG448" i="1"/>
  <c r="BB449" i="1"/>
  <c r="BC449" i="1"/>
  <c r="BD449" i="1"/>
  <c r="BE449" i="1"/>
  <c r="BF449" i="1"/>
  <c r="BG449" i="1"/>
  <c r="BB450" i="1"/>
  <c r="BC450" i="1"/>
  <c r="BD450" i="1"/>
  <c r="BE450" i="1"/>
  <c r="BF450" i="1"/>
  <c r="BG450" i="1"/>
  <c r="BB451" i="1"/>
  <c r="BC451" i="1"/>
  <c r="BD451" i="1"/>
  <c r="BE451" i="1"/>
  <c r="BF451" i="1"/>
  <c r="BG451" i="1"/>
  <c r="BB452" i="1"/>
  <c r="BC452" i="1"/>
  <c r="BD452" i="1"/>
  <c r="BE452" i="1"/>
  <c r="BF452" i="1"/>
  <c r="BG452" i="1"/>
  <c r="BB453" i="1"/>
  <c r="BC453" i="1"/>
  <c r="BD453" i="1"/>
  <c r="BE453" i="1"/>
  <c r="BF453" i="1"/>
  <c r="BG453" i="1"/>
  <c r="BB454" i="1"/>
  <c r="BC454" i="1"/>
  <c r="BD454" i="1"/>
  <c r="BE454" i="1"/>
  <c r="BF454" i="1"/>
  <c r="BG454" i="1"/>
  <c r="BB455" i="1"/>
  <c r="BC455" i="1"/>
  <c r="BD455" i="1"/>
  <c r="BE455" i="1"/>
  <c r="BF455" i="1"/>
  <c r="BG455" i="1"/>
  <c r="BB456" i="1"/>
  <c r="BC456" i="1"/>
  <c r="BD456" i="1"/>
  <c r="BE456" i="1"/>
  <c r="BF456" i="1"/>
  <c r="BG456" i="1"/>
  <c r="BB457" i="1"/>
  <c r="BC457" i="1"/>
  <c r="BD457" i="1"/>
  <c r="BE457" i="1"/>
  <c r="BF457" i="1"/>
  <c r="BG457" i="1"/>
  <c r="BB458" i="1"/>
  <c r="BC458" i="1"/>
  <c r="BD458" i="1"/>
  <c r="BE458" i="1"/>
  <c r="BF458" i="1"/>
  <c r="BG458" i="1"/>
  <c r="BB459" i="1"/>
  <c r="BC459" i="1"/>
  <c r="BD459" i="1"/>
  <c r="BE459" i="1"/>
  <c r="BF459" i="1"/>
  <c r="BG459" i="1"/>
  <c r="BB460" i="1"/>
  <c r="BC460" i="1"/>
  <c r="BD460" i="1"/>
  <c r="BE460" i="1"/>
  <c r="BF460" i="1"/>
  <c r="BG460" i="1"/>
  <c r="BB461" i="1"/>
  <c r="BC461" i="1"/>
  <c r="BD461" i="1"/>
  <c r="BE461" i="1"/>
  <c r="BF461" i="1"/>
  <c r="BG461" i="1"/>
  <c r="BB462" i="1"/>
  <c r="BC462" i="1"/>
  <c r="BD462" i="1"/>
  <c r="BE462" i="1"/>
  <c r="BF462" i="1"/>
  <c r="BG462" i="1"/>
  <c r="BB463" i="1"/>
  <c r="BC463" i="1"/>
  <c r="BD463" i="1"/>
  <c r="BE463" i="1"/>
  <c r="BF463" i="1"/>
  <c r="BG463" i="1"/>
  <c r="BB464" i="1"/>
  <c r="BC464" i="1"/>
  <c r="BD464" i="1"/>
  <c r="BE464" i="1"/>
  <c r="BF464" i="1"/>
  <c r="BG464" i="1"/>
  <c r="BB465" i="1"/>
  <c r="BC465" i="1"/>
  <c r="BD465" i="1"/>
  <c r="BE465" i="1"/>
  <c r="BF465" i="1"/>
  <c r="BG465" i="1"/>
  <c r="BB466" i="1"/>
  <c r="BC466" i="1"/>
  <c r="BD466" i="1"/>
  <c r="BE466" i="1"/>
  <c r="BF466" i="1"/>
  <c r="BG466" i="1"/>
  <c r="BB467" i="1"/>
  <c r="BC467" i="1"/>
  <c r="BD467" i="1"/>
  <c r="BE467" i="1"/>
  <c r="BF467" i="1"/>
  <c r="BG467" i="1"/>
  <c r="BB468" i="1"/>
  <c r="BC468" i="1"/>
  <c r="BD468" i="1"/>
  <c r="BE468" i="1"/>
  <c r="BF468" i="1"/>
  <c r="BG468" i="1"/>
  <c r="BB469" i="1"/>
  <c r="BC469" i="1"/>
  <c r="BD469" i="1"/>
  <c r="BE469" i="1"/>
  <c r="BF469" i="1"/>
  <c r="BG469" i="1"/>
  <c r="BB470" i="1"/>
  <c r="BC470" i="1"/>
  <c r="BD470" i="1"/>
  <c r="BE470" i="1"/>
  <c r="BF470" i="1"/>
  <c r="BG470" i="1"/>
  <c r="BB471" i="1"/>
  <c r="BC471" i="1"/>
  <c r="BD471" i="1"/>
  <c r="BE471" i="1"/>
  <c r="BF471" i="1"/>
  <c r="BG471" i="1"/>
  <c r="BB472" i="1"/>
  <c r="BC472" i="1"/>
  <c r="BD472" i="1"/>
  <c r="BE472" i="1"/>
  <c r="BF472" i="1"/>
  <c r="BG472" i="1"/>
  <c r="BB473" i="1"/>
  <c r="BC473" i="1"/>
  <c r="BD473" i="1"/>
  <c r="BE473" i="1"/>
  <c r="BF473" i="1"/>
  <c r="BG473" i="1"/>
  <c r="BB474" i="1"/>
  <c r="BC474" i="1"/>
  <c r="BD474" i="1"/>
  <c r="BE474" i="1"/>
  <c r="BF474" i="1"/>
  <c r="BG474" i="1"/>
  <c r="BB475" i="1"/>
  <c r="BC475" i="1"/>
  <c r="BD475" i="1"/>
  <c r="BE475" i="1"/>
  <c r="BF475" i="1"/>
  <c r="BG475" i="1"/>
  <c r="BB476" i="1"/>
  <c r="BC476" i="1"/>
  <c r="BD476" i="1"/>
  <c r="BE476" i="1"/>
  <c r="BF476" i="1"/>
  <c r="BG476" i="1"/>
  <c r="BB477" i="1"/>
  <c r="BC477" i="1"/>
  <c r="BD477" i="1"/>
  <c r="BE477" i="1"/>
  <c r="BF477" i="1"/>
  <c r="BG477" i="1"/>
  <c r="BB478" i="1"/>
  <c r="BC478" i="1"/>
  <c r="BD478" i="1"/>
  <c r="BE478" i="1"/>
  <c r="BF478" i="1"/>
  <c r="BG478" i="1"/>
  <c r="BB479" i="1"/>
  <c r="BC479" i="1"/>
  <c r="BD479" i="1"/>
  <c r="BE479" i="1"/>
  <c r="BF479" i="1"/>
  <c r="BG479" i="1"/>
  <c r="BB480" i="1"/>
  <c r="BC480" i="1"/>
  <c r="BD480" i="1"/>
  <c r="BE480" i="1"/>
  <c r="BF480" i="1"/>
  <c r="BG480" i="1"/>
  <c r="BB481" i="1"/>
  <c r="BC481" i="1"/>
  <c r="BD481" i="1"/>
  <c r="BE481" i="1"/>
  <c r="BF481" i="1"/>
  <c r="BG481" i="1"/>
  <c r="BB482" i="1"/>
  <c r="BC482" i="1"/>
  <c r="BD482" i="1"/>
  <c r="BE482" i="1"/>
  <c r="BF482" i="1"/>
  <c r="BG482" i="1"/>
  <c r="BB483" i="1"/>
  <c r="BC483" i="1"/>
  <c r="BD483" i="1"/>
  <c r="BE483" i="1"/>
  <c r="BF483" i="1"/>
  <c r="BG483" i="1"/>
  <c r="BB484" i="1"/>
  <c r="BC484" i="1"/>
  <c r="BD484" i="1"/>
  <c r="BE484" i="1"/>
  <c r="BF484" i="1"/>
  <c r="BG484" i="1"/>
  <c r="BB485" i="1"/>
  <c r="BC485" i="1"/>
  <c r="BD485" i="1"/>
  <c r="BE485" i="1"/>
  <c r="BF485" i="1"/>
  <c r="BG485" i="1"/>
  <c r="BB486" i="1"/>
  <c r="BC486" i="1"/>
  <c r="BD486" i="1"/>
  <c r="BE486" i="1"/>
  <c r="BF486" i="1"/>
  <c r="BG486" i="1"/>
  <c r="BB487" i="1"/>
  <c r="BC487" i="1"/>
  <c r="BD487" i="1"/>
  <c r="BE487" i="1"/>
  <c r="BF487" i="1"/>
  <c r="BG487" i="1"/>
  <c r="BB488" i="1"/>
  <c r="BC488" i="1"/>
  <c r="BD488" i="1"/>
  <c r="BE488" i="1"/>
  <c r="BF488" i="1"/>
  <c r="BG488" i="1"/>
  <c r="BB489" i="1"/>
  <c r="BC489" i="1"/>
  <c r="BD489" i="1"/>
  <c r="BE489" i="1"/>
  <c r="BF489" i="1"/>
  <c r="BG489" i="1"/>
  <c r="BB490" i="1"/>
  <c r="BC490" i="1"/>
  <c r="BD490" i="1"/>
  <c r="BE490" i="1"/>
  <c r="BF490" i="1"/>
  <c r="BG490" i="1"/>
  <c r="BB491" i="1"/>
  <c r="BC491" i="1"/>
  <c r="BD491" i="1"/>
  <c r="BE491" i="1"/>
  <c r="BF491" i="1"/>
  <c r="BG491" i="1"/>
  <c r="BB492" i="1"/>
  <c r="BC492" i="1"/>
  <c r="BD492" i="1"/>
  <c r="BE492" i="1"/>
  <c r="BF492" i="1"/>
  <c r="BG492" i="1"/>
  <c r="BB493" i="1"/>
  <c r="BC493" i="1"/>
  <c r="BD493" i="1"/>
  <c r="BE493" i="1"/>
  <c r="BF493" i="1"/>
  <c r="BG493" i="1"/>
  <c r="BB494" i="1"/>
  <c r="BC494" i="1"/>
  <c r="BD494" i="1"/>
  <c r="BE494" i="1"/>
  <c r="BF494" i="1"/>
  <c r="BG494" i="1"/>
  <c r="BB495" i="1"/>
  <c r="BC495" i="1"/>
  <c r="BD495" i="1"/>
  <c r="BE495" i="1"/>
  <c r="BF495" i="1"/>
  <c r="BG495" i="1"/>
  <c r="BB496" i="1"/>
  <c r="BC496" i="1"/>
  <c r="BD496" i="1"/>
  <c r="BE496" i="1"/>
  <c r="BF496" i="1"/>
  <c r="BG496" i="1"/>
  <c r="BB497" i="1"/>
  <c r="BC497" i="1"/>
  <c r="BD497" i="1"/>
  <c r="BE497" i="1"/>
  <c r="BF497" i="1"/>
  <c r="BG497" i="1"/>
  <c r="BB498" i="1"/>
  <c r="BC498" i="1"/>
  <c r="BD498" i="1"/>
  <c r="BE498" i="1"/>
  <c r="BF498" i="1"/>
  <c r="BG498" i="1"/>
  <c r="BB499" i="1"/>
  <c r="BC499" i="1"/>
  <c r="BD499" i="1"/>
  <c r="BE499" i="1"/>
  <c r="BF499" i="1"/>
  <c r="BG499" i="1"/>
  <c r="BB500" i="1"/>
  <c r="BC500" i="1"/>
  <c r="BD500" i="1"/>
  <c r="BE500" i="1"/>
  <c r="BF500" i="1"/>
  <c r="BG500" i="1"/>
  <c r="BB501" i="1"/>
  <c r="BC501" i="1"/>
  <c r="BD501" i="1"/>
  <c r="BE501" i="1"/>
  <c r="BF501" i="1"/>
  <c r="BG501" i="1"/>
  <c r="BB502" i="1"/>
  <c r="BC502" i="1"/>
  <c r="BD502" i="1"/>
  <c r="BE502" i="1"/>
  <c r="BF502" i="1"/>
  <c r="BG502" i="1"/>
  <c r="BB503" i="1"/>
  <c r="BC503" i="1"/>
  <c r="BD503" i="1"/>
  <c r="BE503" i="1"/>
  <c r="BF503" i="1"/>
  <c r="BG503" i="1"/>
  <c r="BB504" i="1"/>
  <c r="BC504" i="1"/>
  <c r="BD504" i="1"/>
  <c r="BE504" i="1"/>
  <c r="BF504" i="1"/>
  <c r="BG504" i="1"/>
  <c r="BB505" i="1"/>
  <c r="BC505" i="1"/>
  <c r="BD505" i="1"/>
  <c r="BE505" i="1"/>
  <c r="BF505" i="1"/>
  <c r="BG505" i="1"/>
  <c r="BB506" i="1"/>
  <c r="BC506" i="1"/>
  <c r="BD506" i="1"/>
  <c r="BE506" i="1"/>
  <c r="BF506" i="1"/>
  <c r="BG506" i="1"/>
  <c r="BB507" i="1"/>
  <c r="BC507" i="1"/>
  <c r="BD507" i="1"/>
  <c r="BE507" i="1"/>
  <c r="BF507" i="1"/>
  <c r="BG507" i="1"/>
  <c r="BB508" i="1"/>
  <c r="BC508" i="1"/>
  <c r="BD508" i="1"/>
  <c r="BE508" i="1"/>
  <c r="BF508" i="1"/>
  <c r="BG508" i="1"/>
  <c r="BB509" i="1"/>
  <c r="BC509" i="1"/>
  <c r="BD509" i="1"/>
  <c r="BE509" i="1"/>
  <c r="BF509" i="1"/>
  <c r="BG509" i="1"/>
  <c r="BB510" i="1"/>
  <c r="BC510" i="1"/>
  <c r="BD510" i="1"/>
  <c r="BE510" i="1"/>
  <c r="BF510" i="1"/>
  <c r="BG510" i="1"/>
  <c r="BB511" i="1"/>
  <c r="BC511" i="1"/>
  <c r="BD511" i="1"/>
  <c r="BE511" i="1"/>
  <c r="BF511" i="1"/>
  <c r="BG511" i="1"/>
  <c r="BB512" i="1"/>
  <c r="BC512" i="1"/>
  <c r="BD512" i="1"/>
  <c r="BE512" i="1"/>
  <c r="BF512" i="1"/>
  <c r="BG512" i="1"/>
  <c r="BB513" i="1"/>
  <c r="BC513" i="1"/>
  <c r="BD513" i="1"/>
  <c r="BE513" i="1"/>
  <c r="BF513" i="1"/>
  <c r="BG513" i="1"/>
  <c r="BB514" i="1"/>
  <c r="BC514" i="1"/>
  <c r="BD514" i="1"/>
  <c r="BE514" i="1"/>
  <c r="BF514" i="1"/>
  <c r="BG514" i="1"/>
  <c r="BB515" i="1"/>
  <c r="BC515" i="1"/>
  <c r="BD515" i="1"/>
  <c r="BE515" i="1"/>
  <c r="BF515" i="1"/>
  <c r="BG515" i="1"/>
  <c r="BB516" i="1"/>
  <c r="BC516" i="1"/>
  <c r="BD516" i="1"/>
  <c r="BE516" i="1"/>
  <c r="BF516" i="1"/>
  <c r="BG516" i="1"/>
  <c r="BB517" i="1"/>
  <c r="BC517" i="1"/>
  <c r="BD517" i="1"/>
  <c r="BE517" i="1"/>
  <c r="BF517" i="1"/>
  <c r="BG517" i="1"/>
  <c r="BB518" i="1"/>
  <c r="BC518" i="1"/>
  <c r="BD518" i="1"/>
  <c r="BE518" i="1"/>
  <c r="BF518" i="1"/>
  <c r="BG518" i="1"/>
  <c r="BB519" i="1"/>
  <c r="BC519" i="1"/>
  <c r="BD519" i="1"/>
  <c r="BE519" i="1"/>
  <c r="BF519" i="1"/>
  <c r="BG519" i="1"/>
  <c r="BB520" i="1"/>
  <c r="BC520" i="1"/>
  <c r="BD520" i="1"/>
  <c r="BE520" i="1"/>
  <c r="BF520" i="1"/>
  <c r="BG520" i="1"/>
  <c r="BB521" i="1"/>
  <c r="BC521" i="1"/>
  <c r="BD521" i="1"/>
  <c r="BE521" i="1"/>
  <c r="BF521" i="1"/>
  <c r="BG521" i="1"/>
  <c r="BB522" i="1"/>
  <c r="BC522" i="1"/>
  <c r="BD522" i="1"/>
  <c r="BE522" i="1"/>
  <c r="BF522" i="1"/>
  <c r="BG522" i="1"/>
  <c r="BB523" i="1"/>
  <c r="BC523" i="1"/>
  <c r="BD523" i="1"/>
  <c r="BE523" i="1"/>
  <c r="BF523" i="1"/>
  <c r="BG523" i="1"/>
  <c r="BB524" i="1"/>
  <c r="BC524" i="1"/>
  <c r="BD524" i="1"/>
  <c r="BE524" i="1"/>
  <c r="BF524" i="1"/>
  <c r="BG524" i="1"/>
  <c r="BB525" i="1"/>
  <c r="BC525" i="1"/>
  <c r="BD525" i="1"/>
  <c r="BE525" i="1"/>
  <c r="BF525" i="1"/>
  <c r="BG525" i="1"/>
  <c r="BB526" i="1"/>
  <c r="BC526" i="1"/>
  <c r="BD526" i="1"/>
  <c r="BE526" i="1"/>
  <c r="BF526" i="1"/>
  <c r="BG526" i="1"/>
  <c r="BB527" i="1"/>
  <c r="BC527" i="1"/>
  <c r="BD527" i="1"/>
  <c r="BE527" i="1"/>
  <c r="BF527" i="1"/>
  <c r="BG527" i="1"/>
  <c r="BB528" i="1"/>
  <c r="BC528" i="1"/>
  <c r="BD528" i="1"/>
  <c r="BE528" i="1"/>
  <c r="BF528" i="1"/>
  <c r="BG528" i="1"/>
  <c r="BB529" i="1"/>
  <c r="BC529" i="1"/>
  <c r="BD529" i="1"/>
  <c r="BE529" i="1"/>
  <c r="BF529" i="1"/>
  <c r="BG529" i="1"/>
  <c r="BB530" i="1"/>
  <c r="BC530" i="1"/>
  <c r="BD530" i="1"/>
  <c r="BE530" i="1"/>
  <c r="BF530" i="1"/>
  <c r="BG530" i="1"/>
  <c r="BB531" i="1"/>
  <c r="BC531" i="1"/>
  <c r="BD531" i="1"/>
  <c r="BE531" i="1"/>
  <c r="BF531" i="1"/>
  <c r="BG531" i="1"/>
  <c r="BB532" i="1"/>
  <c r="BC532" i="1"/>
  <c r="BD532" i="1"/>
  <c r="BE532" i="1"/>
  <c r="BF532" i="1"/>
  <c r="BG532" i="1"/>
  <c r="BB533" i="1"/>
  <c r="BC533" i="1"/>
  <c r="BD533" i="1"/>
  <c r="BE533" i="1"/>
  <c r="BF533" i="1"/>
  <c r="BG533" i="1"/>
  <c r="BB534" i="1"/>
  <c r="BC534" i="1"/>
  <c r="BD534" i="1"/>
  <c r="BE534" i="1"/>
  <c r="BF534" i="1"/>
  <c r="BG534" i="1"/>
  <c r="BB535" i="1"/>
  <c r="BC535" i="1"/>
  <c r="BD535" i="1"/>
  <c r="BE535" i="1"/>
  <c r="BF535" i="1"/>
  <c r="BG535" i="1"/>
  <c r="BB536" i="1"/>
  <c r="BC536" i="1"/>
  <c r="BD536" i="1"/>
  <c r="BE536" i="1"/>
  <c r="BF536" i="1"/>
  <c r="BG536" i="1"/>
  <c r="BB537" i="1"/>
  <c r="BC537" i="1"/>
  <c r="BD537" i="1"/>
  <c r="BE537" i="1"/>
  <c r="BF537" i="1"/>
  <c r="BG537" i="1"/>
  <c r="BB538" i="1"/>
  <c r="BC538" i="1"/>
  <c r="BD538" i="1"/>
  <c r="BE538" i="1"/>
  <c r="BF538" i="1"/>
  <c r="BG538" i="1"/>
  <c r="BB539" i="1"/>
  <c r="BC539" i="1"/>
  <c r="BD539" i="1"/>
  <c r="BE539" i="1"/>
  <c r="BF539" i="1"/>
  <c r="BG539" i="1"/>
  <c r="BB540" i="1"/>
  <c r="BC540" i="1"/>
  <c r="BD540" i="1"/>
  <c r="BE540" i="1"/>
  <c r="BF540" i="1"/>
  <c r="BG540" i="1"/>
  <c r="BB541" i="1"/>
  <c r="BC541" i="1"/>
  <c r="BD541" i="1"/>
  <c r="BE541" i="1"/>
  <c r="BF541" i="1"/>
  <c r="BG541" i="1"/>
  <c r="BB542" i="1"/>
  <c r="BC542" i="1"/>
  <c r="BD542" i="1"/>
  <c r="BE542" i="1"/>
  <c r="BF542" i="1"/>
  <c r="BG542" i="1"/>
  <c r="BB543" i="1"/>
  <c r="BC543" i="1"/>
  <c r="BD543" i="1"/>
  <c r="BE543" i="1"/>
  <c r="BF543" i="1"/>
  <c r="BG543" i="1"/>
  <c r="BB544" i="1"/>
  <c r="BC544" i="1"/>
  <c r="BD544" i="1"/>
  <c r="BE544" i="1"/>
  <c r="BF544" i="1"/>
  <c r="BG544" i="1"/>
  <c r="BB545" i="1"/>
  <c r="BC545" i="1"/>
  <c r="BD545" i="1"/>
  <c r="BE545" i="1"/>
  <c r="BF545" i="1"/>
  <c r="BG545" i="1"/>
  <c r="BB546" i="1"/>
  <c r="BC546" i="1"/>
  <c r="BD546" i="1"/>
  <c r="BE546" i="1"/>
  <c r="BF546" i="1"/>
  <c r="BG546" i="1"/>
  <c r="BB547" i="1"/>
  <c r="BC547" i="1"/>
  <c r="BD547" i="1"/>
  <c r="BE547" i="1"/>
  <c r="BF547" i="1"/>
  <c r="BG547" i="1"/>
  <c r="BB548" i="1"/>
  <c r="BC548" i="1"/>
  <c r="BD548" i="1"/>
  <c r="BE548" i="1"/>
  <c r="BF548" i="1"/>
  <c r="BG548" i="1"/>
  <c r="BB549" i="1"/>
  <c r="BC549" i="1"/>
  <c r="BD549" i="1"/>
  <c r="BE549" i="1"/>
  <c r="BF549" i="1"/>
  <c r="BG549" i="1"/>
  <c r="BB550" i="1"/>
  <c r="BC550" i="1"/>
  <c r="BD550" i="1"/>
  <c r="BE550" i="1"/>
  <c r="BF550" i="1"/>
  <c r="BG550" i="1"/>
  <c r="BB551" i="1"/>
  <c r="BC551" i="1"/>
  <c r="BD551" i="1"/>
  <c r="BE551" i="1"/>
  <c r="BF551" i="1"/>
  <c r="BG551" i="1"/>
  <c r="BB552" i="1"/>
  <c r="BC552" i="1"/>
  <c r="BD552" i="1"/>
  <c r="BE552" i="1"/>
  <c r="BF552" i="1"/>
  <c r="BG552" i="1"/>
  <c r="BB553" i="1"/>
  <c r="BC553" i="1"/>
  <c r="BD553" i="1"/>
  <c r="BE553" i="1"/>
  <c r="BF553" i="1"/>
  <c r="BG553" i="1"/>
  <c r="BB554" i="1"/>
  <c r="BC554" i="1"/>
  <c r="BD554" i="1"/>
  <c r="BE554" i="1"/>
  <c r="BF554" i="1"/>
  <c r="BG554" i="1"/>
  <c r="BB555" i="1"/>
  <c r="BC555" i="1"/>
  <c r="BD555" i="1"/>
  <c r="BE555" i="1"/>
  <c r="BF555" i="1"/>
  <c r="BG555" i="1"/>
  <c r="BB556" i="1"/>
  <c r="BC556" i="1"/>
  <c r="BD556" i="1"/>
  <c r="BE556" i="1"/>
  <c r="BF556" i="1"/>
  <c r="BG556" i="1"/>
  <c r="BB557" i="1"/>
  <c r="BC557" i="1"/>
  <c r="BD557" i="1"/>
  <c r="BE557" i="1"/>
  <c r="BF557" i="1"/>
  <c r="BG557" i="1"/>
  <c r="BB558" i="1"/>
  <c r="BC558" i="1"/>
  <c r="BD558" i="1"/>
  <c r="BE558" i="1"/>
  <c r="BF558" i="1"/>
  <c r="BG558" i="1"/>
  <c r="BB559" i="1"/>
  <c r="BC559" i="1"/>
  <c r="BD559" i="1"/>
  <c r="BE559" i="1"/>
  <c r="BF559" i="1"/>
  <c r="BG559" i="1"/>
  <c r="BB560" i="1"/>
  <c r="BC560" i="1"/>
  <c r="BD560" i="1"/>
  <c r="BE560" i="1"/>
  <c r="BF560" i="1"/>
  <c r="BG560" i="1"/>
  <c r="BB561" i="1"/>
  <c r="BC561" i="1"/>
  <c r="BD561" i="1"/>
  <c r="BE561" i="1"/>
  <c r="BF561" i="1"/>
  <c r="BG561" i="1"/>
  <c r="BB562" i="1"/>
  <c r="BC562" i="1"/>
  <c r="BD562" i="1"/>
  <c r="BE562" i="1"/>
  <c r="BF562" i="1"/>
  <c r="BG562" i="1"/>
  <c r="BB563" i="1"/>
  <c r="BC563" i="1"/>
  <c r="BD563" i="1"/>
  <c r="BE563" i="1"/>
  <c r="BF563" i="1"/>
  <c r="BG563" i="1"/>
  <c r="BB564" i="1"/>
  <c r="BC564" i="1"/>
  <c r="BD564" i="1"/>
  <c r="BE564" i="1"/>
  <c r="BF564" i="1"/>
  <c r="BG564" i="1"/>
  <c r="BB565" i="1"/>
  <c r="BC565" i="1"/>
  <c r="BD565" i="1"/>
  <c r="BE565" i="1"/>
  <c r="BF565" i="1"/>
  <c r="BG565" i="1"/>
  <c r="BB566" i="1"/>
  <c r="BC566" i="1"/>
  <c r="BD566" i="1"/>
  <c r="BE566" i="1"/>
  <c r="BF566" i="1"/>
  <c r="BG566" i="1"/>
  <c r="BB567" i="1"/>
  <c r="BC567" i="1"/>
  <c r="BD567" i="1"/>
  <c r="BE567" i="1"/>
  <c r="BF567" i="1"/>
  <c r="BG567" i="1"/>
  <c r="BB568" i="1"/>
  <c r="BC568" i="1"/>
  <c r="BD568" i="1"/>
  <c r="BE568" i="1"/>
  <c r="BF568" i="1"/>
  <c r="BG568" i="1"/>
  <c r="BB569" i="1"/>
  <c r="BC569" i="1"/>
  <c r="BD569" i="1"/>
  <c r="BE569" i="1"/>
  <c r="BF569" i="1"/>
  <c r="BG569" i="1"/>
  <c r="BB570" i="1"/>
  <c r="BC570" i="1"/>
  <c r="BD570" i="1"/>
  <c r="BE570" i="1"/>
  <c r="BF570" i="1"/>
  <c r="BG570" i="1"/>
  <c r="BB571" i="1"/>
  <c r="BC571" i="1"/>
  <c r="BD571" i="1"/>
  <c r="BE571" i="1"/>
  <c r="BF571" i="1"/>
  <c r="BG571" i="1"/>
  <c r="BB572" i="1"/>
  <c r="BC572" i="1"/>
  <c r="BD572" i="1"/>
  <c r="BE572" i="1"/>
  <c r="BF572" i="1"/>
  <c r="BG572" i="1"/>
  <c r="BB573" i="1"/>
  <c r="BC573" i="1"/>
  <c r="BD573" i="1"/>
  <c r="BE573" i="1"/>
  <c r="BF573" i="1"/>
  <c r="BG573" i="1"/>
  <c r="BB574" i="1"/>
  <c r="BC574" i="1"/>
  <c r="BD574" i="1"/>
  <c r="BE574" i="1"/>
  <c r="BF574" i="1"/>
  <c r="BG574" i="1"/>
  <c r="BB575" i="1"/>
  <c r="BC575" i="1"/>
  <c r="BD575" i="1"/>
  <c r="BE575" i="1"/>
  <c r="BF575" i="1"/>
  <c r="BG575" i="1"/>
  <c r="BB576" i="1"/>
  <c r="BC576" i="1"/>
  <c r="BD576" i="1"/>
  <c r="BE576" i="1"/>
  <c r="BF576" i="1"/>
  <c r="BG576" i="1"/>
  <c r="BB577" i="1"/>
  <c r="BC577" i="1"/>
  <c r="BD577" i="1"/>
  <c r="BE577" i="1"/>
  <c r="BF577" i="1"/>
  <c r="BG577" i="1"/>
  <c r="BB578" i="1"/>
  <c r="BC578" i="1"/>
  <c r="BD578" i="1"/>
  <c r="BE578" i="1"/>
  <c r="BF578" i="1"/>
  <c r="BG578" i="1"/>
  <c r="BB579" i="1"/>
  <c r="BC579" i="1"/>
  <c r="BD579" i="1"/>
  <c r="BE579" i="1"/>
  <c r="BF579" i="1"/>
  <c r="BG579" i="1"/>
  <c r="BB580" i="1"/>
  <c r="BC580" i="1"/>
  <c r="BD580" i="1"/>
  <c r="BE580" i="1"/>
  <c r="BF580" i="1"/>
  <c r="BG580" i="1"/>
  <c r="BB581" i="1"/>
  <c r="BC581" i="1"/>
  <c r="BD581" i="1"/>
  <c r="BE581" i="1"/>
  <c r="BF581" i="1"/>
  <c r="BG581" i="1"/>
  <c r="BB582" i="1"/>
  <c r="BC582" i="1"/>
  <c r="BD582" i="1"/>
  <c r="BE582" i="1"/>
  <c r="BF582" i="1"/>
  <c r="BG582" i="1"/>
  <c r="BB583" i="1"/>
  <c r="BC583" i="1"/>
  <c r="BD583" i="1"/>
  <c r="BE583" i="1"/>
  <c r="BF583" i="1"/>
  <c r="BG583" i="1"/>
  <c r="BB584" i="1"/>
  <c r="BC584" i="1"/>
  <c r="BD584" i="1"/>
  <c r="BE584" i="1"/>
  <c r="BF584" i="1"/>
  <c r="BG584" i="1"/>
  <c r="BB585" i="1"/>
  <c r="BC585" i="1"/>
  <c r="BD585" i="1"/>
  <c r="BE585" i="1"/>
  <c r="BF585" i="1"/>
  <c r="BG585" i="1"/>
  <c r="BB586" i="1"/>
  <c r="BC586" i="1"/>
  <c r="BD586" i="1"/>
  <c r="BE586" i="1"/>
  <c r="BF586" i="1"/>
  <c r="BG586" i="1"/>
  <c r="BB587" i="1"/>
  <c r="BC587" i="1"/>
  <c r="BD587" i="1"/>
  <c r="BE587" i="1"/>
  <c r="BF587" i="1"/>
  <c r="BG587" i="1"/>
  <c r="BB588" i="1"/>
  <c r="BC588" i="1"/>
  <c r="BD588" i="1"/>
  <c r="BE588" i="1"/>
  <c r="BF588" i="1"/>
  <c r="BG588" i="1"/>
  <c r="BB589" i="1"/>
  <c r="BC589" i="1"/>
  <c r="BD589" i="1"/>
  <c r="BE589" i="1"/>
  <c r="BF589" i="1"/>
  <c r="BG589" i="1"/>
  <c r="BB590" i="1"/>
  <c r="BC590" i="1"/>
  <c r="BD590" i="1"/>
  <c r="BE590" i="1"/>
  <c r="BF590" i="1"/>
  <c r="BG590" i="1"/>
  <c r="BB591" i="1"/>
  <c r="BC591" i="1"/>
  <c r="BD591" i="1"/>
  <c r="BE591" i="1"/>
  <c r="BF591" i="1"/>
  <c r="BG591" i="1"/>
  <c r="BB592" i="1"/>
  <c r="BC592" i="1"/>
  <c r="BD592" i="1"/>
  <c r="BE592" i="1"/>
  <c r="BF592" i="1"/>
  <c r="BG592" i="1"/>
  <c r="BB593" i="1"/>
  <c r="BC593" i="1"/>
  <c r="BD593" i="1"/>
  <c r="BE593" i="1"/>
  <c r="BF593" i="1"/>
  <c r="BG593" i="1"/>
  <c r="BB594" i="1"/>
  <c r="BC594" i="1"/>
  <c r="BD594" i="1"/>
  <c r="BE594" i="1"/>
  <c r="BF594" i="1"/>
  <c r="BG594" i="1"/>
  <c r="BB595" i="1"/>
  <c r="BC595" i="1"/>
  <c r="BD595" i="1"/>
  <c r="BE595" i="1"/>
  <c r="BF595" i="1"/>
  <c r="BG595" i="1"/>
  <c r="BB596" i="1"/>
  <c r="BC596" i="1"/>
  <c r="BD596" i="1"/>
  <c r="BE596" i="1"/>
  <c r="BF596" i="1"/>
  <c r="BG596" i="1"/>
  <c r="BB597" i="1"/>
  <c r="BC597" i="1"/>
  <c r="BD597" i="1"/>
  <c r="BE597" i="1"/>
  <c r="BF597" i="1"/>
  <c r="BG597" i="1"/>
  <c r="BB598" i="1"/>
  <c r="BC598" i="1"/>
  <c r="BD598" i="1"/>
  <c r="BE598" i="1"/>
  <c r="BF598" i="1"/>
  <c r="BG598" i="1"/>
  <c r="BB599" i="1"/>
  <c r="BC599" i="1"/>
  <c r="BD599" i="1"/>
  <c r="BE599" i="1"/>
  <c r="BF599" i="1"/>
  <c r="BG599" i="1"/>
  <c r="BB600" i="1"/>
  <c r="BC600" i="1"/>
  <c r="BD600" i="1"/>
  <c r="BE600" i="1"/>
  <c r="BF600" i="1"/>
  <c r="BG600" i="1"/>
  <c r="BB601" i="1"/>
  <c r="BC601" i="1"/>
  <c r="BD601" i="1"/>
  <c r="BE601" i="1"/>
  <c r="BF601" i="1"/>
  <c r="BG601" i="1"/>
  <c r="BB602" i="1"/>
  <c r="BC602" i="1"/>
  <c r="BD602" i="1"/>
  <c r="BE602" i="1"/>
  <c r="BF602" i="1"/>
  <c r="BG602" i="1"/>
  <c r="BB603" i="1"/>
  <c r="BC603" i="1"/>
  <c r="BD603" i="1"/>
  <c r="BE603" i="1"/>
  <c r="BF603" i="1"/>
  <c r="BG603" i="1"/>
  <c r="BB604" i="1"/>
  <c r="BC604" i="1"/>
  <c r="BD604" i="1"/>
  <c r="BE604" i="1"/>
  <c r="BF604" i="1"/>
  <c r="BG604" i="1"/>
  <c r="BB605" i="1"/>
  <c r="BC605" i="1"/>
  <c r="BD605" i="1"/>
  <c r="BE605" i="1"/>
  <c r="BF605" i="1"/>
  <c r="BG605" i="1"/>
  <c r="BB606" i="1"/>
  <c r="BC606" i="1"/>
  <c r="BD606" i="1"/>
  <c r="BE606" i="1"/>
  <c r="BF606" i="1"/>
  <c r="BG606" i="1"/>
  <c r="BB607" i="1"/>
  <c r="BC607" i="1"/>
  <c r="BD607" i="1"/>
  <c r="BE607" i="1"/>
  <c r="BF607" i="1"/>
  <c r="BG607" i="1"/>
  <c r="BB608" i="1"/>
  <c r="BC608" i="1"/>
  <c r="BD608" i="1"/>
  <c r="BE608" i="1"/>
  <c r="BF608" i="1"/>
  <c r="BG608" i="1"/>
  <c r="BB609" i="1"/>
  <c r="BC609" i="1"/>
  <c r="BD609" i="1"/>
  <c r="BE609" i="1"/>
  <c r="BF609" i="1"/>
  <c r="BG609" i="1"/>
  <c r="BB610" i="1"/>
  <c r="BC610" i="1"/>
  <c r="BD610" i="1"/>
  <c r="BE610" i="1"/>
  <c r="BF610" i="1"/>
  <c r="BG610" i="1"/>
  <c r="BB611" i="1"/>
  <c r="BC611" i="1"/>
  <c r="BD611" i="1"/>
  <c r="BE611" i="1"/>
  <c r="BF611" i="1"/>
  <c r="BG611" i="1"/>
  <c r="BB612" i="1"/>
  <c r="BC612" i="1"/>
  <c r="BD612" i="1"/>
  <c r="BE612" i="1"/>
  <c r="BF612" i="1"/>
  <c r="BG612" i="1"/>
  <c r="BB613" i="1"/>
  <c r="BC613" i="1"/>
  <c r="BD613" i="1"/>
  <c r="BE613" i="1"/>
  <c r="BF613" i="1"/>
  <c r="BG613" i="1"/>
  <c r="BB614" i="1"/>
  <c r="BC614" i="1"/>
  <c r="BD614" i="1"/>
  <c r="BE614" i="1"/>
  <c r="BF614" i="1"/>
  <c r="BG614" i="1"/>
  <c r="BB615" i="1"/>
  <c r="BC615" i="1"/>
  <c r="BD615" i="1"/>
  <c r="BE615" i="1"/>
  <c r="BF615" i="1"/>
  <c r="BG615" i="1"/>
  <c r="BB616" i="1"/>
  <c r="BC616" i="1"/>
  <c r="BD616" i="1"/>
  <c r="BE616" i="1"/>
  <c r="BF616" i="1"/>
  <c r="BG616" i="1"/>
  <c r="BB617" i="1"/>
  <c r="BC617" i="1"/>
  <c r="BD617" i="1"/>
  <c r="BE617" i="1"/>
  <c r="BF617" i="1"/>
  <c r="BG617" i="1"/>
  <c r="BB618" i="1"/>
  <c r="BC618" i="1"/>
  <c r="BD618" i="1"/>
  <c r="BE618" i="1"/>
  <c r="BF618" i="1"/>
  <c r="BG618" i="1"/>
  <c r="BB619" i="1"/>
  <c r="BC619" i="1"/>
  <c r="BD619" i="1"/>
  <c r="BE619" i="1"/>
  <c r="BF619" i="1"/>
  <c r="BG619" i="1"/>
  <c r="BB620" i="1"/>
  <c r="BC620" i="1"/>
  <c r="BD620" i="1"/>
  <c r="BE620" i="1"/>
  <c r="BF620" i="1"/>
  <c r="BG620" i="1"/>
  <c r="BB621" i="1"/>
  <c r="BC621" i="1"/>
  <c r="BD621" i="1"/>
  <c r="BE621" i="1"/>
  <c r="BF621" i="1"/>
  <c r="BG621" i="1"/>
  <c r="BB622" i="1"/>
  <c r="BC622" i="1"/>
  <c r="BD622" i="1"/>
  <c r="BE622" i="1"/>
  <c r="BF622" i="1"/>
  <c r="BG622" i="1"/>
  <c r="BB623" i="1"/>
  <c r="BC623" i="1"/>
  <c r="BD623" i="1"/>
  <c r="BE623" i="1"/>
  <c r="BF623" i="1"/>
  <c r="BG623" i="1"/>
  <c r="BB624" i="1"/>
  <c r="BC624" i="1"/>
  <c r="BD624" i="1"/>
  <c r="BE624" i="1"/>
  <c r="BF624" i="1"/>
  <c r="BG624" i="1"/>
  <c r="BB625" i="1"/>
  <c r="BC625" i="1"/>
  <c r="BD625" i="1"/>
  <c r="BE625" i="1"/>
  <c r="BF625" i="1"/>
  <c r="BG625" i="1"/>
  <c r="BB626" i="1"/>
  <c r="BC626" i="1"/>
  <c r="BD626" i="1"/>
  <c r="BE626" i="1"/>
  <c r="BF626" i="1"/>
  <c r="BG626" i="1"/>
  <c r="BB627" i="1"/>
  <c r="BC627" i="1"/>
  <c r="BD627" i="1"/>
  <c r="BE627" i="1"/>
  <c r="BF627" i="1"/>
  <c r="BG627" i="1"/>
  <c r="BB628" i="1"/>
  <c r="BC628" i="1"/>
  <c r="BD628" i="1"/>
  <c r="BE628" i="1"/>
  <c r="BF628" i="1"/>
  <c r="BG628" i="1"/>
  <c r="BC3" i="1"/>
  <c r="BD3" i="1"/>
  <c r="BE3" i="1"/>
  <c r="BF3" i="1"/>
  <c r="BG3" i="1"/>
  <c r="BH582" i="1" l="1"/>
  <c r="BI582" i="1"/>
  <c r="BJ582" i="1"/>
  <c r="BK582" i="1"/>
  <c r="BL582" i="1"/>
  <c r="BM582" i="1"/>
  <c r="BN582" i="1"/>
  <c r="BH583" i="1"/>
  <c r="BI583" i="1"/>
  <c r="BJ583" i="1"/>
  <c r="BK583" i="1"/>
  <c r="BL583" i="1"/>
  <c r="BM583" i="1"/>
  <c r="BN583" i="1"/>
  <c r="BH584" i="1"/>
  <c r="BI584" i="1"/>
  <c r="BJ584" i="1"/>
  <c r="BK584" i="1"/>
  <c r="BL584" i="1"/>
  <c r="BM584" i="1"/>
  <c r="BN584" i="1"/>
  <c r="BH585" i="1"/>
  <c r="BI585" i="1"/>
  <c r="BJ585" i="1"/>
  <c r="BK585" i="1"/>
  <c r="BL585" i="1"/>
  <c r="BM585" i="1"/>
  <c r="BN585" i="1"/>
  <c r="BH586" i="1"/>
  <c r="BI586" i="1"/>
  <c r="BJ586" i="1"/>
  <c r="BK586" i="1"/>
  <c r="BL586" i="1"/>
  <c r="BM586" i="1"/>
  <c r="BN586" i="1"/>
  <c r="BH587" i="1"/>
  <c r="BI587" i="1"/>
  <c r="BJ587" i="1"/>
  <c r="BK587" i="1"/>
  <c r="BL587" i="1"/>
  <c r="BM587" i="1"/>
  <c r="BN587" i="1"/>
  <c r="BH588" i="1"/>
  <c r="BI588" i="1"/>
  <c r="BJ588" i="1"/>
  <c r="BK588" i="1"/>
  <c r="BL588" i="1"/>
  <c r="BM588" i="1"/>
  <c r="BN588" i="1"/>
  <c r="BH589" i="1"/>
  <c r="BI589" i="1"/>
  <c r="BJ589" i="1"/>
  <c r="BK589" i="1"/>
  <c r="BL589" i="1"/>
  <c r="BM589" i="1"/>
  <c r="BN589" i="1"/>
  <c r="BH590" i="1"/>
  <c r="BI590" i="1"/>
  <c r="BJ590" i="1"/>
  <c r="BK590" i="1"/>
  <c r="BL590" i="1"/>
  <c r="BM590" i="1"/>
  <c r="BN590" i="1"/>
  <c r="BH591" i="1"/>
  <c r="BI591" i="1"/>
  <c r="BJ591" i="1"/>
  <c r="BK591" i="1"/>
  <c r="BL591" i="1"/>
  <c r="BM591" i="1"/>
  <c r="BN591" i="1"/>
  <c r="BH592" i="1"/>
  <c r="BI592" i="1"/>
  <c r="BJ592" i="1"/>
  <c r="BK592" i="1"/>
  <c r="BL592" i="1"/>
  <c r="BM592" i="1"/>
  <c r="BN592" i="1"/>
  <c r="BH593" i="1"/>
  <c r="BI593" i="1"/>
  <c r="BJ593" i="1"/>
  <c r="BK593" i="1"/>
  <c r="BL593" i="1"/>
  <c r="BM593" i="1"/>
  <c r="BN593" i="1"/>
  <c r="BH594" i="1"/>
  <c r="BI594" i="1"/>
  <c r="BJ594" i="1"/>
  <c r="BK594" i="1"/>
  <c r="BL594" i="1"/>
  <c r="BM594" i="1"/>
  <c r="BN594" i="1"/>
  <c r="BH595" i="1"/>
  <c r="BI595" i="1"/>
  <c r="BJ595" i="1"/>
  <c r="BK595" i="1"/>
  <c r="BL595" i="1"/>
  <c r="BM595" i="1"/>
  <c r="BN595" i="1"/>
  <c r="BH596" i="1"/>
  <c r="BI596" i="1"/>
  <c r="BJ596" i="1"/>
  <c r="BK596" i="1"/>
  <c r="BL596" i="1"/>
  <c r="BM596" i="1"/>
  <c r="BN596" i="1"/>
  <c r="BH597" i="1"/>
  <c r="BI597" i="1"/>
  <c r="BJ597" i="1"/>
  <c r="BK597" i="1"/>
  <c r="BL597" i="1"/>
  <c r="BM597" i="1"/>
  <c r="BN597" i="1"/>
  <c r="BH598" i="1"/>
  <c r="BI598" i="1"/>
  <c r="BJ598" i="1"/>
  <c r="BK598" i="1"/>
  <c r="BL598" i="1"/>
  <c r="BM598" i="1"/>
  <c r="BN598" i="1"/>
  <c r="BH599" i="1"/>
  <c r="BI599" i="1"/>
  <c r="BJ599" i="1"/>
  <c r="BK599" i="1"/>
  <c r="BL599" i="1"/>
  <c r="BM599" i="1"/>
  <c r="BN599" i="1"/>
  <c r="BH600" i="1"/>
  <c r="BI600" i="1"/>
  <c r="BJ600" i="1"/>
  <c r="BK600" i="1"/>
  <c r="BL600" i="1"/>
  <c r="BM600" i="1"/>
  <c r="BN600" i="1"/>
  <c r="BH601" i="1"/>
  <c r="BI601" i="1"/>
  <c r="BJ601" i="1"/>
  <c r="BK601" i="1"/>
  <c r="BL601" i="1"/>
  <c r="BM601" i="1"/>
  <c r="BN601" i="1"/>
  <c r="BH602" i="1"/>
  <c r="BI602" i="1"/>
  <c r="BJ602" i="1"/>
  <c r="BK602" i="1"/>
  <c r="BL602" i="1"/>
  <c r="BM602" i="1"/>
  <c r="BN602" i="1"/>
  <c r="BH603" i="1"/>
  <c r="BI603" i="1"/>
  <c r="BJ603" i="1"/>
  <c r="BK603" i="1"/>
  <c r="BL603" i="1"/>
  <c r="BM603" i="1"/>
  <c r="BN603" i="1"/>
  <c r="BH604" i="1"/>
  <c r="BI604" i="1"/>
  <c r="BJ604" i="1"/>
  <c r="BK604" i="1"/>
  <c r="BL604" i="1"/>
  <c r="BM604" i="1"/>
  <c r="BN604" i="1"/>
  <c r="BH605" i="1"/>
  <c r="BI605" i="1"/>
  <c r="BJ605" i="1"/>
  <c r="BK605" i="1"/>
  <c r="BL605" i="1"/>
  <c r="BM605" i="1"/>
  <c r="BN605" i="1"/>
  <c r="BH606" i="1"/>
  <c r="BI606" i="1"/>
  <c r="BJ606" i="1"/>
  <c r="BK606" i="1"/>
  <c r="BL606" i="1"/>
  <c r="BM606" i="1"/>
  <c r="BN606" i="1"/>
  <c r="BH607" i="1"/>
  <c r="BI607" i="1"/>
  <c r="BJ607" i="1"/>
  <c r="BK607" i="1"/>
  <c r="BL607" i="1"/>
  <c r="BM607" i="1"/>
  <c r="BN607" i="1"/>
  <c r="BH608" i="1"/>
  <c r="BI608" i="1"/>
  <c r="BJ608" i="1"/>
  <c r="BK608" i="1"/>
  <c r="BL608" i="1"/>
  <c r="BM608" i="1"/>
  <c r="BN608" i="1"/>
  <c r="BH609" i="1"/>
  <c r="BI609" i="1"/>
  <c r="BJ609" i="1"/>
  <c r="BK609" i="1"/>
  <c r="BL609" i="1"/>
  <c r="BM609" i="1"/>
  <c r="BN609" i="1"/>
  <c r="BH610" i="1"/>
  <c r="BI610" i="1"/>
  <c r="BJ610" i="1"/>
  <c r="BK610" i="1"/>
  <c r="BL610" i="1"/>
  <c r="BM610" i="1"/>
  <c r="BN610" i="1"/>
  <c r="BH611" i="1"/>
  <c r="BI611" i="1"/>
  <c r="BJ611" i="1"/>
  <c r="BK611" i="1"/>
  <c r="BL611" i="1"/>
  <c r="BM611" i="1"/>
  <c r="BN611" i="1"/>
  <c r="BH612" i="1"/>
  <c r="BI612" i="1"/>
  <c r="BJ612" i="1"/>
  <c r="BK612" i="1"/>
  <c r="BL612" i="1"/>
  <c r="BM612" i="1"/>
  <c r="BN612" i="1"/>
  <c r="BH613" i="1"/>
  <c r="BI613" i="1"/>
  <c r="BJ613" i="1"/>
  <c r="BK613" i="1"/>
  <c r="BL613" i="1"/>
  <c r="BM613" i="1"/>
  <c r="BN613" i="1"/>
  <c r="BH614" i="1"/>
  <c r="BI614" i="1"/>
  <c r="BJ614" i="1"/>
  <c r="BK614" i="1"/>
  <c r="BL614" i="1"/>
  <c r="BM614" i="1"/>
  <c r="BN614" i="1"/>
  <c r="BH615" i="1"/>
  <c r="BI615" i="1"/>
  <c r="BJ615" i="1"/>
  <c r="BK615" i="1"/>
  <c r="BL615" i="1"/>
  <c r="BM615" i="1"/>
  <c r="BN615" i="1"/>
  <c r="BH616" i="1"/>
  <c r="BI616" i="1"/>
  <c r="BJ616" i="1"/>
  <c r="BK616" i="1"/>
  <c r="BL616" i="1"/>
  <c r="BM616" i="1"/>
  <c r="BN616" i="1"/>
  <c r="BH617" i="1"/>
  <c r="BI617" i="1"/>
  <c r="BJ617" i="1"/>
  <c r="BK617" i="1"/>
  <c r="BL617" i="1"/>
  <c r="BM617" i="1"/>
  <c r="BN617" i="1"/>
  <c r="BH618" i="1"/>
  <c r="BI618" i="1"/>
  <c r="BJ618" i="1"/>
  <c r="BK618" i="1"/>
  <c r="BL618" i="1"/>
  <c r="BM618" i="1"/>
  <c r="BN618" i="1"/>
  <c r="BH619" i="1"/>
  <c r="BI619" i="1"/>
  <c r="BJ619" i="1"/>
  <c r="BK619" i="1"/>
  <c r="BL619" i="1"/>
  <c r="BM619" i="1"/>
  <c r="BN619" i="1"/>
  <c r="BH620" i="1"/>
  <c r="BI620" i="1"/>
  <c r="BJ620" i="1"/>
  <c r="BK620" i="1"/>
  <c r="BL620" i="1"/>
  <c r="BM620" i="1"/>
  <c r="BN620" i="1"/>
  <c r="BH621" i="1"/>
  <c r="BI621" i="1"/>
  <c r="BJ621" i="1"/>
  <c r="BK621" i="1"/>
  <c r="BL621" i="1"/>
  <c r="BM621" i="1"/>
  <c r="BN621" i="1"/>
  <c r="BH622" i="1"/>
  <c r="BI622" i="1"/>
  <c r="BJ622" i="1"/>
  <c r="BK622" i="1"/>
  <c r="BL622" i="1"/>
  <c r="BM622" i="1"/>
  <c r="BN622" i="1"/>
  <c r="BH623" i="1"/>
  <c r="BI623" i="1"/>
  <c r="BJ623" i="1"/>
  <c r="BK623" i="1"/>
  <c r="BL623" i="1"/>
  <c r="BM623" i="1"/>
  <c r="BN623" i="1"/>
  <c r="BH624" i="1"/>
  <c r="BI624" i="1"/>
  <c r="BJ624" i="1"/>
  <c r="BK624" i="1"/>
  <c r="BL624" i="1"/>
  <c r="BM624" i="1"/>
  <c r="BN624" i="1"/>
  <c r="BH625" i="1"/>
  <c r="BI625" i="1"/>
  <c r="BJ625" i="1"/>
  <c r="BK625" i="1"/>
  <c r="BL625" i="1"/>
  <c r="BM625" i="1"/>
  <c r="BN625" i="1"/>
  <c r="BH626" i="1"/>
  <c r="BI626" i="1"/>
  <c r="BJ626" i="1"/>
  <c r="BK626" i="1"/>
  <c r="BL626" i="1"/>
  <c r="BM626" i="1"/>
  <c r="BN626" i="1"/>
  <c r="BH627" i="1"/>
  <c r="BI627" i="1"/>
  <c r="BJ627" i="1"/>
  <c r="BK627" i="1"/>
  <c r="BL627" i="1"/>
  <c r="BM627" i="1"/>
  <c r="BN627" i="1"/>
  <c r="BH628" i="1"/>
  <c r="BI628" i="1"/>
  <c r="BJ628" i="1"/>
  <c r="BK628" i="1"/>
  <c r="BL628" i="1"/>
  <c r="BM628" i="1"/>
  <c r="BN628"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61" i="12"/>
  <c r="B661" i="12" s="1"/>
  <c r="D661" i="12"/>
  <c r="E661" i="12"/>
  <c r="C662" i="12"/>
  <c r="B662" i="12" s="1"/>
  <c r="D662" i="12"/>
  <c r="E662" i="12"/>
  <c r="C663" i="12"/>
  <c r="B663" i="12" s="1"/>
  <c r="D663" i="12"/>
  <c r="E663" i="12"/>
  <c r="C664" i="12"/>
  <c r="B664" i="12" s="1"/>
  <c r="D664" i="12"/>
  <c r="E664" i="12"/>
  <c r="C665" i="12"/>
  <c r="B665" i="12" s="1"/>
  <c r="D665" i="12"/>
  <c r="E665" i="12"/>
  <c r="C666" i="12"/>
  <c r="B666" i="12" s="1"/>
  <c r="D666" i="12"/>
  <c r="E666" i="12"/>
  <c r="C667" i="12"/>
  <c r="B667" i="12" s="1"/>
  <c r="D667" i="12"/>
  <c r="E667" i="12"/>
  <c r="C668" i="12"/>
  <c r="B668" i="12" s="1"/>
  <c r="D668" i="12"/>
  <c r="E668" i="12"/>
  <c r="C669" i="12"/>
  <c r="B669" i="12" s="1"/>
  <c r="D669" i="12"/>
  <c r="E669" i="12"/>
  <c r="C265" i="12"/>
  <c r="B265" i="12" s="1"/>
  <c r="D265" i="12"/>
  <c r="E265" i="12"/>
  <c r="C266" i="12"/>
  <c r="B266" i="12" s="1"/>
  <c r="D266" i="12"/>
  <c r="E266" i="12"/>
  <c r="C267" i="12"/>
  <c r="B267" i="12" s="1"/>
  <c r="D267" i="12"/>
  <c r="E267" i="12"/>
  <c r="C268" i="12"/>
  <c r="B268" i="12" s="1"/>
  <c r="D268" i="12"/>
  <c r="E268" i="12"/>
  <c r="C269" i="12"/>
  <c r="B269" i="12" s="1"/>
  <c r="D269" i="12"/>
  <c r="E269" i="12"/>
  <c r="C270" i="12"/>
  <c r="B270" i="12" s="1"/>
  <c r="D270" i="12"/>
  <c r="E270" i="12"/>
  <c r="C271" i="12"/>
  <c r="B271" i="12" s="1"/>
  <c r="D271" i="12"/>
  <c r="E271" i="12"/>
  <c r="C272" i="12"/>
  <c r="B272" i="12" s="1"/>
  <c r="D272" i="12"/>
  <c r="E272" i="12"/>
  <c r="C273" i="12"/>
  <c r="B273" i="12" s="1"/>
  <c r="D273" i="12"/>
  <c r="E273" i="12"/>
  <c r="C274" i="12"/>
  <c r="B274" i="12" s="1"/>
  <c r="D274" i="12"/>
  <c r="E274" i="12"/>
  <c r="C275" i="12"/>
  <c r="B275" i="12" s="1"/>
  <c r="D275" i="12"/>
  <c r="E275" i="12"/>
  <c r="C276" i="12"/>
  <c r="B276" i="12" s="1"/>
  <c r="D276" i="12"/>
  <c r="E276" i="12"/>
  <c r="C277" i="12"/>
  <c r="B277" i="12" s="1"/>
  <c r="D277" i="12"/>
  <c r="E277" i="12"/>
  <c r="C278" i="12"/>
  <c r="B278" i="12" s="1"/>
  <c r="D278" i="12"/>
  <c r="E278" i="12"/>
  <c r="C279" i="12"/>
  <c r="B279" i="12" s="1"/>
  <c r="D279" i="12"/>
  <c r="E279" i="12"/>
  <c r="C280" i="12"/>
  <c r="B280" i="12" s="1"/>
  <c r="D280" i="12"/>
  <c r="E280" i="12"/>
  <c r="C281" i="12"/>
  <c r="B281" i="12" s="1"/>
  <c r="D281" i="12"/>
  <c r="E281" i="12"/>
  <c r="C282" i="12"/>
  <c r="B282" i="12" s="1"/>
  <c r="D282" i="12"/>
  <c r="E282" i="12"/>
  <c r="C283" i="12"/>
  <c r="B283" i="12" s="1"/>
  <c r="D283" i="12"/>
  <c r="E283" i="12"/>
  <c r="C284" i="12"/>
  <c r="B284" i="12" s="1"/>
  <c r="D284" i="12"/>
  <c r="E284" i="12"/>
  <c r="C285" i="12"/>
  <c r="B285" i="12" s="1"/>
  <c r="D285" i="12"/>
  <c r="E285" i="12"/>
  <c r="C286" i="12"/>
  <c r="B286" i="12" s="1"/>
  <c r="D286" i="12"/>
  <c r="E286" i="12"/>
  <c r="C287" i="12"/>
  <c r="B287" i="12" s="1"/>
  <c r="D287" i="12"/>
  <c r="E287" i="12"/>
  <c r="C288" i="12"/>
  <c r="B288" i="12" s="1"/>
  <c r="D288" i="12"/>
  <c r="E288" i="12"/>
  <c r="C289" i="12"/>
  <c r="B289" i="12" s="1"/>
  <c r="D289" i="12"/>
  <c r="E289" i="12"/>
  <c r="C290" i="12"/>
  <c r="B290" i="12" s="1"/>
  <c r="D290" i="12"/>
  <c r="E290" i="12"/>
  <c r="C291" i="12"/>
  <c r="B291" i="12" s="1"/>
  <c r="D291" i="12"/>
  <c r="E291" i="12"/>
  <c r="C292" i="12"/>
  <c r="B292" i="12" s="1"/>
  <c r="D292" i="12"/>
  <c r="E292" i="12"/>
  <c r="C293" i="12"/>
  <c r="B293" i="12" s="1"/>
  <c r="D293" i="12"/>
  <c r="E293" i="12"/>
  <c r="C294" i="12"/>
  <c r="B294" i="12" s="1"/>
  <c r="D294" i="12"/>
  <c r="E294" i="12"/>
  <c r="C295" i="12"/>
  <c r="B295" i="12" s="1"/>
  <c r="D295" i="12"/>
  <c r="E295" i="12"/>
  <c r="C296" i="12"/>
  <c r="B296" i="12" s="1"/>
  <c r="D296" i="12"/>
  <c r="E296" i="12"/>
  <c r="C297" i="12"/>
  <c r="B297" i="12" s="1"/>
  <c r="D297" i="12"/>
  <c r="E297" i="12"/>
  <c r="C298" i="12"/>
  <c r="B298" i="12" s="1"/>
  <c r="D298" i="12"/>
  <c r="E298" i="12"/>
  <c r="C299" i="12"/>
  <c r="B299" i="12" s="1"/>
  <c r="D299" i="12"/>
  <c r="E299" i="12"/>
  <c r="C300" i="12"/>
  <c r="B300" i="12" s="1"/>
  <c r="D300" i="12"/>
  <c r="E300" i="12"/>
  <c r="C301" i="12"/>
  <c r="B301" i="12" s="1"/>
  <c r="D301" i="12"/>
  <c r="E301" i="12"/>
  <c r="C302" i="12"/>
  <c r="B302" i="12" s="1"/>
  <c r="D302" i="12"/>
  <c r="E302" i="12"/>
  <c r="C303" i="12"/>
  <c r="B303" i="12" s="1"/>
  <c r="D303" i="12"/>
  <c r="E303" i="12"/>
  <c r="C304" i="12"/>
  <c r="B304" i="12" s="1"/>
  <c r="D304" i="12"/>
  <c r="E304" i="12"/>
  <c r="C305" i="12"/>
  <c r="B305" i="12" s="1"/>
  <c r="D305" i="12"/>
  <c r="E305" i="12"/>
  <c r="C306" i="12"/>
  <c r="B306" i="12" s="1"/>
  <c r="D306" i="12"/>
  <c r="E306" i="12"/>
  <c r="C307" i="12"/>
  <c r="B307" i="12" s="1"/>
  <c r="D307" i="12"/>
  <c r="E307" i="12"/>
  <c r="C308" i="12"/>
  <c r="B308" i="12" s="1"/>
  <c r="D308" i="12"/>
  <c r="E308" i="12"/>
  <c r="C309" i="12"/>
  <c r="B309" i="12" s="1"/>
  <c r="D309" i="12"/>
  <c r="E309" i="12"/>
  <c r="C310" i="12"/>
  <c r="B310" i="12" s="1"/>
  <c r="D310" i="12"/>
  <c r="E310" i="12"/>
  <c r="C311" i="12"/>
  <c r="B311" i="12" s="1"/>
  <c r="D311" i="12"/>
  <c r="E311" i="12"/>
  <c r="C312" i="12"/>
  <c r="B312" i="12" s="1"/>
  <c r="D312" i="12"/>
  <c r="E312" i="12"/>
  <c r="C313" i="12"/>
  <c r="B313" i="12" s="1"/>
  <c r="D313" i="12"/>
  <c r="E313" i="12"/>
  <c r="C314" i="12"/>
  <c r="B314" i="12" s="1"/>
  <c r="D314" i="12"/>
  <c r="E314" i="12"/>
  <c r="C315" i="12"/>
  <c r="B315" i="12" s="1"/>
  <c r="D315" i="12"/>
  <c r="E315" i="12"/>
  <c r="C316" i="12"/>
  <c r="B316" i="12" s="1"/>
  <c r="D316" i="12"/>
  <c r="E316" i="12"/>
  <c r="C317" i="12"/>
  <c r="B317" i="12" s="1"/>
  <c r="D317" i="12"/>
  <c r="E317" i="12"/>
  <c r="C318" i="12"/>
  <c r="B318" i="12" s="1"/>
  <c r="D318" i="12"/>
  <c r="E318" i="12"/>
  <c r="C319" i="12"/>
  <c r="B319" i="12" s="1"/>
  <c r="D319" i="12"/>
  <c r="E319" i="12"/>
  <c r="C320" i="12"/>
  <c r="B320" i="12" s="1"/>
  <c r="D320" i="12"/>
  <c r="E320" i="12"/>
  <c r="C321" i="12"/>
  <c r="B321" i="12" s="1"/>
  <c r="D321" i="12"/>
  <c r="E321" i="12"/>
  <c r="C322" i="12"/>
  <c r="B322" i="12" s="1"/>
  <c r="D322" i="12"/>
  <c r="E322" i="12"/>
  <c r="C323" i="12"/>
  <c r="B323" i="12" s="1"/>
  <c r="D323" i="12"/>
  <c r="E323" i="12"/>
  <c r="C324" i="12"/>
  <c r="B324" i="12" s="1"/>
  <c r="D324" i="12"/>
  <c r="E324" i="12"/>
  <c r="C325" i="12"/>
  <c r="B325" i="12" s="1"/>
  <c r="D325" i="12"/>
  <c r="E325" i="12"/>
  <c r="C326" i="12"/>
  <c r="B326" i="12" s="1"/>
  <c r="D326" i="12"/>
  <c r="E326" i="12"/>
  <c r="C327" i="12"/>
  <c r="B327" i="12" s="1"/>
  <c r="D327" i="12"/>
  <c r="E327" i="12"/>
  <c r="C328" i="12"/>
  <c r="B328" i="12" s="1"/>
  <c r="D328" i="12"/>
  <c r="E328" i="12"/>
  <c r="C329" i="12"/>
  <c r="B329" i="12" s="1"/>
  <c r="D329" i="12"/>
  <c r="E329" i="12"/>
  <c r="C330" i="12"/>
  <c r="B330" i="12" s="1"/>
  <c r="D330" i="12"/>
  <c r="E330" i="12"/>
  <c r="C331" i="12"/>
  <c r="B331" i="12" s="1"/>
  <c r="D331" i="12"/>
  <c r="E331" i="12"/>
  <c r="C332" i="12"/>
  <c r="B332" i="12" s="1"/>
  <c r="D332" i="12"/>
  <c r="E332" i="12"/>
  <c r="C333" i="12"/>
  <c r="B333" i="12" s="1"/>
  <c r="D333" i="12"/>
  <c r="E333" i="12"/>
  <c r="C334" i="12"/>
  <c r="B334" i="12" s="1"/>
  <c r="D334" i="12"/>
  <c r="E334" i="12"/>
  <c r="C335" i="12"/>
  <c r="B335" i="12" s="1"/>
  <c r="D335" i="12"/>
  <c r="E335" i="12"/>
  <c r="C336" i="12"/>
  <c r="B336" i="12" s="1"/>
  <c r="D336" i="12"/>
  <c r="E336" i="12"/>
  <c r="C337" i="12"/>
  <c r="B337" i="12" s="1"/>
  <c r="D337" i="12"/>
  <c r="E337" i="12"/>
  <c r="C338" i="12"/>
  <c r="B338" i="12" s="1"/>
  <c r="D338" i="12"/>
  <c r="E338" i="12"/>
  <c r="C339" i="12"/>
  <c r="B339" i="12" s="1"/>
  <c r="D339" i="12"/>
  <c r="E339" i="12"/>
  <c r="C340" i="12"/>
  <c r="B340" i="12" s="1"/>
  <c r="D340" i="12"/>
  <c r="E340" i="12"/>
  <c r="C341" i="12"/>
  <c r="B341" i="12" s="1"/>
  <c r="D341" i="12"/>
  <c r="E341" i="12"/>
  <c r="C342" i="12"/>
  <c r="B342" i="12" s="1"/>
  <c r="D342" i="12"/>
  <c r="E342" i="12"/>
  <c r="C343" i="12"/>
  <c r="B343" i="12" s="1"/>
  <c r="D343" i="12"/>
  <c r="E343" i="12"/>
  <c r="C344" i="12"/>
  <c r="B344" i="12" s="1"/>
  <c r="D344" i="12"/>
  <c r="E344" i="12"/>
  <c r="C345" i="12"/>
  <c r="B345" i="12" s="1"/>
  <c r="D345" i="12"/>
  <c r="E345" i="12"/>
  <c r="C346" i="12"/>
  <c r="B346" i="12" s="1"/>
  <c r="D346" i="12"/>
  <c r="E346" i="12"/>
  <c r="C347" i="12"/>
  <c r="B347" i="12" s="1"/>
  <c r="D347" i="12"/>
  <c r="E347" i="12"/>
  <c r="C348" i="12"/>
  <c r="B348" i="12" s="1"/>
  <c r="D348" i="12"/>
  <c r="E348" i="12"/>
  <c r="C349" i="12"/>
  <c r="B349" i="12" s="1"/>
  <c r="D349" i="12"/>
  <c r="E349" i="12"/>
  <c r="C350" i="12"/>
  <c r="B350" i="12" s="1"/>
  <c r="D350" i="12"/>
  <c r="E350" i="12"/>
  <c r="C351" i="12"/>
  <c r="B351" i="12" s="1"/>
  <c r="D351" i="12"/>
  <c r="E351" i="12"/>
  <c r="C352" i="12"/>
  <c r="B352" i="12" s="1"/>
  <c r="D352" i="12"/>
  <c r="E352" i="12"/>
  <c r="C353" i="12"/>
  <c r="B353" i="12" s="1"/>
  <c r="D353" i="12"/>
  <c r="E353" i="12"/>
  <c r="C354" i="12"/>
  <c r="B354" i="12" s="1"/>
  <c r="D354" i="12"/>
  <c r="E354" i="12"/>
  <c r="C355" i="12"/>
  <c r="B355" i="12" s="1"/>
  <c r="D355" i="12"/>
  <c r="E355" i="12"/>
  <c r="C356" i="12"/>
  <c r="B356" i="12" s="1"/>
  <c r="D356" i="12"/>
  <c r="E356" i="12"/>
  <c r="C357" i="12"/>
  <c r="B357" i="12" s="1"/>
  <c r="D357" i="12"/>
  <c r="E357" i="12"/>
  <c r="C358" i="12"/>
  <c r="B358" i="12" s="1"/>
  <c r="D358" i="12"/>
  <c r="E358" i="12"/>
  <c r="C359" i="12"/>
  <c r="B359" i="12" s="1"/>
  <c r="D359" i="12"/>
  <c r="E359" i="12"/>
  <c r="C360" i="12"/>
  <c r="B360" i="12" s="1"/>
  <c r="D360" i="12"/>
  <c r="E360" i="12"/>
  <c r="C361" i="12"/>
  <c r="B361" i="12" s="1"/>
  <c r="D361" i="12"/>
  <c r="E361" i="12"/>
  <c r="C362" i="12"/>
  <c r="B362" i="12" s="1"/>
  <c r="D362" i="12"/>
  <c r="E362" i="12"/>
  <c r="C363" i="12"/>
  <c r="B363" i="12" s="1"/>
  <c r="D363" i="12"/>
  <c r="E363" i="12"/>
  <c r="C364" i="12"/>
  <c r="B364" i="12" s="1"/>
  <c r="D364" i="12"/>
  <c r="E364" i="12"/>
  <c r="C365" i="12"/>
  <c r="B365" i="12" s="1"/>
  <c r="D365" i="12"/>
  <c r="E365" i="12"/>
  <c r="C366" i="12"/>
  <c r="B366" i="12" s="1"/>
  <c r="D366" i="12"/>
  <c r="E366" i="12"/>
  <c r="C367" i="12"/>
  <c r="B367" i="12" s="1"/>
  <c r="D367" i="12"/>
  <c r="E367" i="12"/>
  <c r="C368" i="12"/>
  <c r="B368" i="12" s="1"/>
  <c r="D368" i="12"/>
  <c r="E368" i="12"/>
  <c r="C369" i="12"/>
  <c r="B369" i="12" s="1"/>
  <c r="D369" i="12"/>
  <c r="E369" i="12"/>
  <c r="C370" i="12"/>
  <c r="B370" i="12" s="1"/>
  <c r="D370" i="12"/>
  <c r="E370" i="12"/>
  <c r="C371" i="12"/>
  <c r="B371" i="12" s="1"/>
  <c r="D371" i="12"/>
  <c r="E371" i="12"/>
  <c r="C372" i="12"/>
  <c r="B372" i="12" s="1"/>
  <c r="D372" i="12"/>
  <c r="E372" i="12"/>
  <c r="C373" i="12"/>
  <c r="B373" i="12" s="1"/>
  <c r="D373" i="12"/>
  <c r="E373" i="12"/>
  <c r="C374" i="12"/>
  <c r="B374" i="12" s="1"/>
  <c r="D374" i="12"/>
  <c r="E374" i="12"/>
  <c r="C375" i="12"/>
  <c r="B375" i="12" s="1"/>
  <c r="D375" i="12"/>
  <c r="E375" i="12"/>
  <c r="C376" i="12"/>
  <c r="B376" i="12" s="1"/>
  <c r="D376" i="12"/>
  <c r="E376" i="12"/>
  <c r="C377" i="12"/>
  <c r="B377" i="12" s="1"/>
  <c r="D377" i="12"/>
  <c r="E377" i="12"/>
  <c r="C378" i="12"/>
  <c r="B378" i="12" s="1"/>
  <c r="D378" i="12"/>
  <c r="E378" i="12"/>
  <c r="C379" i="12"/>
  <c r="B379" i="12" s="1"/>
  <c r="D379" i="12"/>
  <c r="E379" i="12"/>
  <c r="C380" i="12"/>
  <c r="B380" i="12" s="1"/>
  <c r="D380" i="12"/>
  <c r="E380" i="12"/>
  <c r="C381" i="12"/>
  <c r="B381" i="12" s="1"/>
  <c r="D381" i="12"/>
  <c r="E381" i="12"/>
  <c r="C382" i="12"/>
  <c r="B382" i="12" s="1"/>
  <c r="D382" i="12"/>
  <c r="E382" i="12"/>
  <c r="C383" i="12"/>
  <c r="B383" i="12" s="1"/>
  <c r="D383" i="12"/>
  <c r="E383" i="12"/>
  <c r="C384" i="12"/>
  <c r="B384" i="12" s="1"/>
  <c r="D384" i="12"/>
  <c r="E384" i="12"/>
  <c r="C385" i="12"/>
  <c r="B385" i="12" s="1"/>
  <c r="D385" i="12"/>
  <c r="E385" i="12"/>
  <c r="C386" i="12"/>
  <c r="B386" i="12" s="1"/>
  <c r="D386" i="12"/>
  <c r="E386" i="12"/>
  <c r="C387" i="12"/>
  <c r="B387" i="12" s="1"/>
  <c r="D387" i="12"/>
  <c r="E387" i="12"/>
  <c r="C388" i="12"/>
  <c r="B388" i="12" s="1"/>
  <c r="D388" i="12"/>
  <c r="E388" i="12"/>
  <c r="C389" i="12"/>
  <c r="B389" i="12" s="1"/>
  <c r="D389" i="12"/>
  <c r="E389" i="12"/>
  <c r="C390" i="12"/>
  <c r="B390" i="12" s="1"/>
  <c r="D390" i="12"/>
  <c r="E390" i="12"/>
  <c r="C391" i="12"/>
  <c r="B391" i="12" s="1"/>
  <c r="D391" i="12"/>
  <c r="E391" i="12"/>
  <c r="C392" i="12"/>
  <c r="B392" i="12" s="1"/>
  <c r="D392" i="12"/>
  <c r="E392" i="12"/>
  <c r="C393" i="12"/>
  <c r="B393" i="12" s="1"/>
  <c r="D393" i="12"/>
  <c r="E393" i="12"/>
  <c r="C394" i="12"/>
  <c r="B394" i="12" s="1"/>
  <c r="D394" i="12"/>
  <c r="E394" i="12"/>
  <c r="C395" i="12"/>
  <c r="B395" i="12" s="1"/>
  <c r="D395" i="12"/>
  <c r="E395" i="12"/>
  <c r="C396" i="12"/>
  <c r="B396" i="12" s="1"/>
  <c r="D396" i="12"/>
  <c r="E396" i="12"/>
  <c r="C397" i="12"/>
  <c r="B397" i="12" s="1"/>
  <c r="D397" i="12"/>
  <c r="E397" i="12"/>
  <c r="C398" i="12"/>
  <c r="B398" i="12" s="1"/>
  <c r="D398" i="12"/>
  <c r="E398" i="12"/>
  <c r="C399" i="12"/>
  <c r="B399" i="12" s="1"/>
  <c r="D399" i="12"/>
  <c r="E399" i="12"/>
  <c r="C400" i="12"/>
  <c r="B400" i="12" s="1"/>
  <c r="D400" i="12"/>
  <c r="E400" i="12"/>
  <c r="C401" i="12"/>
  <c r="B401" i="12" s="1"/>
  <c r="D401" i="12"/>
  <c r="E401" i="12"/>
  <c r="C402" i="12"/>
  <c r="B402" i="12" s="1"/>
  <c r="D402" i="12"/>
  <c r="E402" i="12"/>
  <c r="C403" i="12"/>
  <c r="B403" i="12" s="1"/>
  <c r="D403" i="12"/>
  <c r="E403" i="12"/>
  <c r="C404" i="12"/>
  <c r="B404" i="12" s="1"/>
  <c r="D404" i="12"/>
  <c r="E404" i="12"/>
  <c r="C405" i="12"/>
  <c r="B405" i="12" s="1"/>
  <c r="D405" i="12"/>
  <c r="E405" i="12"/>
  <c r="C406" i="12"/>
  <c r="B406" i="12" s="1"/>
  <c r="D406" i="12"/>
  <c r="E406" i="12"/>
  <c r="C407" i="12"/>
  <c r="B407" i="12" s="1"/>
  <c r="D407" i="12"/>
  <c r="E407" i="12"/>
  <c r="C408" i="12"/>
  <c r="B408" i="12" s="1"/>
  <c r="D408" i="12"/>
  <c r="E408" i="12"/>
  <c r="C409" i="12"/>
  <c r="B409" i="12" s="1"/>
  <c r="D409" i="12"/>
  <c r="E409" i="12"/>
  <c r="C410" i="12"/>
  <c r="B410" i="12" s="1"/>
  <c r="D410" i="12"/>
  <c r="E410" i="12"/>
  <c r="C411" i="12"/>
  <c r="B411" i="12" s="1"/>
  <c r="D411" i="12"/>
  <c r="E411" i="12"/>
  <c r="C412" i="12"/>
  <c r="B412" i="12" s="1"/>
  <c r="D412" i="12"/>
  <c r="E412" i="12"/>
  <c r="C413" i="12"/>
  <c r="B413" i="12" s="1"/>
  <c r="D413" i="12"/>
  <c r="E413" i="12"/>
  <c r="C414" i="12"/>
  <c r="B414" i="12" s="1"/>
  <c r="D414" i="12"/>
  <c r="E414" i="12"/>
  <c r="C415" i="12"/>
  <c r="B415" i="12" s="1"/>
  <c r="D415" i="12"/>
  <c r="E415" i="12"/>
  <c r="C416" i="12"/>
  <c r="B416" i="12" s="1"/>
  <c r="D416" i="12"/>
  <c r="E416" i="12"/>
  <c r="C417" i="12"/>
  <c r="B417" i="12" s="1"/>
  <c r="D417" i="12"/>
  <c r="E417" i="12"/>
  <c r="C418" i="12"/>
  <c r="B418" i="12" s="1"/>
  <c r="D418" i="12"/>
  <c r="E418" i="12"/>
  <c r="C419" i="12"/>
  <c r="B419" i="12" s="1"/>
  <c r="D419" i="12"/>
  <c r="E419" i="12"/>
  <c r="C420" i="12"/>
  <c r="B420" i="12" s="1"/>
  <c r="D420" i="12"/>
  <c r="E420" i="12"/>
  <c r="C421" i="12"/>
  <c r="B421" i="12" s="1"/>
  <c r="D421" i="12"/>
  <c r="E421" i="12"/>
  <c r="C422" i="12"/>
  <c r="B422" i="12" s="1"/>
  <c r="D422" i="12"/>
  <c r="E422" i="12"/>
  <c r="C423" i="12"/>
  <c r="B423" i="12" s="1"/>
  <c r="D423" i="12"/>
  <c r="E423" i="12"/>
  <c r="C424" i="12"/>
  <c r="B424" i="12" s="1"/>
  <c r="D424" i="12"/>
  <c r="E424" i="12"/>
  <c r="C425" i="12"/>
  <c r="B425" i="12" s="1"/>
  <c r="D425" i="12"/>
  <c r="E425" i="12"/>
  <c r="C426" i="12"/>
  <c r="B426" i="12" s="1"/>
  <c r="D426" i="12"/>
  <c r="E426" i="12"/>
  <c r="C427" i="12"/>
  <c r="B427" i="12" s="1"/>
  <c r="D427" i="12"/>
  <c r="E427" i="12"/>
  <c r="C428" i="12"/>
  <c r="B428" i="12" s="1"/>
  <c r="D428" i="12"/>
  <c r="E428" i="12"/>
  <c r="C429" i="12"/>
  <c r="B429" i="12" s="1"/>
  <c r="D429" i="12"/>
  <c r="E429" i="12"/>
  <c r="C430" i="12"/>
  <c r="B430" i="12" s="1"/>
  <c r="D430" i="12"/>
  <c r="E430" i="12"/>
  <c r="C431" i="12"/>
  <c r="B431" i="12" s="1"/>
  <c r="D431" i="12"/>
  <c r="E431" i="12"/>
  <c r="C432" i="12"/>
  <c r="B432" i="12" s="1"/>
  <c r="D432" i="12"/>
  <c r="E432" i="12"/>
  <c r="C433" i="12"/>
  <c r="B433" i="12" s="1"/>
  <c r="D433" i="12"/>
  <c r="E433" i="12"/>
  <c r="C434" i="12"/>
  <c r="B434" i="12" s="1"/>
  <c r="D434" i="12"/>
  <c r="E434" i="12"/>
  <c r="C435" i="12"/>
  <c r="B435" i="12" s="1"/>
  <c r="D435" i="12"/>
  <c r="E435" i="12"/>
  <c r="C436" i="12"/>
  <c r="B436" i="12" s="1"/>
  <c r="D436" i="12"/>
  <c r="E436" i="12"/>
  <c r="B437" i="12"/>
  <c r="C437" i="12"/>
  <c r="D437" i="12"/>
  <c r="E437" i="12"/>
  <c r="B438" i="12"/>
  <c r="C438" i="12"/>
  <c r="D438" i="12"/>
  <c r="E438" i="12"/>
  <c r="B439" i="12"/>
  <c r="C439" i="12"/>
  <c r="D439" i="12"/>
  <c r="E439" i="12"/>
  <c r="B440" i="12"/>
  <c r="C440" i="12"/>
  <c r="D440" i="12"/>
  <c r="E440" i="12"/>
  <c r="B441" i="12"/>
  <c r="C441" i="12"/>
  <c r="D441" i="12"/>
  <c r="E441" i="12"/>
  <c r="B442" i="12"/>
  <c r="C442" i="12"/>
  <c r="D442" i="12"/>
  <c r="E442" i="12"/>
  <c r="B443" i="12"/>
  <c r="C443" i="12"/>
  <c r="D443" i="12"/>
  <c r="E443" i="12"/>
  <c r="B444" i="12"/>
  <c r="C444" i="12"/>
  <c r="D444" i="12"/>
  <c r="E444" i="12"/>
  <c r="B445" i="12"/>
  <c r="C445" i="12"/>
  <c r="D445" i="12"/>
  <c r="E445" i="12"/>
  <c r="B446" i="12"/>
  <c r="C446" i="12"/>
  <c r="D446" i="12"/>
  <c r="E446" i="12"/>
  <c r="B447" i="12"/>
  <c r="C447" i="12"/>
  <c r="D447" i="12"/>
  <c r="E447" i="12"/>
  <c r="B448" i="12"/>
  <c r="C448" i="12"/>
  <c r="D448" i="12"/>
  <c r="E448" i="12"/>
  <c r="B449" i="12"/>
  <c r="C449" i="12"/>
  <c r="D449" i="12"/>
  <c r="E449" i="12"/>
  <c r="B450" i="12"/>
  <c r="C450" i="12"/>
  <c r="D450" i="12"/>
  <c r="E450" i="12"/>
  <c r="B451" i="12"/>
  <c r="C451" i="12"/>
  <c r="D451" i="12"/>
  <c r="E451" i="12"/>
  <c r="B452" i="12"/>
  <c r="C452" i="12"/>
  <c r="D452" i="12"/>
  <c r="E452" i="12"/>
  <c r="B453" i="12"/>
  <c r="C453" i="12"/>
  <c r="D453" i="12"/>
  <c r="E453" i="12"/>
  <c r="B454" i="12"/>
  <c r="C454" i="12"/>
  <c r="D454" i="12"/>
  <c r="E454" i="12"/>
  <c r="B455" i="12"/>
  <c r="C455" i="12"/>
  <c r="D455" i="12"/>
  <c r="E455" i="12"/>
  <c r="B456" i="12"/>
  <c r="C456" i="12"/>
  <c r="D456" i="12"/>
  <c r="E456" i="12"/>
  <c r="B457" i="12"/>
  <c r="C457" i="12"/>
  <c r="D457" i="12"/>
  <c r="E457" i="12"/>
  <c r="B458" i="12"/>
  <c r="C458" i="12"/>
  <c r="D458" i="12"/>
  <c r="E458" i="12"/>
  <c r="B459" i="12"/>
  <c r="C459" i="12"/>
  <c r="D459" i="12"/>
  <c r="E459" i="12"/>
  <c r="B460" i="12"/>
  <c r="C460" i="12"/>
  <c r="D460" i="12"/>
  <c r="E460" i="12"/>
  <c r="B461" i="12"/>
  <c r="C461" i="12"/>
  <c r="D461" i="12"/>
  <c r="E461" i="12"/>
  <c r="B462" i="12"/>
  <c r="C462" i="12"/>
  <c r="D462" i="12"/>
  <c r="E462" i="12"/>
  <c r="B463" i="12"/>
  <c r="C463" i="12"/>
  <c r="D463" i="12"/>
  <c r="E463" i="12"/>
  <c r="B464" i="12"/>
  <c r="C464" i="12"/>
  <c r="D464" i="12"/>
  <c r="E464" i="12"/>
  <c r="B465" i="12"/>
  <c r="C465" i="12"/>
  <c r="D465" i="12"/>
  <c r="E465" i="12"/>
  <c r="B466" i="12"/>
  <c r="C466" i="12"/>
  <c r="D466" i="12"/>
  <c r="E466" i="12"/>
  <c r="B467" i="12"/>
  <c r="C467" i="12"/>
  <c r="D467" i="12"/>
  <c r="E467" i="12"/>
  <c r="B468" i="12"/>
  <c r="C468" i="12"/>
  <c r="D468" i="12"/>
  <c r="E468" i="12"/>
  <c r="B469" i="12"/>
  <c r="C469" i="12"/>
  <c r="D469" i="12"/>
  <c r="E469" i="12"/>
  <c r="B470" i="12"/>
  <c r="C470" i="12"/>
  <c r="D470" i="12"/>
  <c r="E470" i="12"/>
  <c r="B471" i="12"/>
  <c r="C471" i="12"/>
  <c r="D471" i="12"/>
  <c r="E471" i="12"/>
  <c r="B472" i="12"/>
  <c r="C472" i="12"/>
  <c r="D472" i="12"/>
  <c r="E472" i="12"/>
  <c r="B473" i="12"/>
  <c r="C473" i="12"/>
  <c r="D473" i="12"/>
  <c r="E473" i="12"/>
  <c r="B474" i="12"/>
  <c r="C474" i="12"/>
  <c r="D474" i="12"/>
  <c r="E474" i="12"/>
  <c r="B475" i="12"/>
  <c r="C475" i="12"/>
  <c r="D475" i="12"/>
  <c r="E475" i="12"/>
  <c r="B476" i="12"/>
  <c r="C476" i="12"/>
  <c r="D476" i="12"/>
  <c r="E476" i="12"/>
  <c r="B477" i="12"/>
  <c r="C477" i="12"/>
  <c r="D477" i="12"/>
  <c r="E477" i="12"/>
  <c r="B478" i="12"/>
  <c r="C478" i="12"/>
  <c r="D478" i="12"/>
  <c r="E478" i="12"/>
  <c r="B479" i="12"/>
  <c r="C479" i="12"/>
  <c r="D479" i="12"/>
  <c r="E479" i="12"/>
  <c r="B480" i="12"/>
  <c r="C480" i="12"/>
  <c r="D480" i="12"/>
  <c r="E480" i="12"/>
  <c r="B481" i="12"/>
  <c r="C481" i="12"/>
  <c r="D481" i="12"/>
  <c r="E481" i="12"/>
  <c r="B482" i="12"/>
  <c r="C482" i="12"/>
  <c r="D482" i="12"/>
  <c r="E482" i="12"/>
  <c r="B483" i="12"/>
  <c r="C483" i="12"/>
  <c r="D483" i="12"/>
  <c r="E483" i="12"/>
  <c r="B484" i="12"/>
  <c r="C484" i="12"/>
  <c r="D484" i="12"/>
  <c r="E484" i="12"/>
  <c r="B485" i="12"/>
  <c r="C485" i="12"/>
  <c r="D485" i="12"/>
  <c r="E485" i="12"/>
  <c r="B486" i="12"/>
  <c r="C486" i="12"/>
  <c r="D486" i="12"/>
  <c r="E486" i="12"/>
  <c r="B487" i="12"/>
  <c r="C487" i="12"/>
  <c r="D487" i="12"/>
  <c r="E487" i="12"/>
  <c r="B488" i="12"/>
  <c r="C488" i="12"/>
  <c r="D488" i="12"/>
  <c r="E488" i="12"/>
  <c r="B489" i="12"/>
  <c r="C489" i="12"/>
  <c r="D489" i="12"/>
  <c r="E489" i="12"/>
  <c r="B490" i="12"/>
  <c r="C490" i="12"/>
  <c r="D490" i="12"/>
  <c r="E490" i="12"/>
  <c r="B491" i="12"/>
  <c r="C491" i="12"/>
  <c r="D491" i="12"/>
  <c r="E491" i="12"/>
  <c r="B492" i="12"/>
  <c r="C492" i="12"/>
  <c r="D492" i="12"/>
  <c r="E492" i="12"/>
  <c r="B493" i="12"/>
  <c r="C493" i="12"/>
  <c r="D493" i="12"/>
  <c r="E493" i="12"/>
  <c r="B494" i="12"/>
  <c r="C494" i="12"/>
  <c r="D494" i="12"/>
  <c r="E494" i="12"/>
  <c r="B495" i="12"/>
  <c r="C495" i="12"/>
  <c r="D495" i="12"/>
  <c r="E495" i="12"/>
  <c r="B496" i="12"/>
  <c r="C496" i="12"/>
  <c r="D496" i="12"/>
  <c r="E496" i="12"/>
  <c r="B497" i="12"/>
  <c r="C497" i="12"/>
  <c r="D497" i="12"/>
  <c r="E497" i="12"/>
  <c r="B498" i="12"/>
  <c r="C498" i="12"/>
  <c r="D498" i="12"/>
  <c r="E498" i="12"/>
  <c r="B499" i="12"/>
  <c r="C499" i="12"/>
  <c r="D499" i="12"/>
  <c r="E499" i="12"/>
  <c r="B500" i="12"/>
  <c r="C500" i="12"/>
  <c r="D500" i="12"/>
  <c r="E500" i="12"/>
  <c r="B501" i="12"/>
  <c r="C501" i="12"/>
  <c r="D501" i="12"/>
  <c r="E501" i="12"/>
  <c r="B502" i="12"/>
  <c r="C502" i="12"/>
  <c r="D502" i="12"/>
  <c r="E502" i="12"/>
  <c r="B503" i="12"/>
  <c r="C503" i="12"/>
  <c r="D503" i="12"/>
  <c r="E503" i="12"/>
  <c r="B504" i="12"/>
  <c r="C504" i="12"/>
  <c r="D504" i="12"/>
  <c r="E504" i="12"/>
  <c r="B505" i="12"/>
  <c r="C505" i="12"/>
  <c r="D505" i="12"/>
  <c r="E505" i="12"/>
  <c r="B506" i="12"/>
  <c r="C506" i="12"/>
  <c r="D506" i="12"/>
  <c r="E506" i="12"/>
  <c r="B507" i="12"/>
  <c r="C507" i="12"/>
  <c r="D507" i="12"/>
  <c r="E507" i="12"/>
  <c r="B508" i="12"/>
  <c r="C508" i="12"/>
  <c r="D508" i="12"/>
  <c r="E508" i="12"/>
  <c r="B509" i="12"/>
  <c r="C509" i="12"/>
  <c r="D509" i="12"/>
  <c r="E509" i="12"/>
  <c r="B510" i="12"/>
  <c r="C510" i="12"/>
  <c r="D510" i="12"/>
  <c r="E510" i="12"/>
  <c r="B511" i="12"/>
  <c r="C511" i="12"/>
  <c r="D511" i="12"/>
  <c r="E511" i="12"/>
  <c r="B512" i="12"/>
  <c r="C512" i="12"/>
  <c r="D512" i="12"/>
  <c r="E512" i="12"/>
  <c r="B513" i="12"/>
  <c r="C513" i="12"/>
  <c r="D513" i="12"/>
  <c r="E513" i="12"/>
  <c r="B514" i="12"/>
  <c r="C514" i="12"/>
  <c r="D514" i="12"/>
  <c r="E514" i="12"/>
  <c r="B515" i="12"/>
  <c r="C515" i="12"/>
  <c r="D515" i="12"/>
  <c r="E515" i="12"/>
  <c r="B516" i="12"/>
  <c r="C516" i="12"/>
  <c r="D516" i="12"/>
  <c r="E516" i="12"/>
  <c r="B517" i="12"/>
  <c r="C517" i="12"/>
  <c r="D517" i="12"/>
  <c r="E517" i="12"/>
  <c r="B518" i="12"/>
  <c r="C518" i="12"/>
  <c r="D518" i="12"/>
  <c r="E518" i="12"/>
  <c r="B519" i="12"/>
  <c r="C519" i="12"/>
  <c r="D519" i="12"/>
  <c r="E519" i="12"/>
  <c r="B520" i="12"/>
  <c r="C520" i="12"/>
  <c r="D520" i="12"/>
  <c r="E520" i="12"/>
  <c r="B521" i="12"/>
  <c r="C521" i="12"/>
  <c r="D521" i="12"/>
  <c r="E521" i="12"/>
  <c r="B522" i="12"/>
  <c r="C522" i="12"/>
  <c r="D522" i="12"/>
  <c r="E522" i="12"/>
  <c r="B523" i="12"/>
  <c r="C523" i="12"/>
  <c r="D523" i="12"/>
  <c r="E523" i="12"/>
  <c r="B524" i="12"/>
  <c r="C524" i="12"/>
  <c r="D524" i="12"/>
  <c r="E524" i="12"/>
  <c r="B525" i="12"/>
  <c r="C525" i="12"/>
  <c r="D525" i="12"/>
  <c r="E525" i="12"/>
  <c r="B526" i="12"/>
  <c r="C526" i="12"/>
  <c r="D526" i="12"/>
  <c r="E526" i="12"/>
  <c r="B527" i="12"/>
  <c r="C527" i="12"/>
  <c r="D527" i="12"/>
  <c r="E527" i="12"/>
  <c r="B528" i="12"/>
  <c r="C528" i="12"/>
  <c r="D528" i="12"/>
  <c r="E528" i="12"/>
  <c r="B529" i="12"/>
  <c r="C529" i="12"/>
  <c r="D529" i="12"/>
  <c r="E529" i="12"/>
  <c r="B530" i="12"/>
  <c r="C530" i="12"/>
  <c r="D530" i="12"/>
  <c r="E530" i="12"/>
  <c r="B531" i="12"/>
  <c r="C531" i="12"/>
  <c r="D531" i="12"/>
  <c r="E531" i="12"/>
  <c r="B532" i="12"/>
  <c r="C532" i="12"/>
  <c r="D532" i="12"/>
  <c r="E532" i="12"/>
  <c r="B533" i="12"/>
  <c r="C533" i="12"/>
  <c r="D533" i="12"/>
  <c r="E533" i="12"/>
  <c r="B534" i="12"/>
  <c r="C534" i="12"/>
  <c r="D534" i="12"/>
  <c r="E534" i="12"/>
  <c r="B535" i="12"/>
  <c r="C535" i="12"/>
  <c r="D535" i="12"/>
  <c r="E535" i="12"/>
  <c r="B536" i="12"/>
  <c r="C536" i="12"/>
  <c r="D536" i="12"/>
  <c r="E536" i="12"/>
  <c r="B537" i="12"/>
  <c r="C537" i="12"/>
  <c r="D537" i="12"/>
  <c r="E537" i="12"/>
  <c r="B538" i="12"/>
  <c r="C538" i="12"/>
  <c r="D538" i="12"/>
  <c r="E538" i="12"/>
  <c r="B539" i="12"/>
  <c r="C539" i="12"/>
  <c r="D539" i="12"/>
  <c r="E539" i="12"/>
  <c r="B540" i="12"/>
  <c r="C540" i="12"/>
  <c r="D540" i="12"/>
  <c r="E540" i="12"/>
  <c r="B541" i="12"/>
  <c r="C541" i="12"/>
  <c r="D541" i="12"/>
  <c r="E541" i="12"/>
  <c r="B542" i="12"/>
  <c r="C542" i="12"/>
  <c r="D542" i="12"/>
  <c r="E542" i="12"/>
  <c r="B543" i="12"/>
  <c r="C543" i="12"/>
  <c r="D543" i="12"/>
  <c r="E543" i="12"/>
  <c r="B544" i="12"/>
  <c r="C544" i="12"/>
  <c r="D544" i="12"/>
  <c r="E544" i="12"/>
  <c r="B545" i="12"/>
  <c r="C545" i="12"/>
  <c r="D545" i="12"/>
  <c r="E545" i="12"/>
  <c r="B546" i="12"/>
  <c r="C546" i="12"/>
  <c r="D546" i="12"/>
  <c r="E546" i="12"/>
  <c r="B547" i="12"/>
  <c r="C547" i="12"/>
  <c r="D547" i="12"/>
  <c r="E547" i="12"/>
  <c r="B548" i="12"/>
  <c r="C548" i="12"/>
  <c r="D548" i="12"/>
  <c r="E548" i="12"/>
  <c r="B549" i="12"/>
  <c r="C549" i="12"/>
  <c r="D549" i="12"/>
  <c r="E549" i="12"/>
  <c r="B550" i="12"/>
  <c r="C550" i="12"/>
  <c r="D550" i="12"/>
  <c r="E550" i="12"/>
  <c r="B551" i="12"/>
  <c r="C551" i="12"/>
  <c r="D551" i="12"/>
  <c r="E551" i="12"/>
  <c r="B552" i="12"/>
  <c r="C552" i="12"/>
  <c r="D552" i="12"/>
  <c r="E552" i="12"/>
  <c r="B553" i="12"/>
  <c r="C553" i="12"/>
  <c r="D553" i="12"/>
  <c r="E553" i="12"/>
  <c r="B554" i="12"/>
  <c r="C554" i="12"/>
  <c r="D554" i="12"/>
  <c r="E554" i="12"/>
  <c r="B555" i="12"/>
  <c r="C555" i="12"/>
  <c r="D555" i="12"/>
  <c r="E555" i="12"/>
  <c r="B556" i="12"/>
  <c r="C556" i="12"/>
  <c r="D556" i="12"/>
  <c r="E556" i="12"/>
  <c r="B557" i="12"/>
  <c r="C557" i="12"/>
  <c r="D557" i="12"/>
  <c r="E557" i="12"/>
  <c r="B558" i="12"/>
  <c r="C558" i="12"/>
  <c r="D558" i="12"/>
  <c r="E558" i="12"/>
  <c r="B559" i="12"/>
  <c r="C559" i="12"/>
  <c r="D559" i="12"/>
  <c r="E559" i="12"/>
  <c r="B560" i="12"/>
  <c r="C560" i="12"/>
  <c r="D560" i="12"/>
  <c r="E560" i="12"/>
  <c r="B561" i="12"/>
  <c r="C561" i="12"/>
  <c r="D561" i="12"/>
  <c r="E561" i="12"/>
  <c r="B562" i="12"/>
  <c r="C562" i="12"/>
  <c r="D562" i="12"/>
  <c r="E562" i="12"/>
  <c r="B563" i="12"/>
  <c r="C563" i="12"/>
  <c r="D563" i="12"/>
  <c r="E563" i="12"/>
  <c r="B564" i="12"/>
  <c r="C564" i="12"/>
  <c r="D564" i="12"/>
  <c r="E564" i="12"/>
  <c r="B565" i="12"/>
  <c r="C565" i="12"/>
  <c r="D565" i="12"/>
  <c r="E565" i="12"/>
  <c r="B566" i="12"/>
  <c r="C566" i="12"/>
  <c r="D566" i="12"/>
  <c r="E566" i="12"/>
  <c r="B567" i="12"/>
  <c r="C567" i="12"/>
  <c r="D567" i="12"/>
  <c r="E567" i="12"/>
  <c r="B568" i="12"/>
  <c r="C568" i="12"/>
  <c r="D568" i="12"/>
  <c r="E568" i="12"/>
  <c r="B569" i="12"/>
  <c r="C569" i="12"/>
  <c r="D569" i="12"/>
  <c r="E569" i="12"/>
  <c r="B570" i="12"/>
  <c r="C570" i="12"/>
  <c r="D570" i="12"/>
  <c r="E570" i="12"/>
  <c r="B571" i="12"/>
  <c r="C571" i="12"/>
  <c r="D571" i="12"/>
  <c r="E571" i="12"/>
  <c r="B572" i="12"/>
  <c r="C572" i="12"/>
  <c r="D572" i="12"/>
  <c r="E572" i="12"/>
  <c r="B573" i="12"/>
  <c r="C573" i="12"/>
  <c r="D573" i="12"/>
  <c r="E573" i="12"/>
  <c r="B574" i="12"/>
  <c r="C574" i="12"/>
  <c r="D574" i="12"/>
  <c r="E574" i="12"/>
  <c r="B575" i="12"/>
  <c r="C575" i="12"/>
  <c r="D575" i="12"/>
  <c r="E575" i="12"/>
  <c r="B576" i="12"/>
  <c r="C576" i="12"/>
  <c r="D576" i="12"/>
  <c r="E576" i="12"/>
  <c r="B577" i="12"/>
  <c r="C577" i="12"/>
  <c r="D577" i="12"/>
  <c r="E577" i="12"/>
  <c r="B578" i="12"/>
  <c r="C578" i="12"/>
  <c r="D578" i="12"/>
  <c r="E578" i="12"/>
  <c r="B579" i="12"/>
  <c r="C579" i="12"/>
  <c r="D579" i="12"/>
  <c r="E579" i="12"/>
  <c r="B580" i="12"/>
  <c r="C580" i="12"/>
  <c r="D580" i="12"/>
  <c r="E580" i="12"/>
  <c r="B581" i="12"/>
  <c r="C581" i="12"/>
  <c r="D581" i="12"/>
  <c r="E581" i="12"/>
  <c r="B582" i="12"/>
  <c r="C582" i="12"/>
  <c r="D582" i="12"/>
  <c r="E582" i="12"/>
  <c r="B583" i="12"/>
  <c r="C583" i="12"/>
  <c r="D583" i="12"/>
  <c r="E583" i="12"/>
  <c r="B584" i="12"/>
  <c r="C584" i="12"/>
  <c r="D584" i="12"/>
  <c r="E584" i="12"/>
  <c r="B585" i="12"/>
  <c r="C585" i="12"/>
  <c r="D585" i="12"/>
  <c r="E585" i="12"/>
  <c r="B586" i="12"/>
  <c r="C586" i="12"/>
  <c r="D586" i="12"/>
  <c r="E586" i="12"/>
  <c r="B587" i="12"/>
  <c r="C587" i="12"/>
  <c r="D587" i="12"/>
  <c r="E587" i="12"/>
  <c r="B588" i="12"/>
  <c r="C588" i="12"/>
  <c r="D588" i="12"/>
  <c r="E588" i="12"/>
  <c r="B589" i="12"/>
  <c r="C589" i="12"/>
  <c r="D589" i="12"/>
  <c r="E589" i="12"/>
  <c r="B590" i="12"/>
  <c r="C590" i="12"/>
  <c r="D590" i="12"/>
  <c r="E590" i="12"/>
  <c r="B591" i="12"/>
  <c r="C591" i="12"/>
  <c r="D591" i="12"/>
  <c r="E591" i="12"/>
  <c r="B592" i="12"/>
  <c r="C592" i="12"/>
  <c r="D592" i="12"/>
  <c r="E592" i="12"/>
  <c r="B593" i="12"/>
  <c r="C593" i="12"/>
  <c r="D593" i="12"/>
  <c r="E593" i="12"/>
  <c r="B594" i="12"/>
  <c r="C594" i="12"/>
  <c r="D594" i="12"/>
  <c r="E594" i="12"/>
  <c r="B595" i="12"/>
  <c r="C595" i="12"/>
  <c r="D595" i="12"/>
  <c r="E595" i="12"/>
  <c r="B596" i="12"/>
  <c r="C596" i="12"/>
  <c r="D596" i="12"/>
  <c r="E596" i="12"/>
  <c r="B597" i="12"/>
  <c r="C597" i="12"/>
  <c r="D597" i="12"/>
  <c r="E597" i="12"/>
  <c r="B598" i="12"/>
  <c r="C598" i="12"/>
  <c r="D598" i="12"/>
  <c r="E598" i="12"/>
  <c r="B599" i="12"/>
  <c r="C599" i="12"/>
  <c r="D599" i="12"/>
  <c r="E599" i="12"/>
  <c r="B600" i="12"/>
  <c r="C600" i="12"/>
  <c r="D600" i="12"/>
  <c r="E600" i="12"/>
  <c r="B601" i="12"/>
  <c r="C601" i="12"/>
  <c r="D601" i="12"/>
  <c r="E601" i="12"/>
  <c r="B602" i="12"/>
  <c r="C602" i="12"/>
  <c r="D602" i="12"/>
  <c r="E602" i="12"/>
  <c r="B603" i="12"/>
  <c r="C603" i="12"/>
  <c r="D603" i="12"/>
  <c r="E603" i="12"/>
  <c r="B604" i="12"/>
  <c r="C604" i="12"/>
  <c r="D604" i="12"/>
  <c r="E604" i="12"/>
  <c r="B605" i="12"/>
  <c r="C605" i="12"/>
  <c r="D605" i="12"/>
  <c r="E605" i="12"/>
  <c r="B606" i="12"/>
  <c r="C606" i="12"/>
  <c r="D606" i="12"/>
  <c r="E606" i="12"/>
  <c r="B607" i="12"/>
  <c r="C607" i="12"/>
  <c r="D607" i="12"/>
  <c r="E607" i="12"/>
  <c r="B608" i="12"/>
  <c r="C608" i="12"/>
  <c r="D608" i="12"/>
  <c r="E608" i="12"/>
  <c r="B609" i="12"/>
  <c r="C609" i="12"/>
  <c r="D609" i="12"/>
  <c r="E609" i="12"/>
  <c r="B610" i="12"/>
  <c r="C610" i="12"/>
  <c r="D610" i="12"/>
  <c r="E610" i="12"/>
  <c r="B611" i="12"/>
  <c r="C611" i="12"/>
  <c r="D611" i="12"/>
  <c r="E611" i="12"/>
  <c r="B612" i="12"/>
  <c r="C612" i="12"/>
  <c r="D612" i="12"/>
  <c r="E612" i="12"/>
  <c r="B613" i="12"/>
  <c r="C613" i="12"/>
  <c r="D613" i="12"/>
  <c r="E613" i="12"/>
  <c r="B614" i="12"/>
  <c r="C614" i="12"/>
  <c r="D614" i="12"/>
  <c r="E614" i="12"/>
  <c r="B615" i="12"/>
  <c r="C615" i="12"/>
  <c r="D615" i="12"/>
  <c r="E615" i="12"/>
  <c r="B616" i="12"/>
  <c r="C616" i="12"/>
  <c r="D616" i="12"/>
  <c r="E616" i="12"/>
  <c r="B617" i="12"/>
  <c r="C617" i="12"/>
  <c r="D617" i="12"/>
  <c r="E617" i="12"/>
  <c r="B618" i="12"/>
  <c r="C618" i="12"/>
  <c r="D618" i="12"/>
  <c r="E618" i="12"/>
  <c r="B619" i="12"/>
  <c r="C619" i="12"/>
  <c r="D619" i="12"/>
  <c r="E619" i="12"/>
  <c r="B620" i="12"/>
  <c r="C620" i="12"/>
  <c r="D620" i="12"/>
  <c r="E620" i="12"/>
  <c r="B621" i="12"/>
  <c r="C621" i="12"/>
  <c r="D621" i="12"/>
  <c r="E621" i="12"/>
  <c r="B622" i="12"/>
  <c r="C622" i="12"/>
  <c r="D622" i="12"/>
  <c r="E622" i="12"/>
  <c r="B623" i="12"/>
  <c r="C623" i="12"/>
  <c r="D623" i="12"/>
  <c r="E623" i="12"/>
  <c r="B624" i="12"/>
  <c r="C624" i="12"/>
  <c r="D624" i="12"/>
  <c r="E624" i="12"/>
  <c r="B625" i="12"/>
  <c r="C625" i="12"/>
  <c r="D625" i="12"/>
  <c r="E625" i="12"/>
  <c r="B626" i="12"/>
  <c r="C626" i="12"/>
  <c r="D626" i="12"/>
  <c r="E626" i="12"/>
  <c r="B627" i="12"/>
  <c r="C627" i="12"/>
  <c r="D627" i="12"/>
  <c r="E627" i="12"/>
  <c r="B628" i="12"/>
  <c r="C628" i="12"/>
  <c r="D628" i="12"/>
  <c r="E628" i="12"/>
  <c r="B629" i="12"/>
  <c r="C629" i="12"/>
  <c r="D629" i="12"/>
  <c r="E629" i="12"/>
  <c r="B630" i="12"/>
  <c r="C630" i="12"/>
  <c r="D630" i="12"/>
  <c r="E630" i="12"/>
  <c r="B631" i="12"/>
  <c r="C631" i="12"/>
  <c r="D631" i="12"/>
  <c r="E631" i="12"/>
  <c r="B632" i="12"/>
  <c r="C632" i="12"/>
  <c r="D632" i="12"/>
  <c r="E632" i="12"/>
  <c r="B633" i="12"/>
  <c r="C633" i="12"/>
  <c r="D633" i="12"/>
  <c r="E633" i="12"/>
  <c r="B634" i="12"/>
  <c r="C634" i="12"/>
  <c r="D634" i="12"/>
  <c r="E634" i="12"/>
  <c r="B635" i="12"/>
  <c r="C635" i="12"/>
  <c r="D635" i="12"/>
  <c r="E635" i="12"/>
  <c r="B636" i="12"/>
  <c r="C636" i="12"/>
  <c r="D636" i="12"/>
  <c r="E636" i="12"/>
  <c r="B637" i="12"/>
  <c r="C637" i="12"/>
  <c r="D637" i="12"/>
  <c r="E637" i="12"/>
  <c r="B638" i="12"/>
  <c r="C638" i="12"/>
  <c r="D638" i="12"/>
  <c r="E638" i="12"/>
  <c r="B639" i="12"/>
  <c r="C639" i="12"/>
  <c r="D639" i="12"/>
  <c r="E639" i="12"/>
  <c r="B640" i="12"/>
  <c r="C640" i="12"/>
  <c r="D640" i="12"/>
  <c r="E640" i="12"/>
  <c r="B641" i="12"/>
  <c r="C641" i="12"/>
  <c r="D641" i="12"/>
  <c r="E641" i="12"/>
  <c r="B642" i="12"/>
  <c r="C642" i="12"/>
  <c r="D642" i="12"/>
  <c r="E642" i="12"/>
  <c r="B643" i="12"/>
  <c r="C643" i="12"/>
  <c r="D643" i="12"/>
  <c r="E643" i="12"/>
  <c r="B644" i="12"/>
  <c r="C644" i="12"/>
  <c r="D644" i="12"/>
  <c r="E644" i="12"/>
  <c r="B645" i="12"/>
  <c r="C645" i="12"/>
  <c r="D645" i="12"/>
  <c r="E645" i="12"/>
  <c r="B646" i="12"/>
  <c r="C646" i="12"/>
  <c r="D646" i="12"/>
  <c r="E646" i="12"/>
  <c r="B647" i="12"/>
  <c r="C647" i="12"/>
  <c r="D647" i="12"/>
  <c r="E647" i="12"/>
  <c r="B648" i="12"/>
  <c r="C648" i="12"/>
  <c r="D648" i="12"/>
  <c r="E648" i="12"/>
  <c r="B649" i="12"/>
  <c r="C649" i="12"/>
  <c r="D649" i="12"/>
  <c r="E649" i="12"/>
  <c r="B650" i="12"/>
  <c r="C650" i="12"/>
  <c r="D650" i="12"/>
  <c r="E650" i="12"/>
  <c r="B651" i="12"/>
  <c r="C651" i="12"/>
  <c r="D651" i="12"/>
  <c r="E651" i="12"/>
  <c r="B652" i="12"/>
  <c r="C652" i="12"/>
  <c r="D652" i="12"/>
  <c r="E652" i="12"/>
  <c r="B653" i="12"/>
  <c r="C653" i="12"/>
  <c r="D653" i="12"/>
  <c r="E653" i="12"/>
  <c r="B654" i="12"/>
  <c r="C654" i="12"/>
  <c r="D654" i="12"/>
  <c r="E654" i="12"/>
  <c r="B655" i="12"/>
  <c r="C655" i="12"/>
  <c r="D655" i="12"/>
  <c r="E655" i="12"/>
  <c r="B656" i="12"/>
  <c r="C656" i="12"/>
  <c r="D656" i="12"/>
  <c r="E656" i="12"/>
  <c r="B657" i="12"/>
  <c r="C657" i="12"/>
  <c r="D657" i="12"/>
  <c r="E657" i="12"/>
  <c r="B658" i="12"/>
  <c r="C658" i="12"/>
  <c r="D658" i="12"/>
  <c r="E658" i="12"/>
  <c r="B659" i="12"/>
  <c r="C659" i="12"/>
  <c r="D659" i="12"/>
  <c r="E659" i="12"/>
  <c r="B660" i="12"/>
  <c r="C660" i="12"/>
  <c r="D660" i="12"/>
  <c r="E660" i="12"/>
  <c r="C254" i="12"/>
  <c r="B254" i="12" s="1"/>
  <c r="D254" i="12"/>
  <c r="E254" i="12"/>
  <c r="C255" i="12"/>
  <c r="B255" i="12" s="1"/>
  <c r="D255" i="12"/>
  <c r="E255" i="12"/>
  <c r="C256" i="12"/>
  <c r="B256" i="12" s="1"/>
  <c r="D256" i="12"/>
  <c r="E256" i="12"/>
  <c r="C257" i="12"/>
  <c r="B257" i="12" s="1"/>
  <c r="D257" i="12"/>
  <c r="E257" i="12"/>
  <c r="C258" i="12"/>
  <c r="B258" i="12" s="1"/>
  <c r="D258" i="12"/>
  <c r="E258" i="12"/>
  <c r="C259" i="12"/>
  <c r="B259" i="12" s="1"/>
  <c r="D259" i="12"/>
  <c r="E259" i="12"/>
  <c r="C260" i="12"/>
  <c r="B260" i="12" s="1"/>
  <c r="D260" i="12"/>
  <c r="E260" i="12"/>
  <c r="C261" i="12"/>
  <c r="B261" i="12" s="1"/>
  <c r="D261" i="12"/>
  <c r="E261" i="12"/>
  <c r="C262" i="12"/>
  <c r="B262" i="12" s="1"/>
  <c r="D262" i="12"/>
  <c r="E262" i="12"/>
  <c r="C263" i="12"/>
  <c r="B263" i="12" s="1"/>
  <c r="D263" i="12"/>
  <c r="E263" i="12"/>
  <c r="C264" i="12"/>
  <c r="B264" i="12" s="1"/>
  <c r="D264" i="12"/>
  <c r="E264" i="12"/>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3" i="1"/>
  <c r="BH351" i="1" l="1"/>
  <c r="BI351" i="1"/>
  <c r="BJ351" i="1"/>
  <c r="BK351" i="1"/>
  <c r="BL351" i="1"/>
  <c r="BM351" i="1"/>
  <c r="BN351" i="1"/>
  <c r="BH352" i="1"/>
  <c r="BI352" i="1"/>
  <c r="BJ352" i="1"/>
  <c r="BK352" i="1"/>
  <c r="BL352" i="1"/>
  <c r="BM352" i="1"/>
  <c r="BN352" i="1"/>
  <c r="BH353" i="1"/>
  <c r="BI353" i="1"/>
  <c r="BJ353" i="1"/>
  <c r="BK353" i="1"/>
  <c r="BL353" i="1"/>
  <c r="BM353" i="1"/>
  <c r="BN353" i="1"/>
  <c r="BH354" i="1"/>
  <c r="BI354" i="1"/>
  <c r="BJ354" i="1"/>
  <c r="BK354" i="1"/>
  <c r="BL354" i="1"/>
  <c r="BM354" i="1"/>
  <c r="BN354" i="1"/>
  <c r="BH355" i="1"/>
  <c r="BI355" i="1"/>
  <c r="BJ355" i="1"/>
  <c r="BK355" i="1"/>
  <c r="BL355" i="1"/>
  <c r="BM355" i="1"/>
  <c r="BN355" i="1"/>
  <c r="BH356" i="1"/>
  <c r="BI356" i="1"/>
  <c r="BJ356" i="1"/>
  <c r="BK356" i="1"/>
  <c r="BL356" i="1"/>
  <c r="BM356" i="1"/>
  <c r="BN356" i="1"/>
  <c r="BH357" i="1"/>
  <c r="BI357" i="1"/>
  <c r="BJ357" i="1"/>
  <c r="BK357" i="1"/>
  <c r="BL357" i="1"/>
  <c r="BM357" i="1"/>
  <c r="BN357" i="1"/>
  <c r="BH358" i="1"/>
  <c r="BI358" i="1"/>
  <c r="BJ358" i="1"/>
  <c r="BK358" i="1"/>
  <c r="BL358" i="1"/>
  <c r="BM358" i="1"/>
  <c r="BN358" i="1"/>
  <c r="BH359" i="1"/>
  <c r="BI359" i="1"/>
  <c r="BJ359" i="1"/>
  <c r="BK359" i="1"/>
  <c r="BL359" i="1"/>
  <c r="BM359" i="1"/>
  <c r="BN359" i="1"/>
  <c r="BH360" i="1"/>
  <c r="BI360" i="1"/>
  <c r="BJ360" i="1"/>
  <c r="BK360" i="1"/>
  <c r="BL360" i="1"/>
  <c r="BM360" i="1"/>
  <c r="BN360" i="1"/>
  <c r="BH361" i="1"/>
  <c r="BI361" i="1"/>
  <c r="BJ361" i="1"/>
  <c r="BK361" i="1"/>
  <c r="BL361" i="1"/>
  <c r="BM361" i="1"/>
  <c r="BN361" i="1"/>
  <c r="BH362" i="1"/>
  <c r="BI362" i="1"/>
  <c r="BJ362" i="1"/>
  <c r="BK362" i="1"/>
  <c r="BL362" i="1"/>
  <c r="BM362" i="1"/>
  <c r="BN362" i="1"/>
  <c r="BH363" i="1"/>
  <c r="BI363" i="1"/>
  <c r="BJ363" i="1"/>
  <c r="BK363" i="1"/>
  <c r="BL363" i="1"/>
  <c r="BM363" i="1"/>
  <c r="BN363" i="1"/>
  <c r="BH364" i="1"/>
  <c r="BI364" i="1"/>
  <c r="BJ364" i="1"/>
  <c r="BK364" i="1"/>
  <c r="BL364" i="1"/>
  <c r="BM364" i="1"/>
  <c r="BN364" i="1"/>
  <c r="BH365" i="1"/>
  <c r="BI365" i="1"/>
  <c r="BJ365" i="1"/>
  <c r="BK365" i="1"/>
  <c r="BL365" i="1"/>
  <c r="BM365" i="1"/>
  <c r="BN365" i="1"/>
  <c r="BH366" i="1"/>
  <c r="BI366" i="1"/>
  <c r="BJ366" i="1"/>
  <c r="BK366" i="1"/>
  <c r="BL366" i="1"/>
  <c r="BM366" i="1"/>
  <c r="BN366" i="1"/>
  <c r="BH367" i="1"/>
  <c r="BI367" i="1"/>
  <c r="BJ367" i="1"/>
  <c r="BK367" i="1"/>
  <c r="BL367" i="1"/>
  <c r="BM367" i="1"/>
  <c r="BN367" i="1"/>
  <c r="BH368" i="1"/>
  <c r="BI368" i="1"/>
  <c r="BJ368" i="1"/>
  <c r="BK368" i="1"/>
  <c r="BL368" i="1"/>
  <c r="BM368" i="1"/>
  <c r="BN368" i="1"/>
  <c r="BH369" i="1"/>
  <c r="BI369" i="1"/>
  <c r="BJ369" i="1"/>
  <c r="BK369" i="1"/>
  <c r="BL369" i="1"/>
  <c r="BM369" i="1"/>
  <c r="BN369" i="1"/>
  <c r="BH370" i="1"/>
  <c r="BI370" i="1"/>
  <c r="BJ370" i="1"/>
  <c r="BK370" i="1"/>
  <c r="BL370" i="1"/>
  <c r="BM370" i="1"/>
  <c r="BN370" i="1"/>
  <c r="BH371" i="1"/>
  <c r="BI371" i="1"/>
  <c r="BJ371" i="1"/>
  <c r="BK371" i="1"/>
  <c r="BL371" i="1"/>
  <c r="BM371" i="1"/>
  <c r="BN371" i="1"/>
  <c r="BH372" i="1"/>
  <c r="BI372" i="1"/>
  <c r="BJ372" i="1"/>
  <c r="BK372" i="1"/>
  <c r="BL372" i="1"/>
  <c r="BM372" i="1"/>
  <c r="BN372" i="1"/>
  <c r="BH373" i="1"/>
  <c r="BI373" i="1"/>
  <c r="BJ373" i="1"/>
  <c r="BK373" i="1"/>
  <c r="BL373" i="1"/>
  <c r="BM373" i="1"/>
  <c r="BN373" i="1"/>
  <c r="BH374" i="1"/>
  <c r="BI374" i="1"/>
  <c r="BJ374" i="1"/>
  <c r="BK374" i="1"/>
  <c r="BL374" i="1"/>
  <c r="BM374" i="1"/>
  <c r="BN374" i="1"/>
  <c r="BH375" i="1"/>
  <c r="BI375" i="1"/>
  <c r="BJ375" i="1"/>
  <c r="BK375" i="1"/>
  <c r="BL375" i="1"/>
  <c r="BM375" i="1"/>
  <c r="BN375" i="1"/>
  <c r="BH376" i="1"/>
  <c r="BI376" i="1"/>
  <c r="BJ376" i="1"/>
  <c r="BK376" i="1"/>
  <c r="BL376" i="1"/>
  <c r="BM376" i="1"/>
  <c r="BN376" i="1"/>
  <c r="BH377" i="1"/>
  <c r="BI377" i="1"/>
  <c r="BJ377" i="1"/>
  <c r="BK377" i="1"/>
  <c r="BL377" i="1"/>
  <c r="BM377" i="1"/>
  <c r="BN377" i="1"/>
  <c r="BH378" i="1"/>
  <c r="BI378" i="1"/>
  <c r="BJ378" i="1"/>
  <c r="BK378" i="1"/>
  <c r="BL378" i="1"/>
  <c r="BM378" i="1"/>
  <c r="BN378" i="1"/>
  <c r="BH379" i="1"/>
  <c r="BI379" i="1"/>
  <c r="BJ379" i="1"/>
  <c r="BK379" i="1"/>
  <c r="BL379" i="1"/>
  <c r="BM379" i="1"/>
  <c r="BN379" i="1"/>
  <c r="BH380" i="1"/>
  <c r="BI380" i="1"/>
  <c r="BJ380" i="1"/>
  <c r="BK380" i="1"/>
  <c r="BL380" i="1"/>
  <c r="BM380" i="1"/>
  <c r="BN380" i="1"/>
  <c r="BH381" i="1"/>
  <c r="BI381" i="1"/>
  <c r="BJ381" i="1"/>
  <c r="BK381" i="1"/>
  <c r="BL381" i="1"/>
  <c r="BM381" i="1"/>
  <c r="BN381" i="1"/>
  <c r="BH382" i="1"/>
  <c r="BI382" i="1"/>
  <c r="BJ382" i="1"/>
  <c r="BK382" i="1"/>
  <c r="BL382" i="1"/>
  <c r="BM382" i="1"/>
  <c r="BN382" i="1"/>
  <c r="BH383" i="1"/>
  <c r="BI383" i="1"/>
  <c r="BJ383" i="1"/>
  <c r="BK383" i="1"/>
  <c r="BL383" i="1"/>
  <c r="BM383" i="1"/>
  <c r="BN383" i="1"/>
  <c r="BH384" i="1"/>
  <c r="BI384" i="1"/>
  <c r="BJ384" i="1"/>
  <c r="BK384" i="1"/>
  <c r="BL384" i="1"/>
  <c r="BM384" i="1"/>
  <c r="BN384" i="1"/>
  <c r="BH385" i="1"/>
  <c r="BI385" i="1"/>
  <c r="BJ385" i="1"/>
  <c r="BK385" i="1"/>
  <c r="BL385" i="1"/>
  <c r="BM385" i="1"/>
  <c r="BN385" i="1"/>
  <c r="BH386" i="1"/>
  <c r="BI386" i="1"/>
  <c r="BJ386" i="1"/>
  <c r="BK386" i="1"/>
  <c r="BL386" i="1"/>
  <c r="BM386" i="1"/>
  <c r="BN386" i="1"/>
  <c r="BH387" i="1"/>
  <c r="BI387" i="1"/>
  <c r="BJ387" i="1"/>
  <c r="BK387" i="1"/>
  <c r="BL387" i="1"/>
  <c r="BM387" i="1"/>
  <c r="BN387" i="1"/>
  <c r="BH388" i="1"/>
  <c r="BI388" i="1"/>
  <c r="BJ388" i="1"/>
  <c r="BK388" i="1"/>
  <c r="BL388" i="1"/>
  <c r="BM388" i="1"/>
  <c r="BN388" i="1"/>
  <c r="BH389" i="1"/>
  <c r="BI389" i="1"/>
  <c r="BJ389" i="1"/>
  <c r="BK389" i="1"/>
  <c r="BL389" i="1"/>
  <c r="BM389" i="1"/>
  <c r="BN389" i="1"/>
  <c r="BH390" i="1"/>
  <c r="BI390" i="1"/>
  <c r="BJ390" i="1"/>
  <c r="BK390" i="1"/>
  <c r="BL390" i="1"/>
  <c r="BM390" i="1"/>
  <c r="BN390" i="1"/>
  <c r="BH391" i="1"/>
  <c r="BI391" i="1"/>
  <c r="BJ391" i="1"/>
  <c r="BK391" i="1"/>
  <c r="BL391" i="1"/>
  <c r="BM391" i="1"/>
  <c r="BN391" i="1"/>
  <c r="BH392" i="1"/>
  <c r="BI392" i="1"/>
  <c r="BJ392" i="1"/>
  <c r="BK392" i="1"/>
  <c r="BL392" i="1"/>
  <c r="BM392" i="1"/>
  <c r="BN392" i="1"/>
  <c r="BH393" i="1"/>
  <c r="BI393" i="1"/>
  <c r="BJ393" i="1"/>
  <c r="BK393" i="1"/>
  <c r="BL393" i="1"/>
  <c r="BM393" i="1"/>
  <c r="BN393" i="1"/>
  <c r="BH394" i="1"/>
  <c r="BI394" i="1"/>
  <c r="BJ394" i="1"/>
  <c r="BK394" i="1"/>
  <c r="BL394" i="1"/>
  <c r="BM394" i="1"/>
  <c r="BN394" i="1"/>
  <c r="BH395" i="1"/>
  <c r="BI395" i="1"/>
  <c r="BJ395" i="1"/>
  <c r="BK395" i="1"/>
  <c r="BL395" i="1"/>
  <c r="BM395" i="1"/>
  <c r="BN395" i="1"/>
  <c r="BH396" i="1"/>
  <c r="BI396" i="1"/>
  <c r="BJ396" i="1"/>
  <c r="BK396" i="1"/>
  <c r="BL396" i="1"/>
  <c r="BM396" i="1"/>
  <c r="BN396" i="1"/>
  <c r="BH397" i="1"/>
  <c r="BI397" i="1"/>
  <c r="BJ397" i="1"/>
  <c r="BK397" i="1"/>
  <c r="BL397" i="1"/>
  <c r="BM397" i="1"/>
  <c r="BN397" i="1"/>
  <c r="BH398" i="1"/>
  <c r="BI398" i="1"/>
  <c r="BJ398" i="1"/>
  <c r="BK398" i="1"/>
  <c r="BL398" i="1"/>
  <c r="BM398" i="1"/>
  <c r="BN398" i="1"/>
  <c r="BH399" i="1"/>
  <c r="BI399" i="1"/>
  <c r="BJ399" i="1"/>
  <c r="BK399" i="1"/>
  <c r="BL399" i="1"/>
  <c r="BM399" i="1"/>
  <c r="BN399" i="1"/>
  <c r="BH400" i="1"/>
  <c r="BI400" i="1"/>
  <c r="BJ400" i="1"/>
  <c r="BK400" i="1"/>
  <c r="BL400" i="1"/>
  <c r="BM400" i="1"/>
  <c r="BN400" i="1"/>
  <c r="BH401" i="1"/>
  <c r="BI401" i="1"/>
  <c r="BJ401" i="1"/>
  <c r="BK401" i="1"/>
  <c r="BL401" i="1"/>
  <c r="BM401" i="1"/>
  <c r="BN401" i="1"/>
  <c r="BH402" i="1"/>
  <c r="BI402" i="1"/>
  <c r="BJ402" i="1"/>
  <c r="BK402" i="1"/>
  <c r="BL402" i="1"/>
  <c r="BM402" i="1"/>
  <c r="BN402" i="1"/>
  <c r="BH403" i="1"/>
  <c r="BI403" i="1"/>
  <c r="BJ403" i="1"/>
  <c r="BK403" i="1"/>
  <c r="BL403" i="1"/>
  <c r="BM403" i="1"/>
  <c r="BN403" i="1"/>
  <c r="BH404" i="1"/>
  <c r="BI404" i="1"/>
  <c r="BJ404" i="1"/>
  <c r="BK404" i="1"/>
  <c r="BL404" i="1"/>
  <c r="BM404" i="1"/>
  <c r="BN404" i="1"/>
  <c r="BH405" i="1"/>
  <c r="BI405" i="1"/>
  <c r="BJ405" i="1"/>
  <c r="BK405" i="1"/>
  <c r="BL405" i="1"/>
  <c r="BM405" i="1"/>
  <c r="BN405" i="1"/>
  <c r="BH406" i="1"/>
  <c r="BI406" i="1"/>
  <c r="BJ406" i="1"/>
  <c r="BK406" i="1"/>
  <c r="BL406" i="1"/>
  <c r="BM406" i="1"/>
  <c r="BN406" i="1"/>
  <c r="BH407" i="1"/>
  <c r="BI407" i="1"/>
  <c r="BJ407" i="1"/>
  <c r="BK407" i="1"/>
  <c r="BL407" i="1"/>
  <c r="BM407" i="1"/>
  <c r="BN407" i="1"/>
  <c r="BH408" i="1"/>
  <c r="BI408" i="1"/>
  <c r="BJ408" i="1"/>
  <c r="BK408" i="1"/>
  <c r="BL408" i="1"/>
  <c r="BM408" i="1"/>
  <c r="BN408" i="1"/>
  <c r="BH409" i="1"/>
  <c r="BI409" i="1"/>
  <c r="BJ409" i="1"/>
  <c r="BK409" i="1"/>
  <c r="BL409" i="1"/>
  <c r="BM409" i="1"/>
  <c r="BN409" i="1"/>
  <c r="BH410" i="1"/>
  <c r="BI410" i="1"/>
  <c r="BJ410" i="1"/>
  <c r="BK410" i="1"/>
  <c r="BL410" i="1"/>
  <c r="BM410" i="1"/>
  <c r="BN410" i="1"/>
  <c r="BH411" i="1"/>
  <c r="BI411" i="1"/>
  <c r="BJ411" i="1"/>
  <c r="BK411" i="1"/>
  <c r="BL411" i="1"/>
  <c r="BM411" i="1"/>
  <c r="BN411" i="1"/>
  <c r="BH412" i="1"/>
  <c r="BI412" i="1"/>
  <c r="BJ412" i="1"/>
  <c r="BK412" i="1"/>
  <c r="BL412" i="1"/>
  <c r="BM412" i="1"/>
  <c r="BN412" i="1"/>
  <c r="BH413" i="1"/>
  <c r="BI413" i="1"/>
  <c r="BJ413" i="1"/>
  <c r="BK413" i="1"/>
  <c r="BL413" i="1"/>
  <c r="BM413" i="1"/>
  <c r="BN413" i="1"/>
  <c r="BH414" i="1"/>
  <c r="BI414" i="1"/>
  <c r="BJ414" i="1"/>
  <c r="BK414" i="1"/>
  <c r="BL414" i="1"/>
  <c r="BM414" i="1"/>
  <c r="BN414" i="1"/>
  <c r="BH415" i="1"/>
  <c r="BI415" i="1"/>
  <c r="BJ415" i="1"/>
  <c r="BK415" i="1"/>
  <c r="BL415" i="1"/>
  <c r="BM415" i="1"/>
  <c r="BN415" i="1"/>
  <c r="BH416" i="1"/>
  <c r="BI416" i="1"/>
  <c r="BJ416" i="1"/>
  <c r="BK416" i="1"/>
  <c r="BL416" i="1"/>
  <c r="BM416" i="1"/>
  <c r="BN416" i="1"/>
  <c r="BH417" i="1"/>
  <c r="BI417" i="1"/>
  <c r="BJ417" i="1"/>
  <c r="BK417" i="1"/>
  <c r="BL417" i="1"/>
  <c r="BM417" i="1"/>
  <c r="BN417" i="1"/>
  <c r="BH418" i="1"/>
  <c r="BI418" i="1"/>
  <c r="BJ418" i="1"/>
  <c r="BK418" i="1"/>
  <c r="BL418" i="1"/>
  <c r="BM418" i="1"/>
  <c r="BN418" i="1"/>
  <c r="BH419" i="1"/>
  <c r="BI419" i="1"/>
  <c r="BJ419" i="1"/>
  <c r="BK419" i="1"/>
  <c r="BL419" i="1"/>
  <c r="BM419" i="1"/>
  <c r="BN419" i="1"/>
  <c r="BH420" i="1"/>
  <c r="BI420" i="1"/>
  <c r="BJ420" i="1"/>
  <c r="BK420" i="1"/>
  <c r="BL420" i="1"/>
  <c r="BM420" i="1"/>
  <c r="BN420" i="1"/>
  <c r="BH421" i="1"/>
  <c r="BI421" i="1"/>
  <c r="BJ421" i="1"/>
  <c r="BK421" i="1"/>
  <c r="BL421" i="1"/>
  <c r="BM421" i="1"/>
  <c r="BN421" i="1"/>
  <c r="BH422" i="1"/>
  <c r="BI422" i="1"/>
  <c r="BJ422" i="1"/>
  <c r="BK422" i="1"/>
  <c r="BL422" i="1"/>
  <c r="BM422" i="1"/>
  <c r="BN422" i="1"/>
  <c r="BH423" i="1"/>
  <c r="BI423" i="1"/>
  <c r="BJ423" i="1"/>
  <c r="BK423" i="1"/>
  <c r="BL423" i="1"/>
  <c r="BM423" i="1"/>
  <c r="BN423" i="1"/>
  <c r="BH424" i="1"/>
  <c r="BI424" i="1"/>
  <c r="BJ424" i="1"/>
  <c r="BK424" i="1"/>
  <c r="BL424" i="1"/>
  <c r="BM424" i="1"/>
  <c r="BN424" i="1"/>
  <c r="BH425" i="1"/>
  <c r="BI425" i="1"/>
  <c r="BJ425" i="1"/>
  <c r="BK425" i="1"/>
  <c r="BL425" i="1"/>
  <c r="BM425" i="1"/>
  <c r="BN425" i="1"/>
  <c r="BH426" i="1"/>
  <c r="BI426" i="1"/>
  <c r="BJ426" i="1"/>
  <c r="BK426" i="1"/>
  <c r="BL426" i="1"/>
  <c r="BM426" i="1"/>
  <c r="BN426" i="1"/>
  <c r="BH427" i="1"/>
  <c r="BI427" i="1"/>
  <c r="BJ427" i="1"/>
  <c r="BK427" i="1"/>
  <c r="BL427" i="1"/>
  <c r="BM427" i="1"/>
  <c r="BN427" i="1"/>
  <c r="BH428" i="1"/>
  <c r="BI428" i="1"/>
  <c r="BJ428" i="1"/>
  <c r="BK428" i="1"/>
  <c r="BL428" i="1"/>
  <c r="BM428" i="1"/>
  <c r="BN428" i="1"/>
  <c r="BH429" i="1"/>
  <c r="BI429" i="1"/>
  <c r="BJ429" i="1"/>
  <c r="BK429" i="1"/>
  <c r="BL429" i="1"/>
  <c r="BM429" i="1"/>
  <c r="BN429" i="1"/>
  <c r="BH430" i="1"/>
  <c r="BI430" i="1"/>
  <c r="BJ430" i="1"/>
  <c r="BK430" i="1"/>
  <c r="BL430" i="1"/>
  <c r="BM430" i="1"/>
  <c r="BN430" i="1"/>
  <c r="BH431" i="1"/>
  <c r="BI431" i="1"/>
  <c r="BJ431" i="1"/>
  <c r="BK431" i="1"/>
  <c r="BL431" i="1"/>
  <c r="BM431" i="1"/>
  <c r="BN431" i="1"/>
  <c r="BH432" i="1"/>
  <c r="BI432" i="1"/>
  <c r="BJ432" i="1"/>
  <c r="BK432" i="1"/>
  <c r="BL432" i="1"/>
  <c r="BM432" i="1"/>
  <c r="BN432" i="1"/>
  <c r="BH433" i="1"/>
  <c r="BI433" i="1"/>
  <c r="BJ433" i="1"/>
  <c r="BK433" i="1"/>
  <c r="BL433" i="1"/>
  <c r="BM433" i="1"/>
  <c r="BN433" i="1"/>
  <c r="BH434" i="1"/>
  <c r="BI434" i="1"/>
  <c r="BJ434" i="1"/>
  <c r="BK434" i="1"/>
  <c r="BL434" i="1"/>
  <c r="BM434" i="1"/>
  <c r="BN434" i="1"/>
  <c r="BH435" i="1"/>
  <c r="BI435" i="1"/>
  <c r="BJ435" i="1"/>
  <c r="BK435" i="1"/>
  <c r="BL435" i="1"/>
  <c r="BM435" i="1"/>
  <c r="BN435" i="1"/>
  <c r="BH436" i="1"/>
  <c r="BI436" i="1"/>
  <c r="BJ436" i="1"/>
  <c r="BK436" i="1"/>
  <c r="BL436" i="1"/>
  <c r="BM436" i="1"/>
  <c r="BN436" i="1"/>
  <c r="BH437" i="1"/>
  <c r="BI437" i="1"/>
  <c r="BJ437" i="1"/>
  <c r="BK437" i="1"/>
  <c r="BL437" i="1"/>
  <c r="BM437" i="1"/>
  <c r="BN437" i="1"/>
  <c r="BH438" i="1"/>
  <c r="BI438" i="1"/>
  <c r="BJ438" i="1"/>
  <c r="BK438" i="1"/>
  <c r="BL438" i="1"/>
  <c r="BM438" i="1"/>
  <c r="BN438" i="1"/>
  <c r="BH439" i="1"/>
  <c r="BI439" i="1"/>
  <c r="BJ439" i="1"/>
  <c r="BK439" i="1"/>
  <c r="BL439" i="1"/>
  <c r="BM439" i="1"/>
  <c r="BN439" i="1"/>
  <c r="BH440" i="1"/>
  <c r="BI440" i="1"/>
  <c r="BJ440" i="1"/>
  <c r="BK440" i="1"/>
  <c r="BL440" i="1"/>
  <c r="BM440" i="1"/>
  <c r="BN440" i="1"/>
  <c r="BH441" i="1"/>
  <c r="BI441" i="1"/>
  <c r="BJ441" i="1"/>
  <c r="BK441" i="1"/>
  <c r="BL441" i="1"/>
  <c r="BM441" i="1"/>
  <c r="BN441" i="1"/>
  <c r="BH442" i="1"/>
  <c r="BI442" i="1"/>
  <c r="BJ442" i="1"/>
  <c r="BK442" i="1"/>
  <c r="BL442" i="1"/>
  <c r="BM442" i="1"/>
  <c r="BN442" i="1"/>
  <c r="BH443" i="1"/>
  <c r="BI443" i="1"/>
  <c r="BJ443" i="1"/>
  <c r="BK443" i="1"/>
  <c r="BL443" i="1"/>
  <c r="BM443" i="1"/>
  <c r="BN443" i="1"/>
  <c r="BH444" i="1"/>
  <c r="BI444" i="1"/>
  <c r="BJ444" i="1"/>
  <c r="BK444" i="1"/>
  <c r="BL444" i="1"/>
  <c r="BM444" i="1"/>
  <c r="BN444" i="1"/>
  <c r="BH445" i="1"/>
  <c r="BI445" i="1"/>
  <c r="BJ445" i="1"/>
  <c r="BK445" i="1"/>
  <c r="BL445" i="1"/>
  <c r="BM445" i="1"/>
  <c r="BN445" i="1"/>
  <c r="BH446" i="1"/>
  <c r="BI446" i="1"/>
  <c r="BJ446" i="1"/>
  <c r="BK446" i="1"/>
  <c r="BL446" i="1"/>
  <c r="BM446" i="1"/>
  <c r="BN446" i="1"/>
  <c r="BH447" i="1"/>
  <c r="BI447" i="1"/>
  <c r="BJ447" i="1"/>
  <c r="BK447" i="1"/>
  <c r="BL447" i="1"/>
  <c r="BM447" i="1"/>
  <c r="BN447" i="1"/>
  <c r="BH448" i="1"/>
  <c r="BI448" i="1"/>
  <c r="BJ448" i="1"/>
  <c r="BK448" i="1"/>
  <c r="BL448" i="1"/>
  <c r="BM448" i="1"/>
  <c r="BN448" i="1"/>
  <c r="BH449" i="1"/>
  <c r="BI449" i="1"/>
  <c r="BJ449" i="1"/>
  <c r="BK449" i="1"/>
  <c r="BL449" i="1"/>
  <c r="BM449" i="1"/>
  <c r="BN449" i="1"/>
  <c r="BH450" i="1"/>
  <c r="BI450" i="1"/>
  <c r="BJ450" i="1"/>
  <c r="BK450" i="1"/>
  <c r="BL450" i="1"/>
  <c r="BM450" i="1"/>
  <c r="BN450" i="1"/>
  <c r="BH451" i="1"/>
  <c r="BI451" i="1"/>
  <c r="BJ451" i="1"/>
  <c r="BK451" i="1"/>
  <c r="BL451" i="1"/>
  <c r="BM451" i="1"/>
  <c r="BN451" i="1"/>
  <c r="BH452" i="1"/>
  <c r="BI452" i="1"/>
  <c r="BJ452" i="1"/>
  <c r="BK452" i="1"/>
  <c r="BL452" i="1"/>
  <c r="BM452" i="1"/>
  <c r="BN452" i="1"/>
  <c r="BH453" i="1"/>
  <c r="BI453" i="1"/>
  <c r="BJ453" i="1"/>
  <c r="BK453" i="1"/>
  <c r="BL453" i="1"/>
  <c r="BM453" i="1"/>
  <c r="BN453" i="1"/>
  <c r="BH454" i="1"/>
  <c r="BI454" i="1"/>
  <c r="BJ454" i="1"/>
  <c r="BK454" i="1"/>
  <c r="BL454" i="1"/>
  <c r="BM454" i="1"/>
  <c r="BN454" i="1"/>
  <c r="BH455" i="1"/>
  <c r="BI455" i="1"/>
  <c r="BJ455" i="1"/>
  <c r="BK455" i="1"/>
  <c r="BL455" i="1"/>
  <c r="BM455" i="1"/>
  <c r="BN455" i="1"/>
  <c r="BH456" i="1"/>
  <c r="BI456" i="1"/>
  <c r="BJ456" i="1"/>
  <c r="BK456" i="1"/>
  <c r="BL456" i="1"/>
  <c r="BM456" i="1"/>
  <c r="BN456" i="1"/>
  <c r="BH457" i="1"/>
  <c r="BI457" i="1"/>
  <c r="BJ457" i="1"/>
  <c r="BK457" i="1"/>
  <c r="BL457" i="1"/>
  <c r="BM457" i="1"/>
  <c r="BN457" i="1"/>
  <c r="BH458" i="1"/>
  <c r="BI458" i="1"/>
  <c r="BJ458" i="1"/>
  <c r="BK458" i="1"/>
  <c r="BL458" i="1"/>
  <c r="BM458" i="1"/>
  <c r="BN458" i="1"/>
  <c r="BH459" i="1"/>
  <c r="BI459" i="1"/>
  <c r="BJ459" i="1"/>
  <c r="BK459" i="1"/>
  <c r="BL459" i="1"/>
  <c r="BM459" i="1"/>
  <c r="BN459" i="1"/>
  <c r="BH460" i="1"/>
  <c r="BI460" i="1"/>
  <c r="BJ460" i="1"/>
  <c r="BK460" i="1"/>
  <c r="BL460" i="1"/>
  <c r="BM460" i="1"/>
  <c r="BN460" i="1"/>
  <c r="BH461" i="1"/>
  <c r="BI461" i="1"/>
  <c r="BJ461" i="1"/>
  <c r="BK461" i="1"/>
  <c r="BL461" i="1"/>
  <c r="BM461" i="1"/>
  <c r="BN461" i="1"/>
  <c r="BH462" i="1"/>
  <c r="BI462" i="1"/>
  <c r="BJ462" i="1"/>
  <c r="BK462" i="1"/>
  <c r="BL462" i="1"/>
  <c r="BM462" i="1"/>
  <c r="BN462" i="1"/>
  <c r="BH463" i="1"/>
  <c r="BI463" i="1"/>
  <c r="BJ463" i="1"/>
  <c r="BK463" i="1"/>
  <c r="BL463" i="1"/>
  <c r="BM463" i="1"/>
  <c r="BN463" i="1"/>
  <c r="BH464" i="1"/>
  <c r="BI464" i="1"/>
  <c r="BJ464" i="1"/>
  <c r="BK464" i="1"/>
  <c r="BL464" i="1"/>
  <c r="BM464" i="1"/>
  <c r="BN464" i="1"/>
  <c r="BH465" i="1"/>
  <c r="BI465" i="1"/>
  <c r="BJ465" i="1"/>
  <c r="BK465" i="1"/>
  <c r="BL465" i="1"/>
  <c r="BM465" i="1"/>
  <c r="BN465" i="1"/>
  <c r="BH466" i="1"/>
  <c r="BI466" i="1"/>
  <c r="BJ466" i="1"/>
  <c r="BK466" i="1"/>
  <c r="BL466" i="1"/>
  <c r="BM466" i="1"/>
  <c r="BN466" i="1"/>
  <c r="BH467" i="1"/>
  <c r="BI467" i="1"/>
  <c r="BJ467" i="1"/>
  <c r="BK467" i="1"/>
  <c r="BL467" i="1"/>
  <c r="BM467" i="1"/>
  <c r="BN467" i="1"/>
  <c r="BH468" i="1"/>
  <c r="BI468" i="1"/>
  <c r="BJ468" i="1"/>
  <c r="BK468" i="1"/>
  <c r="BL468" i="1"/>
  <c r="BM468" i="1"/>
  <c r="BN468" i="1"/>
  <c r="BH469" i="1"/>
  <c r="BI469" i="1"/>
  <c r="BJ469" i="1"/>
  <c r="BK469" i="1"/>
  <c r="BL469" i="1"/>
  <c r="BM469" i="1"/>
  <c r="BN469" i="1"/>
  <c r="BH470" i="1"/>
  <c r="BI470" i="1"/>
  <c r="BJ470" i="1"/>
  <c r="BK470" i="1"/>
  <c r="BL470" i="1"/>
  <c r="BM470" i="1"/>
  <c r="BN470" i="1"/>
  <c r="BH471" i="1"/>
  <c r="BI471" i="1"/>
  <c r="BJ471" i="1"/>
  <c r="BK471" i="1"/>
  <c r="BL471" i="1"/>
  <c r="BM471" i="1"/>
  <c r="BN471" i="1"/>
  <c r="BH472" i="1"/>
  <c r="BI472" i="1"/>
  <c r="BJ472" i="1"/>
  <c r="BK472" i="1"/>
  <c r="BL472" i="1"/>
  <c r="BM472" i="1"/>
  <c r="BN472" i="1"/>
  <c r="BH473" i="1"/>
  <c r="BI473" i="1"/>
  <c r="BJ473" i="1"/>
  <c r="BK473" i="1"/>
  <c r="BL473" i="1"/>
  <c r="BM473" i="1"/>
  <c r="BN473" i="1"/>
  <c r="BH474" i="1"/>
  <c r="BI474" i="1"/>
  <c r="BJ474" i="1"/>
  <c r="BK474" i="1"/>
  <c r="BL474" i="1"/>
  <c r="BM474" i="1"/>
  <c r="BN474" i="1"/>
  <c r="BH475" i="1"/>
  <c r="BI475" i="1"/>
  <c r="BJ475" i="1"/>
  <c r="BK475" i="1"/>
  <c r="BL475" i="1"/>
  <c r="BM475" i="1"/>
  <c r="BN475" i="1"/>
  <c r="BH476" i="1"/>
  <c r="BI476" i="1"/>
  <c r="BJ476" i="1"/>
  <c r="BK476" i="1"/>
  <c r="BL476" i="1"/>
  <c r="BM476" i="1"/>
  <c r="BN476" i="1"/>
  <c r="BH477" i="1"/>
  <c r="BI477" i="1"/>
  <c r="BJ477" i="1"/>
  <c r="BK477" i="1"/>
  <c r="BL477" i="1"/>
  <c r="BM477" i="1"/>
  <c r="BN477" i="1"/>
  <c r="BH478" i="1"/>
  <c r="BI478" i="1"/>
  <c r="BJ478" i="1"/>
  <c r="BK478" i="1"/>
  <c r="BL478" i="1"/>
  <c r="BM478" i="1"/>
  <c r="BN478" i="1"/>
  <c r="BH479" i="1"/>
  <c r="BI479" i="1"/>
  <c r="BJ479" i="1"/>
  <c r="BK479" i="1"/>
  <c r="BL479" i="1"/>
  <c r="BM479" i="1"/>
  <c r="BN479" i="1"/>
  <c r="BH480" i="1"/>
  <c r="BI480" i="1"/>
  <c r="BJ480" i="1"/>
  <c r="BK480" i="1"/>
  <c r="BL480" i="1"/>
  <c r="BM480" i="1"/>
  <c r="BN480" i="1"/>
  <c r="BH481" i="1"/>
  <c r="BI481" i="1"/>
  <c r="BJ481" i="1"/>
  <c r="BK481" i="1"/>
  <c r="BL481" i="1"/>
  <c r="BM481" i="1"/>
  <c r="BN481" i="1"/>
  <c r="BH482" i="1"/>
  <c r="BI482" i="1"/>
  <c r="BJ482" i="1"/>
  <c r="BK482" i="1"/>
  <c r="BL482" i="1"/>
  <c r="BM482" i="1"/>
  <c r="BN482" i="1"/>
  <c r="BH483" i="1"/>
  <c r="BI483" i="1"/>
  <c r="BJ483" i="1"/>
  <c r="BK483" i="1"/>
  <c r="BL483" i="1"/>
  <c r="BM483" i="1"/>
  <c r="BN483" i="1"/>
  <c r="BH484" i="1"/>
  <c r="BI484" i="1"/>
  <c r="BJ484" i="1"/>
  <c r="BK484" i="1"/>
  <c r="BL484" i="1"/>
  <c r="BM484" i="1"/>
  <c r="BN484" i="1"/>
  <c r="BH485" i="1"/>
  <c r="BI485" i="1"/>
  <c r="BJ485" i="1"/>
  <c r="BK485" i="1"/>
  <c r="BL485" i="1"/>
  <c r="BM485" i="1"/>
  <c r="BN485" i="1"/>
  <c r="BH486" i="1"/>
  <c r="BI486" i="1"/>
  <c r="BJ486" i="1"/>
  <c r="BK486" i="1"/>
  <c r="BL486" i="1"/>
  <c r="BM486" i="1"/>
  <c r="BN486" i="1"/>
  <c r="BH487" i="1"/>
  <c r="BI487" i="1"/>
  <c r="BJ487" i="1"/>
  <c r="BK487" i="1"/>
  <c r="BL487" i="1"/>
  <c r="BM487" i="1"/>
  <c r="BN487" i="1"/>
  <c r="BH488" i="1"/>
  <c r="BI488" i="1"/>
  <c r="BJ488" i="1"/>
  <c r="BK488" i="1"/>
  <c r="BL488" i="1"/>
  <c r="BM488" i="1"/>
  <c r="BN488" i="1"/>
  <c r="BH489" i="1"/>
  <c r="BI489" i="1"/>
  <c r="BJ489" i="1"/>
  <c r="BK489" i="1"/>
  <c r="BL489" i="1"/>
  <c r="BM489" i="1"/>
  <c r="BN489" i="1"/>
  <c r="BH490" i="1"/>
  <c r="BI490" i="1"/>
  <c r="BJ490" i="1"/>
  <c r="BK490" i="1"/>
  <c r="BL490" i="1"/>
  <c r="BM490" i="1"/>
  <c r="BN490" i="1"/>
  <c r="BH491" i="1"/>
  <c r="BI491" i="1"/>
  <c r="BJ491" i="1"/>
  <c r="BK491" i="1"/>
  <c r="BL491" i="1"/>
  <c r="BM491" i="1"/>
  <c r="BN491" i="1"/>
  <c r="BH492" i="1"/>
  <c r="BI492" i="1"/>
  <c r="BJ492" i="1"/>
  <c r="BK492" i="1"/>
  <c r="BL492" i="1"/>
  <c r="BM492" i="1"/>
  <c r="BN492" i="1"/>
  <c r="BH493" i="1"/>
  <c r="BI493" i="1"/>
  <c r="BJ493" i="1"/>
  <c r="BK493" i="1"/>
  <c r="BL493" i="1"/>
  <c r="BM493" i="1"/>
  <c r="BN493" i="1"/>
  <c r="BH494" i="1"/>
  <c r="BI494" i="1"/>
  <c r="BJ494" i="1"/>
  <c r="BK494" i="1"/>
  <c r="BL494" i="1"/>
  <c r="BM494" i="1"/>
  <c r="BN494" i="1"/>
  <c r="BH495" i="1"/>
  <c r="BI495" i="1"/>
  <c r="BJ495" i="1"/>
  <c r="BK495" i="1"/>
  <c r="BL495" i="1"/>
  <c r="BM495" i="1"/>
  <c r="BN495" i="1"/>
  <c r="BH496" i="1"/>
  <c r="BI496" i="1"/>
  <c r="BJ496" i="1"/>
  <c r="BK496" i="1"/>
  <c r="BL496" i="1"/>
  <c r="BM496" i="1"/>
  <c r="BN496" i="1"/>
  <c r="BH497" i="1"/>
  <c r="BI497" i="1"/>
  <c r="BJ497" i="1"/>
  <c r="BK497" i="1"/>
  <c r="BL497" i="1"/>
  <c r="BM497" i="1"/>
  <c r="BN497" i="1"/>
  <c r="BH498" i="1"/>
  <c r="BI498" i="1"/>
  <c r="BJ498" i="1"/>
  <c r="BK498" i="1"/>
  <c r="BL498" i="1"/>
  <c r="BM498" i="1"/>
  <c r="BN498" i="1"/>
  <c r="BH499" i="1"/>
  <c r="BI499" i="1"/>
  <c r="BJ499" i="1"/>
  <c r="BK499" i="1"/>
  <c r="BL499" i="1"/>
  <c r="BM499" i="1"/>
  <c r="BN499" i="1"/>
  <c r="BH500" i="1"/>
  <c r="BI500" i="1"/>
  <c r="BJ500" i="1"/>
  <c r="BK500" i="1"/>
  <c r="BL500" i="1"/>
  <c r="BM500" i="1"/>
  <c r="BN500" i="1"/>
  <c r="BH501" i="1"/>
  <c r="BI501" i="1"/>
  <c r="BJ501" i="1"/>
  <c r="BK501" i="1"/>
  <c r="BL501" i="1"/>
  <c r="BM501" i="1"/>
  <c r="BN501" i="1"/>
  <c r="BH502" i="1"/>
  <c r="BI502" i="1"/>
  <c r="BJ502" i="1"/>
  <c r="BK502" i="1"/>
  <c r="BL502" i="1"/>
  <c r="BM502" i="1"/>
  <c r="BN502" i="1"/>
  <c r="BH503" i="1"/>
  <c r="BI503" i="1"/>
  <c r="BJ503" i="1"/>
  <c r="BK503" i="1"/>
  <c r="BL503" i="1"/>
  <c r="BM503" i="1"/>
  <c r="BN503" i="1"/>
  <c r="BH504" i="1"/>
  <c r="BI504" i="1"/>
  <c r="BJ504" i="1"/>
  <c r="BK504" i="1"/>
  <c r="BL504" i="1"/>
  <c r="BM504" i="1"/>
  <c r="BN504" i="1"/>
  <c r="BH505" i="1"/>
  <c r="BI505" i="1"/>
  <c r="BJ505" i="1"/>
  <c r="BK505" i="1"/>
  <c r="BL505" i="1"/>
  <c r="BM505" i="1"/>
  <c r="BN505" i="1"/>
  <c r="BH506" i="1"/>
  <c r="BI506" i="1"/>
  <c r="BJ506" i="1"/>
  <c r="BK506" i="1"/>
  <c r="BL506" i="1"/>
  <c r="BM506" i="1"/>
  <c r="BN506" i="1"/>
  <c r="BH507" i="1"/>
  <c r="BI507" i="1"/>
  <c r="BJ507" i="1"/>
  <c r="BK507" i="1"/>
  <c r="BL507" i="1"/>
  <c r="BM507" i="1"/>
  <c r="BN507" i="1"/>
  <c r="BH508" i="1"/>
  <c r="BI508" i="1"/>
  <c r="BJ508" i="1"/>
  <c r="BK508" i="1"/>
  <c r="BL508" i="1"/>
  <c r="BM508" i="1"/>
  <c r="BN508" i="1"/>
  <c r="BH509" i="1"/>
  <c r="BI509" i="1"/>
  <c r="BJ509" i="1"/>
  <c r="BK509" i="1"/>
  <c r="BL509" i="1"/>
  <c r="BM509" i="1"/>
  <c r="BN509" i="1"/>
  <c r="BH510" i="1"/>
  <c r="BI510" i="1"/>
  <c r="BJ510" i="1"/>
  <c r="BK510" i="1"/>
  <c r="BL510" i="1"/>
  <c r="BM510" i="1"/>
  <c r="BN510" i="1"/>
  <c r="BH511" i="1"/>
  <c r="BI511" i="1"/>
  <c r="BJ511" i="1"/>
  <c r="BK511" i="1"/>
  <c r="BL511" i="1"/>
  <c r="BM511" i="1"/>
  <c r="BN511" i="1"/>
  <c r="BH512" i="1"/>
  <c r="BI512" i="1"/>
  <c r="BJ512" i="1"/>
  <c r="BK512" i="1"/>
  <c r="BL512" i="1"/>
  <c r="BM512" i="1"/>
  <c r="BN512" i="1"/>
  <c r="BH513" i="1"/>
  <c r="BI513" i="1"/>
  <c r="BJ513" i="1"/>
  <c r="BK513" i="1"/>
  <c r="BL513" i="1"/>
  <c r="BM513" i="1"/>
  <c r="BN513" i="1"/>
  <c r="BH514" i="1"/>
  <c r="BI514" i="1"/>
  <c r="BJ514" i="1"/>
  <c r="BK514" i="1"/>
  <c r="BL514" i="1"/>
  <c r="BM514" i="1"/>
  <c r="BN514" i="1"/>
  <c r="BH515" i="1"/>
  <c r="BI515" i="1"/>
  <c r="BJ515" i="1"/>
  <c r="BK515" i="1"/>
  <c r="BL515" i="1"/>
  <c r="BM515" i="1"/>
  <c r="BN515" i="1"/>
  <c r="BH516" i="1"/>
  <c r="BI516" i="1"/>
  <c r="BJ516" i="1"/>
  <c r="BK516" i="1"/>
  <c r="BL516" i="1"/>
  <c r="BM516" i="1"/>
  <c r="BN516" i="1"/>
  <c r="BH517" i="1"/>
  <c r="BI517" i="1"/>
  <c r="BJ517" i="1"/>
  <c r="BK517" i="1"/>
  <c r="BL517" i="1"/>
  <c r="BM517" i="1"/>
  <c r="BN517" i="1"/>
  <c r="BH518" i="1"/>
  <c r="BI518" i="1"/>
  <c r="BJ518" i="1"/>
  <c r="BK518" i="1"/>
  <c r="BL518" i="1"/>
  <c r="BM518" i="1"/>
  <c r="BN518" i="1"/>
  <c r="BH519" i="1"/>
  <c r="BI519" i="1"/>
  <c r="BJ519" i="1"/>
  <c r="BK519" i="1"/>
  <c r="BL519" i="1"/>
  <c r="BM519" i="1"/>
  <c r="BN519" i="1"/>
  <c r="BH520" i="1"/>
  <c r="BI520" i="1"/>
  <c r="BJ520" i="1"/>
  <c r="BK520" i="1"/>
  <c r="BL520" i="1"/>
  <c r="BM520" i="1"/>
  <c r="BN520" i="1"/>
  <c r="BH521" i="1"/>
  <c r="BI521" i="1"/>
  <c r="BJ521" i="1"/>
  <c r="BK521" i="1"/>
  <c r="BL521" i="1"/>
  <c r="BM521" i="1"/>
  <c r="BN521" i="1"/>
  <c r="BH522" i="1"/>
  <c r="BI522" i="1"/>
  <c r="BJ522" i="1"/>
  <c r="BK522" i="1"/>
  <c r="BL522" i="1"/>
  <c r="BM522" i="1"/>
  <c r="BN522" i="1"/>
  <c r="BH523" i="1"/>
  <c r="BI523" i="1"/>
  <c r="BJ523" i="1"/>
  <c r="BK523" i="1"/>
  <c r="BL523" i="1"/>
  <c r="BM523" i="1"/>
  <c r="BN523" i="1"/>
  <c r="BH524" i="1"/>
  <c r="BI524" i="1"/>
  <c r="BJ524" i="1"/>
  <c r="BK524" i="1"/>
  <c r="BL524" i="1"/>
  <c r="BM524" i="1"/>
  <c r="BN524" i="1"/>
  <c r="BH525" i="1"/>
  <c r="BI525" i="1"/>
  <c r="BJ525" i="1"/>
  <c r="BK525" i="1"/>
  <c r="BL525" i="1"/>
  <c r="BM525" i="1"/>
  <c r="BN525" i="1"/>
  <c r="BH526" i="1"/>
  <c r="BI526" i="1"/>
  <c r="BJ526" i="1"/>
  <c r="BK526" i="1"/>
  <c r="BL526" i="1"/>
  <c r="BM526" i="1"/>
  <c r="BN526" i="1"/>
  <c r="BH527" i="1"/>
  <c r="BI527" i="1"/>
  <c r="BJ527" i="1"/>
  <c r="BK527" i="1"/>
  <c r="BL527" i="1"/>
  <c r="BM527" i="1"/>
  <c r="BN527" i="1"/>
  <c r="BH528" i="1"/>
  <c r="BI528" i="1"/>
  <c r="BJ528" i="1"/>
  <c r="BK528" i="1"/>
  <c r="BL528" i="1"/>
  <c r="BM528" i="1"/>
  <c r="BN528" i="1"/>
  <c r="BH529" i="1"/>
  <c r="BI529" i="1"/>
  <c r="BJ529" i="1"/>
  <c r="BK529" i="1"/>
  <c r="BL529" i="1"/>
  <c r="BM529" i="1"/>
  <c r="BN529" i="1"/>
  <c r="BH530" i="1"/>
  <c r="BI530" i="1"/>
  <c r="BJ530" i="1"/>
  <c r="BK530" i="1"/>
  <c r="BL530" i="1"/>
  <c r="BM530" i="1"/>
  <c r="BN530" i="1"/>
  <c r="BH531" i="1"/>
  <c r="BI531" i="1"/>
  <c r="BJ531" i="1"/>
  <c r="BK531" i="1"/>
  <c r="BL531" i="1"/>
  <c r="BM531" i="1"/>
  <c r="BN531" i="1"/>
  <c r="BH532" i="1"/>
  <c r="BI532" i="1"/>
  <c r="BJ532" i="1"/>
  <c r="BK532" i="1"/>
  <c r="BL532" i="1"/>
  <c r="BM532" i="1"/>
  <c r="BN532" i="1"/>
  <c r="BH533" i="1"/>
  <c r="BI533" i="1"/>
  <c r="BJ533" i="1"/>
  <c r="BK533" i="1"/>
  <c r="BL533" i="1"/>
  <c r="BM533" i="1"/>
  <c r="BN533" i="1"/>
  <c r="BH534" i="1"/>
  <c r="BI534" i="1"/>
  <c r="BJ534" i="1"/>
  <c r="BK534" i="1"/>
  <c r="BL534" i="1"/>
  <c r="BM534" i="1"/>
  <c r="BN534" i="1"/>
  <c r="BH535" i="1"/>
  <c r="BI535" i="1"/>
  <c r="BJ535" i="1"/>
  <c r="BK535" i="1"/>
  <c r="BL535" i="1"/>
  <c r="BM535" i="1"/>
  <c r="BN535" i="1"/>
  <c r="BH536" i="1"/>
  <c r="BI536" i="1"/>
  <c r="BJ536" i="1"/>
  <c r="BK536" i="1"/>
  <c r="BL536" i="1"/>
  <c r="BM536" i="1"/>
  <c r="BN536" i="1"/>
  <c r="BH537" i="1"/>
  <c r="BI537" i="1"/>
  <c r="BJ537" i="1"/>
  <c r="BK537" i="1"/>
  <c r="BL537" i="1"/>
  <c r="BM537" i="1"/>
  <c r="BN537" i="1"/>
  <c r="BH538" i="1"/>
  <c r="BI538" i="1"/>
  <c r="BJ538" i="1"/>
  <c r="BK538" i="1"/>
  <c r="BL538" i="1"/>
  <c r="BM538" i="1"/>
  <c r="BN538" i="1"/>
  <c r="BH539" i="1"/>
  <c r="BI539" i="1"/>
  <c r="BJ539" i="1"/>
  <c r="BK539" i="1"/>
  <c r="BL539" i="1"/>
  <c r="BM539" i="1"/>
  <c r="BN539" i="1"/>
  <c r="BH540" i="1"/>
  <c r="BI540" i="1"/>
  <c r="BJ540" i="1"/>
  <c r="BK540" i="1"/>
  <c r="BL540" i="1"/>
  <c r="BM540" i="1"/>
  <c r="BN540" i="1"/>
  <c r="BH541" i="1"/>
  <c r="BI541" i="1"/>
  <c r="BJ541" i="1"/>
  <c r="BK541" i="1"/>
  <c r="BL541" i="1"/>
  <c r="BM541" i="1"/>
  <c r="BN541" i="1"/>
  <c r="BH542" i="1"/>
  <c r="BI542" i="1"/>
  <c r="BJ542" i="1"/>
  <c r="BK542" i="1"/>
  <c r="BL542" i="1"/>
  <c r="BM542" i="1"/>
  <c r="BN542" i="1"/>
  <c r="BH543" i="1"/>
  <c r="BI543" i="1"/>
  <c r="BJ543" i="1"/>
  <c r="BK543" i="1"/>
  <c r="BL543" i="1"/>
  <c r="BM543" i="1"/>
  <c r="BN543" i="1"/>
  <c r="BH544" i="1"/>
  <c r="BI544" i="1"/>
  <c r="BJ544" i="1"/>
  <c r="BK544" i="1"/>
  <c r="BL544" i="1"/>
  <c r="BM544" i="1"/>
  <c r="BN544" i="1"/>
  <c r="BH545" i="1"/>
  <c r="BI545" i="1"/>
  <c r="BJ545" i="1"/>
  <c r="BK545" i="1"/>
  <c r="BL545" i="1"/>
  <c r="BM545" i="1"/>
  <c r="BN545" i="1"/>
  <c r="BH546" i="1"/>
  <c r="BI546" i="1"/>
  <c r="BJ546" i="1"/>
  <c r="BK546" i="1"/>
  <c r="BL546" i="1"/>
  <c r="BM546" i="1"/>
  <c r="BN546" i="1"/>
  <c r="BH547" i="1"/>
  <c r="BI547" i="1"/>
  <c r="BJ547" i="1"/>
  <c r="BK547" i="1"/>
  <c r="BL547" i="1"/>
  <c r="BM547" i="1"/>
  <c r="BN547" i="1"/>
  <c r="BH548" i="1"/>
  <c r="BI548" i="1"/>
  <c r="BJ548" i="1"/>
  <c r="BK548" i="1"/>
  <c r="BL548" i="1"/>
  <c r="BM548" i="1"/>
  <c r="BN548" i="1"/>
  <c r="BH549" i="1"/>
  <c r="BI549" i="1"/>
  <c r="BJ549" i="1"/>
  <c r="BK549" i="1"/>
  <c r="BL549" i="1"/>
  <c r="BM549" i="1"/>
  <c r="BN549" i="1"/>
  <c r="BH550" i="1"/>
  <c r="BI550" i="1"/>
  <c r="BJ550" i="1"/>
  <c r="BK550" i="1"/>
  <c r="BL550" i="1"/>
  <c r="BM550" i="1"/>
  <c r="BN550" i="1"/>
  <c r="BH551" i="1"/>
  <c r="BI551" i="1"/>
  <c r="BJ551" i="1"/>
  <c r="BK551" i="1"/>
  <c r="BL551" i="1"/>
  <c r="BM551" i="1"/>
  <c r="BN551" i="1"/>
  <c r="BH552" i="1"/>
  <c r="BI552" i="1"/>
  <c r="BJ552" i="1"/>
  <c r="BK552" i="1"/>
  <c r="BL552" i="1"/>
  <c r="BM552" i="1"/>
  <c r="BN552" i="1"/>
  <c r="BH553" i="1"/>
  <c r="BI553" i="1"/>
  <c r="BJ553" i="1"/>
  <c r="BK553" i="1"/>
  <c r="BL553" i="1"/>
  <c r="BM553" i="1"/>
  <c r="BN553" i="1"/>
  <c r="BH554" i="1"/>
  <c r="BI554" i="1"/>
  <c r="BJ554" i="1"/>
  <c r="BK554" i="1"/>
  <c r="BL554" i="1"/>
  <c r="BM554" i="1"/>
  <c r="BN554" i="1"/>
  <c r="BH555" i="1"/>
  <c r="BI555" i="1"/>
  <c r="BJ555" i="1"/>
  <c r="BK555" i="1"/>
  <c r="BL555" i="1"/>
  <c r="BM555" i="1"/>
  <c r="BN555" i="1"/>
  <c r="BH556" i="1"/>
  <c r="BI556" i="1"/>
  <c r="BJ556" i="1"/>
  <c r="BK556" i="1"/>
  <c r="BL556" i="1"/>
  <c r="BM556" i="1"/>
  <c r="BN556" i="1"/>
  <c r="BH557" i="1"/>
  <c r="BI557" i="1"/>
  <c r="BJ557" i="1"/>
  <c r="BK557" i="1"/>
  <c r="BL557" i="1"/>
  <c r="BM557" i="1"/>
  <c r="BN557" i="1"/>
  <c r="BH558" i="1"/>
  <c r="BI558" i="1"/>
  <c r="BJ558" i="1"/>
  <c r="BK558" i="1"/>
  <c r="BL558" i="1"/>
  <c r="BM558" i="1"/>
  <c r="BN558" i="1"/>
  <c r="BH559" i="1"/>
  <c r="BI559" i="1"/>
  <c r="BJ559" i="1"/>
  <c r="BK559" i="1"/>
  <c r="BL559" i="1"/>
  <c r="BM559" i="1"/>
  <c r="BN559" i="1"/>
  <c r="BH560" i="1"/>
  <c r="BI560" i="1"/>
  <c r="BJ560" i="1"/>
  <c r="BK560" i="1"/>
  <c r="BL560" i="1"/>
  <c r="BM560" i="1"/>
  <c r="BN560" i="1"/>
  <c r="BH561" i="1"/>
  <c r="BI561" i="1"/>
  <c r="BJ561" i="1"/>
  <c r="BK561" i="1"/>
  <c r="BL561" i="1"/>
  <c r="BM561" i="1"/>
  <c r="BN561" i="1"/>
  <c r="BH562" i="1"/>
  <c r="BI562" i="1"/>
  <c r="BJ562" i="1"/>
  <c r="BK562" i="1"/>
  <c r="BL562" i="1"/>
  <c r="BM562" i="1"/>
  <c r="BN562" i="1"/>
  <c r="BH563" i="1"/>
  <c r="BI563" i="1"/>
  <c r="BJ563" i="1"/>
  <c r="BK563" i="1"/>
  <c r="BL563" i="1"/>
  <c r="BM563" i="1"/>
  <c r="BN563" i="1"/>
  <c r="BH564" i="1"/>
  <c r="BI564" i="1"/>
  <c r="BJ564" i="1"/>
  <c r="BK564" i="1"/>
  <c r="BL564" i="1"/>
  <c r="BM564" i="1"/>
  <c r="BN564" i="1"/>
  <c r="BH565" i="1"/>
  <c r="BI565" i="1"/>
  <c r="BJ565" i="1"/>
  <c r="BK565" i="1"/>
  <c r="BL565" i="1"/>
  <c r="BM565" i="1"/>
  <c r="BN565" i="1"/>
  <c r="BH566" i="1"/>
  <c r="BI566" i="1"/>
  <c r="BJ566" i="1"/>
  <c r="BK566" i="1"/>
  <c r="BL566" i="1"/>
  <c r="BM566" i="1"/>
  <c r="BN566" i="1"/>
  <c r="BH567" i="1"/>
  <c r="BI567" i="1"/>
  <c r="BJ567" i="1"/>
  <c r="BK567" i="1"/>
  <c r="BL567" i="1"/>
  <c r="BM567" i="1"/>
  <c r="BN567" i="1"/>
  <c r="BH568" i="1"/>
  <c r="BI568" i="1"/>
  <c r="BJ568" i="1"/>
  <c r="BK568" i="1"/>
  <c r="BL568" i="1"/>
  <c r="BM568" i="1"/>
  <c r="BN568" i="1"/>
  <c r="BH569" i="1"/>
  <c r="BI569" i="1"/>
  <c r="BJ569" i="1"/>
  <c r="BK569" i="1"/>
  <c r="BL569" i="1"/>
  <c r="BM569" i="1"/>
  <c r="BN569" i="1"/>
  <c r="BH570" i="1"/>
  <c r="BI570" i="1"/>
  <c r="BJ570" i="1"/>
  <c r="BK570" i="1"/>
  <c r="BL570" i="1"/>
  <c r="BM570" i="1"/>
  <c r="BN570" i="1"/>
  <c r="BH571" i="1"/>
  <c r="BI571" i="1"/>
  <c r="BJ571" i="1"/>
  <c r="BK571" i="1"/>
  <c r="BL571" i="1"/>
  <c r="BM571" i="1"/>
  <c r="BN571" i="1"/>
  <c r="BH572" i="1"/>
  <c r="BI572" i="1"/>
  <c r="BJ572" i="1"/>
  <c r="BK572" i="1"/>
  <c r="BL572" i="1"/>
  <c r="BM572" i="1"/>
  <c r="BN572" i="1"/>
  <c r="BH573" i="1"/>
  <c r="BI573" i="1"/>
  <c r="BJ573" i="1"/>
  <c r="BK573" i="1"/>
  <c r="BL573" i="1"/>
  <c r="BM573" i="1"/>
  <c r="BN573" i="1"/>
  <c r="BH574" i="1"/>
  <c r="BI574" i="1"/>
  <c r="BJ574" i="1"/>
  <c r="BK574" i="1"/>
  <c r="BL574" i="1"/>
  <c r="BM574" i="1"/>
  <c r="BN574" i="1"/>
  <c r="BH575" i="1"/>
  <c r="BI575" i="1"/>
  <c r="BJ575" i="1"/>
  <c r="BK575" i="1"/>
  <c r="BL575" i="1"/>
  <c r="BM575" i="1"/>
  <c r="BN575" i="1"/>
  <c r="BH576" i="1"/>
  <c r="BI576" i="1"/>
  <c r="BJ576" i="1"/>
  <c r="BK576" i="1"/>
  <c r="BL576" i="1"/>
  <c r="BM576" i="1"/>
  <c r="BN576" i="1"/>
  <c r="BH577" i="1"/>
  <c r="BI577" i="1"/>
  <c r="BJ577" i="1"/>
  <c r="BK577" i="1"/>
  <c r="BL577" i="1"/>
  <c r="BM577" i="1"/>
  <c r="BN577" i="1"/>
  <c r="BH578" i="1"/>
  <c r="BI578" i="1"/>
  <c r="BJ578" i="1"/>
  <c r="BK578" i="1"/>
  <c r="BL578" i="1"/>
  <c r="BM578" i="1"/>
  <c r="BN578" i="1"/>
  <c r="BH579" i="1"/>
  <c r="BI579" i="1"/>
  <c r="BJ579" i="1"/>
  <c r="BK579" i="1"/>
  <c r="BL579" i="1"/>
  <c r="BM579" i="1"/>
  <c r="BN579" i="1"/>
  <c r="BH580" i="1"/>
  <c r="BI580" i="1"/>
  <c r="BJ580" i="1"/>
  <c r="BK580" i="1"/>
  <c r="BL580" i="1"/>
  <c r="BM580" i="1"/>
  <c r="BN580" i="1"/>
  <c r="BH581" i="1"/>
  <c r="BI581" i="1"/>
  <c r="BJ581" i="1"/>
  <c r="BK581" i="1"/>
  <c r="BL581" i="1"/>
  <c r="BM581" i="1"/>
  <c r="BN581" i="1"/>
  <c r="R10" i="21" l="1"/>
  <c r="A3" i="1"/>
  <c r="W288" i="21"/>
  <c r="V288" i="21"/>
  <c r="U288" i="21"/>
  <c r="T288" i="21"/>
  <c r="Q287" i="21"/>
  <c r="J279" i="21"/>
  <c r="R279" i="21" s="1"/>
  <c r="J273" i="21"/>
  <c r="B273" i="21" s="1"/>
  <c r="J264" i="21"/>
  <c r="R264" i="21" s="1"/>
  <c r="J258" i="21"/>
  <c r="B258" i="21" s="1"/>
  <c r="B251" i="21"/>
  <c r="B245" i="21"/>
  <c r="B241" i="21"/>
  <c r="B237" i="21"/>
  <c r="B233" i="21"/>
  <c r="C230" i="21"/>
  <c r="C229" i="21"/>
  <c r="C228" i="21"/>
  <c r="C227" i="21"/>
  <c r="C226" i="21"/>
  <c r="B223" i="21"/>
  <c r="K222" i="21"/>
  <c r="J222" i="21"/>
  <c r="B220" i="21"/>
  <c r="C217" i="21"/>
  <c r="C216" i="21"/>
  <c r="C215" i="21"/>
  <c r="C214" i="21"/>
  <c r="C213" i="21"/>
  <c r="B211" i="21"/>
  <c r="K209" i="21"/>
  <c r="J209" i="21"/>
  <c r="B208" i="21"/>
  <c r="B198" i="21"/>
  <c r="Q195" i="21"/>
  <c r="B194" i="21"/>
  <c r="J185" i="21"/>
  <c r="R185" i="21" s="1"/>
  <c r="J179" i="21"/>
  <c r="G179" i="21"/>
  <c r="W180" i="21" s="1"/>
  <c r="F179" i="21"/>
  <c r="V180" i="21" s="1"/>
  <c r="E179" i="21"/>
  <c r="D179" i="21"/>
  <c r="C179" i="21"/>
  <c r="J174" i="21"/>
  <c r="R174" i="21" s="1"/>
  <c r="G174" i="21"/>
  <c r="F174" i="21"/>
  <c r="V175" i="21" s="1"/>
  <c r="E174" i="21"/>
  <c r="U175" i="21" s="1"/>
  <c r="D174" i="21"/>
  <c r="T175" i="21" s="1"/>
  <c r="C174" i="21"/>
  <c r="J170" i="21"/>
  <c r="G170" i="21"/>
  <c r="W171" i="21" s="1"/>
  <c r="F170" i="21"/>
  <c r="V171" i="21" s="1"/>
  <c r="E170" i="21"/>
  <c r="D170" i="21"/>
  <c r="C170" i="21"/>
  <c r="J166" i="21"/>
  <c r="R166" i="21" s="1"/>
  <c r="G166" i="21"/>
  <c r="F166" i="21"/>
  <c r="V167" i="21" s="1"/>
  <c r="E166" i="21"/>
  <c r="U167" i="21" s="1"/>
  <c r="D166" i="21"/>
  <c r="T167" i="21" s="1"/>
  <c r="C166" i="21"/>
  <c r="J159" i="21"/>
  <c r="G159" i="21"/>
  <c r="W160" i="21" s="1"/>
  <c r="F159" i="21"/>
  <c r="V160" i="21" s="1"/>
  <c r="E159" i="21"/>
  <c r="D159" i="21"/>
  <c r="C159" i="21"/>
  <c r="J155" i="21"/>
  <c r="R155" i="21" s="1"/>
  <c r="G155" i="21"/>
  <c r="F155" i="21"/>
  <c r="V156" i="21" s="1"/>
  <c r="E155" i="21"/>
  <c r="U156" i="21" s="1"/>
  <c r="D155" i="21"/>
  <c r="T156" i="21" s="1"/>
  <c r="C155" i="21"/>
  <c r="J139" i="21"/>
  <c r="R139" i="21" s="1"/>
  <c r="J135" i="21"/>
  <c r="B135" i="21" s="1"/>
  <c r="J127" i="21"/>
  <c r="R127" i="21" s="1"/>
  <c r="J123" i="21"/>
  <c r="B123" i="21" s="1"/>
  <c r="J117" i="21"/>
  <c r="R117" i="21" s="1"/>
  <c r="J114" i="21"/>
  <c r="G114" i="21"/>
  <c r="F114" i="21"/>
  <c r="V115" i="21" s="1"/>
  <c r="E114" i="21"/>
  <c r="D114" i="21"/>
  <c r="T115" i="21" s="1"/>
  <c r="C114" i="21"/>
  <c r="J111" i="21"/>
  <c r="R111" i="21" s="1"/>
  <c r="B107" i="21"/>
  <c r="B106" i="21"/>
  <c r="B105" i="21"/>
  <c r="B104" i="21"/>
  <c r="B103" i="21"/>
  <c r="J95" i="21"/>
  <c r="B95" i="21" s="1"/>
  <c r="G95" i="21"/>
  <c r="W96" i="21" s="1"/>
  <c r="F95" i="21"/>
  <c r="V96" i="21" s="1"/>
  <c r="E95" i="21"/>
  <c r="U96" i="21" s="1"/>
  <c r="D95" i="21"/>
  <c r="C95" i="21"/>
  <c r="J92" i="21"/>
  <c r="B92" i="21" s="1"/>
  <c r="G92" i="21"/>
  <c r="W93" i="21" s="1"/>
  <c r="F92" i="21"/>
  <c r="E92" i="21"/>
  <c r="U93" i="21" s="1"/>
  <c r="D92" i="21"/>
  <c r="T93" i="21" s="1"/>
  <c r="C92" i="21"/>
  <c r="J89" i="21"/>
  <c r="B89" i="21" s="1"/>
  <c r="G89" i="21"/>
  <c r="W90" i="21" s="1"/>
  <c r="F89" i="21"/>
  <c r="V90" i="21" s="1"/>
  <c r="E89" i="21"/>
  <c r="U90" i="21" s="1"/>
  <c r="D89" i="21"/>
  <c r="C89" i="21"/>
  <c r="J86" i="21"/>
  <c r="R86" i="21" s="1"/>
  <c r="G86" i="21"/>
  <c r="W87" i="21" s="1"/>
  <c r="F86" i="21"/>
  <c r="V87" i="21" s="1"/>
  <c r="E86" i="21"/>
  <c r="U87" i="21" s="1"/>
  <c r="D86" i="21"/>
  <c r="T87" i="21" s="1"/>
  <c r="C86" i="21"/>
  <c r="F52" i="21" l="1"/>
  <c r="F56" i="21"/>
  <c r="F60" i="21"/>
  <c r="F64" i="21"/>
  <c r="F68" i="21"/>
  <c r="F72" i="21"/>
  <c r="F76" i="21"/>
  <c r="E52" i="21"/>
  <c r="E56" i="21"/>
  <c r="E60" i="21"/>
  <c r="E64" i="21"/>
  <c r="E68" i="21"/>
  <c r="E72" i="21"/>
  <c r="E76" i="21"/>
  <c r="D52" i="21"/>
  <c r="D56" i="21"/>
  <c r="D60" i="21"/>
  <c r="D64" i="21"/>
  <c r="D68" i="21"/>
  <c r="D72" i="21"/>
  <c r="D76" i="21"/>
  <c r="F59" i="21"/>
  <c r="F67" i="21"/>
  <c r="E55" i="21"/>
  <c r="E63" i="21"/>
  <c r="E75" i="21"/>
  <c r="D59" i="21"/>
  <c r="D71" i="21"/>
  <c r="F53" i="21"/>
  <c r="F57" i="21"/>
  <c r="F61" i="21"/>
  <c r="F65" i="21"/>
  <c r="F69" i="21"/>
  <c r="F73" i="21"/>
  <c r="F77" i="21"/>
  <c r="E53" i="21"/>
  <c r="E57" i="21"/>
  <c r="E61" i="21"/>
  <c r="E65" i="21"/>
  <c r="E69" i="21"/>
  <c r="E73" i="21"/>
  <c r="E77" i="21"/>
  <c r="D53" i="21"/>
  <c r="D57" i="21"/>
  <c r="D61" i="21"/>
  <c r="D65" i="21"/>
  <c r="D69" i="21"/>
  <c r="D73" i="21"/>
  <c r="D77" i="21"/>
  <c r="F63" i="21"/>
  <c r="F75" i="21"/>
  <c r="E59" i="21"/>
  <c r="E71" i="21"/>
  <c r="D55" i="21"/>
  <c r="D67" i="21"/>
  <c r="D51" i="21"/>
  <c r="F54" i="21"/>
  <c r="F58" i="21"/>
  <c r="F62" i="21"/>
  <c r="F66" i="21"/>
  <c r="F70" i="21"/>
  <c r="F74" i="21"/>
  <c r="F78" i="21"/>
  <c r="E54" i="21"/>
  <c r="E58" i="21"/>
  <c r="E62" i="21"/>
  <c r="E66" i="21"/>
  <c r="E70" i="21"/>
  <c r="E74" i="21"/>
  <c r="E78" i="21"/>
  <c r="D54" i="21"/>
  <c r="D58" i="21"/>
  <c r="D62" i="21"/>
  <c r="D66" i="21"/>
  <c r="D70" i="21"/>
  <c r="D74" i="21"/>
  <c r="D78" i="21"/>
  <c r="F55" i="21"/>
  <c r="F71" i="21"/>
  <c r="F51" i="21"/>
  <c r="E67" i="21"/>
  <c r="E51" i="21"/>
  <c r="D63" i="21"/>
  <c r="D75" i="21"/>
  <c r="D279" i="21"/>
  <c r="T280" i="21" s="1"/>
  <c r="C279" i="21"/>
  <c r="S284" i="21" s="1"/>
  <c r="G273" i="21"/>
  <c r="F264" i="21"/>
  <c r="V265" i="21" s="1"/>
  <c r="E258" i="21"/>
  <c r="U259" i="21" s="1"/>
  <c r="K253" i="21"/>
  <c r="E264" i="21"/>
  <c r="E279" i="21"/>
  <c r="U280" i="21" s="1"/>
  <c r="D273" i="21"/>
  <c r="C273" i="21"/>
  <c r="G264" i="21"/>
  <c r="W265" i="21" s="1"/>
  <c r="F258" i="21"/>
  <c r="V259" i="21" s="1"/>
  <c r="J253" i="21"/>
  <c r="F273" i="21"/>
  <c r="V274" i="21" s="1"/>
  <c r="D258" i="21"/>
  <c r="F279" i="21"/>
  <c r="V284" i="21" s="1"/>
  <c r="E273" i="21"/>
  <c r="U274" i="21" s="1"/>
  <c r="D264" i="21"/>
  <c r="T265" i="21" s="1"/>
  <c r="C264" i="21"/>
  <c r="G258" i="21"/>
  <c r="G279" i="21"/>
  <c r="W284" i="21" s="1"/>
  <c r="C258" i="21"/>
  <c r="F248" i="21"/>
  <c r="E248" i="21"/>
  <c r="G239" i="21"/>
  <c r="G248" i="21"/>
  <c r="H243" i="21"/>
  <c r="H248" i="21"/>
  <c r="G243" i="21"/>
  <c r="I248" i="21"/>
  <c r="H239" i="21"/>
  <c r="C201" i="21"/>
  <c r="C200" i="21"/>
  <c r="C202" i="21"/>
  <c r="H235" i="21"/>
  <c r="C203" i="21"/>
  <c r="G235" i="21"/>
  <c r="C204" i="21"/>
  <c r="K196" i="21"/>
  <c r="J196" i="21"/>
  <c r="B127" i="21"/>
  <c r="R273" i="21"/>
  <c r="B86" i="21"/>
  <c r="D185" i="21"/>
  <c r="T186" i="21" s="1"/>
  <c r="C185" i="21"/>
  <c r="F185" i="21"/>
  <c r="V186" i="21" s="1"/>
  <c r="E185" i="21"/>
  <c r="U186" i="21" s="1"/>
  <c r="G185" i="21"/>
  <c r="R89" i="21"/>
  <c r="B155" i="21"/>
  <c r="R258" i="21"/>
  <c r="B174" i="21"/>
  <c r="B139" i="21"/>
  <c r="D127" i="21"/>
  <c r="T128" i="21" s="1"/>
  <c r="E135" i="21"/>
  <c r="F139" i="21"/>
  <c r="V140" i="21" s="1"/>
  <c r="C135" i="21"/>
  <c r="D135" i="21"/>
  <c r="T136" i="21" s="1"/>
  <c r="E139" i="21"/>
  <c r="U140" i="21" s="1"/>
  <c r="G135" i="21"/>
  <c r="W136" i="21" s="1"/>
  <c r="C139" i="21"/>
  <c r="D139" i="21"/>
  <c r="T140" i="21" s="1"/>
  <c r="F135" i="21"/>
  <c r="V136" i="21" s="1"/>
  <c r="G139" i="21"/>
  <c r="W140" i="21" s="1"/>
  <c r="G127" i="21"/>
  <c r="W128" i="21" s="1"/>
  <c r="C117" i="21"/>
  <c r="D117" i="21"/>
  <c r="T118" i="21" s="1"/>
  <c r="E123" i="21"/>
  <c r="F127" i="21"/>
  <c r="V128" i="21" s="1"/>
  <c r="F123" i="21"/>
  <c r="V124" i="21" s="1"/>
  <c r="G117" i="21"/>
  <c r="W118" i="21" s="1"/>
  <c r="C123" i="21"/>
  <c r="D123" i="21"/>
  <c r="T124" i="21" s="1"/>
  <c r="E127" i="21"/>
  <c r="U128" i="21" s="1"/>
  <c r="E117" i="21"/>
  <c r="U118" i="21" s="1"/>
  <c r="F117" i="21"/>
  <c r="V118" i="21" s="1"/>
  <c r="G123" i="21"/>
  <c r="W124" i="21" s="1"/>
  <c r="C127" i="21"/>
  <c r="E107" i="21"/>
  <c r="G111" i="21"/>
  <c r="W112" i="21" s="1"/>
  <c r="F111" i="21"/>
  <c r="V112" i="21" s="1"/>
  <c r="E111" i="21"/>
  <c r="U112" i="21" s="1"/>
  <c r="C111" i="21"/>
  <c r="D111" i="21"/>
  <c r="H107" i="21"/>
  <c r="D105" i="21"/>
  <c r="E105" i="21"/>
  <c r="F106" i="21"/>
  <c r="G107" i="21"/>
  <c r="F105" i="21"/>
  <c r="H105" i="21"/>
  <c r="D106" i="21"/>
  <c r="E106" i="21"/>
  <c r="F107" i="21"/>
  <c r="G106" i="21"/>
  <c r="Q106" i="21" s="1"/>
  <c r="N106" i="21" s="1"/>
  <c r="G105" i="21"/>
  <c r="H106" i="21"/>
  <c r="D107" i="21"/>
  <c r="H104" i="21"/>
  <c r="E104" i="21"/>
  <c r="G103" i="21"/>
  <c r="F103" i="21"/>
  <c r="G104" i="21"/>
  <c r="D103" i="21"/>
  <c r="E103" i="21"/>
  <c r="F104" i="21"/>
  <c r="H103" i="21"/>
  <c r="D104" i="21"/>
  <c r="G249" i="21"/>
  <c r="D227" i="21"/>
  <c r="T194" i="21"/>
  <c r="C16" i="21"/>
  <c r="D203" i="21"/>
  <c r="C19" i="21"/>
  <c r="F11" i="21"/>
  <c r="H279" i="21" s="1"/>
  <c r="H280" i="21" s="1"/>
  <c r="C18" i="21"/>
  <c r="C17" i="21"/>
  <c r="G74" i="21"/>
  <c r="G62" i="21"/>
  <c r="G54" i="21"/>
  <c r="G60" i="21"/>
  <c r="G73" i="21"/>
  <c r="G67" i="21"/>
  <c r="G75" i="21"/>
  <c r="G68" i="21"/>
  <c r="G58" i="21"/>
  <c r="C44" i="21"/>
  <c r="D44" i="21" s="1"/>
  <c r="C43" i="21"/>
  <c r="D43" i="21" s="1"/>
  <c r="C42" i="21"/>
  <c r="C40" i="21"/>
  <c r="C41" i="21"/>
  <c r="D41" i="21" s="1"/>
  <c r="C28" i="21"/>
  <c r="C38" i="21"/>
  <c r="C27" i="21"/>
  <c r="C37" i="21"/>
  <c r="C25" i="21"/>
  <c r="C26" i="21"/>
  <c r="C36" i="21"/>
  <c r="C29" i="21"/>
  <c r="C34" i="21"/>
  <c r="C35" i="21"/>
  <c r="R92" i="21"/>
  <c r="D216" i="21"/>
  <c r="H249" i="21"/>
  <c r="T284" i="21"/>
  <c r="F7" i="21"/>
  <c r="G61" i="21"/>
  <c r="G66" i="21"/>
  <c r="G55" i="21"/>
  <c r="R95" i="21"/>
  <c r="Q107" i="21"/>
  <c r="L107" i="21" s="1"/>
  <c r="R123" i="21"/>
  <c r="Q216" i="21"/>
  <c r="D228" i="21"/>
  <c r="G63" i="21"/>
  <c r="G72" i="21"/>
  <c r="G69" i="21"/>
  <c r="B111" i="21"/>
  <c r="B117" i="21"/>
  <c r="R135" i="21"/>
  <c r="B166" i="21"/>
  <c r="B185" i="21"/>
  <c r="D214" i="21"/>
  <c r="D230" i="21"/>
  <c r="J248" i="21"/>
  <c r="Q248" i="21" s="1"/>
  <c r="I243" i="21"/>
  <c r="Q243" i="21" s="1"/>
  <c r="I239" i="21"/>
  <c r="Q239" i="21" s="1"/>
  <c r="H185" i="21"/>
  <c r="H186" i="21" s="1"/>
  <c r="H155" i="21"/>
  <c r="H156" i="21" s="1"/>
  <c r="H139" i="21"/>
  <c r="C140" i="21" s="1"/>
  <c r="I235" i="21"/>
  <c r="Q235" i="21" s="1"/>
  <c r="H273" i="21"/>
  <c r="H274" i="21" s="1"/>
  <c r="H179" i="21"/>
  <c r="H180" i="21" s="1"/>
  <c r="H170" i="21"/>
  <c r="H171" i="21" s="1"/>
  <c r="H135" i="21"/>
  <c r="D136" i="21" s="1"/>
  <c r="H123" i="21"/>
  <c r="E124" i="21" s="1"/>
  <c r="B114" i="21"/>
  <c r="R114" i="21"/>
  <c r="W156" i="21"/>
  <c r="W167" i="21"/>
  <c r="W175" i="21"/>
  <c r="W186" i="21"/>
  <c r="T90" i="21"/>
  <c r="V93" i="21"/>
  <c r="H95" i="21"/>
  <c r="E96" i="21" s="1"/>
  <c r="U115" i="21"/>
  <c r="B159" i="21"/>
  <c r="R159" i="21"/>
  <c r="B170" i="21"/>
  <c r="R170" i="21"/>
  <c r="B179" i="21"/>
  <c r="R179" i="21"/>
  <c r="G65" i="21"/>
  <c r="G57" i="21"/>
  <c r="G64" i="21"/>
  <c r="H92" i="21"/>
  <c r="H93" i="21" s="1"/>
  <c r="T96" i="21"/>
  <c r="T112" i="21"/>
  <c r="U160" i="21"/>
  <c r="U171" i="21"/>
  <c r="U180" i="21"/>
  <c r="U124" i="21"/>
  <c r="U136" i="21"/>
  <c r="D202" i="21"/>
  <c r="Q229" i="21"/>
  <c r="I249" i="21"/>
  <c r="D204" i="21"/>
  <c r="D200" i="21"/>
  <c r="D217" i="21"/>
  <c r="D226" i="21"/>
  <c r="D229" i="21"/>
  <c r="F249" i="21"/>
  <c r="T259" i="21"/>
  <c r="T274" i="21"/>
  <c r="E249" i="21"/>
  <c r="W259" i="21"/>
  <c r="W274" i="21"/>
  <c r="U284" i="21"/>
  <c r="W115" i="21"/>
  <c r="T160" i="21"/>
  <c r="T171" i="21"/>
  <c r="T180" i="21"/>
  <c r="D201" i="21"/>
  <c r="Q203" i="21"/>
  <c r="D215" i="21"/>
  <c r="D213" i="21"/>
  <c r="B264" i="21"/>
  <c r="U265" i="21"/>
  <c r="B279" i="21"/>
  <c r="Y287" i="21"/>
  <c r="P287" i="21" s="1"/>
  <c r="V280" i="21"/>
  <c r="W280" i="21"/>
  <c r="C41" i="2"/>
  <c r="BH254" i="1"/>
  <c r="BI254" i="1"/>
  <c r="BJ254" i="1"/>
  <c r="BK254" i="1"/>
  <c r="BL254" i="1"/>
  <c r="BM254" i="1"/>
  <c r="BN254" i="1"/>
  <c r="BH255" i="1"/>
  <c r="BI255" i="1"/>
  <c r="BJ255" i="1"/>
  <c r="BK255" i="1"/>
  <c r="BL255" i="1"/>
  <c r="BM255" i="1"/>
  <c r="BN255" i="1"/>
  <c r="BH256" i="1"/>
  <c r="BI256" i="1"/>
  <c r="BJ256" i="1"/>
  <c r="BK256" i="1"/>
  <c r="BL256" i="1"/>
  <c r="BM256" i="1"/>
  <c r="BN256" i="1"/>
  <c r="BH257" i="1"/>
  <c r="BI257" i="1"/>
  <c r="BJ257" i="1"/>
  <c r="BK257" i="1"/>
  <c r="BL257" i="1"/>
  <c r="BM257" i="1"/>
  <c r="BN257" i="1"/>
  <c r="BH258" i="1"/>
  <c r="BI258" i="1"/>
  <c r="BJ258" i="1"/>
  <c r="BK258" i="1"/>
  <c r="BL258" i="1"/>
  <c r="BM258" i="1"/>
  <c r="BN258" i="1"/>
  <c r="BH259" i="1"/>
  <c r="BI259" i="1"/>
  <c r="BJ259" i="1"/>
  <c r="BK259" i="1"/>
  <c r="BL259" i="1"/>
  <c r="BM259" i="1"/>
  <c r="BN259" i="1"/>
  <c r="BH260" i="1"/>
  <c r="BI260" i="1"/>
  <c r="BJ260" i="1"/>
  <c r="BK260" i="1"/>
  <c r="BL260" i="1"/>
  <c r="BM260" i="1"/>
  <c r="BN260" i="1"/>
  <c r="BH261" i="1"/>
  <c r="BI261" i="1"/>
  <c r="BJ261" i="1"/>
  <c r="BK261" i="1"/>
  <c r="BL261" i="1"/>
  <c r="BM261" i="1"/>
  <c r="BN261" i="1"/>
  <c r="BH262" i="1"/>
  <c r="BI262" i="1"/>
  <c r="BJ262" i="1"/>
  <c r="BK262" i="1"/>
  <c r="BL262" i="1"/>
  <c r="BM262" i="1"/>
  <c r="BN262" i="1"/>
  <c r="BH263" i="1"/>
  <c r="BI263" i="1"/>
  <c r="BJ263" i="1"/>
  <c r="BK263" i="1"/>
  <c r="BL263" i="1"/>
  <c r="BM263" i="1"/>
  <c r="BN263" i="1"/>
  <c r="BH264" i="1"/>
  <c r="BI264" i="1"/>
  <c r="BJ264" i="1"/>
  <c r="BK264" i="1"/>
  <c r="BL264" i="1"/>
  <c r="BM264" i="1"/>
  <c r="BN264" i="1"/>
  <c r="BH265" i="1"/>
  <c r="BI265" i="1"/>
  <c r="BJ265" i="1"/>
  <c r="BK265" i="1"/>
  <c r="BL265" i="1"/>
  <c r="BM265" i="1"/>
  <c r="BN265" i="1"/>
  <c r="BH266" i="1"/>
  <c r="BI266" i="1"/>
  <c r="BJ266" i="1"/>
  <c r="BK266" i="1"/>
  <c r="BL266" i="1"/>
  <c r="BM266" i="1"/>
  <c r="BN266" i="1"/>
  <c r="BH267" i="1"/>
  <c r="BI267" i="1"/>
  <c r="BJ267" i="1"/>
  <c r="BK267" i="1"/>
  <c r="BL267" i="1"/>
  <c r="BM267" i="1"/>
  <c r="BN267" i="1"/>
  <c r="BH268" i="1"/>
  <c r="BI268" i="1"/>
  <c r="BJ268" i="1"/>
  <c r="BK268" i="1"/>
  <c r="BL268" i="1"/>
  <c r="BM268" i="1"/>
  <c r="BN268" i="1"/>
  <c r="BH269" i="1"/>
  <c r="BI269" i="1"/>
  <c r="BJ269" i="1"/>
  <c r="BK269" i="1"/>
  <c r="BL269" i="1"/>
  <c r="BM269" i="1"/>
  <c r="BN269" i="1"/>
  <c r="BH270" i="1"/>
  <c r="BI270" i="1"/>
  <c r="BJ270" i="1"/>
  <c r="BK270" i="1"/>
  <c r="BL270" i="1"/>
  <c r="BM270" i="1"/>
  <c r="BN270" i="1"/>
  <c r="BH271" i="1"/>
  <c r="BI271" i="1"/>
  <c r="BJ271" i="1"/>
  <c r="BK271" i="1"/>
  <c r="BL271" i="1"/>
  <c r="BM271" i="1"/>
  <c r="BN271" i="1"/>
  <c r="BH272" i="1"/>
  <c r="BI272" i="1"/>
  <c r="BJ272" i="1"/>
  <c r="BK272" i="1"/>
  <c r="BL272" i="1"/>
  <c r="BM272" i="1"/>
  <c r="BN272" i="1"/>
  <c r="BH273" i="1"/>
  <c r="BI273" i="1"/>
  <c r="BJ273" i="1"/>
  <c r="BK273" i="1"/>
  <c r="BL273" i="1"/>
  <c r="BM273" i="1"/>
  <c r="BN273" i="1"/>
  <c r="BH274" i="1"/>
  <c r="BI274" i="1"/>
  <c r="BJ274" i="1"/>
  <c r="BK274" i="1"/>
  <c r="BL274" i="1"/>
  <c r="BM274" i="1"/>
  <c r="BN274" i="1"/>
  <c r="BH275" i="1"/>
  <c r="BI275" i="1"/>
  <c r="BJ275" i="1"/>
  <c r="BK275" i="1"/>
  <c r="BL275" i="1"/>
  <c r="BM275" i="1"/>
  <c r="BN275" i="1"/>
  <c r="BH276" i="1"/>
  <c r="BI276" i="1"/>
  <c r="BJ276" i="1"/>
  <c r="BK276" i="1"/>
  <c r="BL276" i="1"/>
  <c r="BM276" i="1"/>
  <c r="BN276" i="1"/>
  <c r="BH277" i="1"/>
  <c r="BI277" i="1"/>
  <c r="BJ277" i="1"/>
  <c r="BK277" i="1"/>
  <c r="BL277" i="1"/>
  <c r="BM277" i="1"/>
  <c r="BN277" i="1"/>
  <c r="BH278" i="1"/>
  <c r="BI278" i="1"/>
  <c r="BJ278" i="1"/>
  <c r="BK278" i="1"/>
  <c r="BL278" i="1"/>
  <c r="BM278" i="1"/>
  <c r="BN278" i="1"/>
  <c r="BH279" i="1"/>
  <c r="BI279" i="1"/>
  <c r="BJ279" i="1"/>
  <c r="BK279" i="1"/>
  <c r="BL279" i="1"/>
  <c r="BM279" i="1"/>
  <c r="BN279" i="1"/>
  <c r="BH280" i="1"/>
  <c r="BI280" i="1"/>
  <c r="BJ280" i="1"/>
  <c r="BK280" i="1"/>
  <c r="BL280" i="1"/>
  <c r="BM280" i="1"/>
  <c r="BN280" i="1"/>
  <c r="BH281" i="1"/>
  <c r="BI281" i="1"/>
  <c r="BJ281" i="1"/>
  <c r="BK281" i="1"/>
  <c r="BL281" i="1"/>
  <c r="BM281" i="1"/>
  <c r="BN281" i="1"/>
  <c r="BH282" i="1"/>
  <c r="BI282" i="1"/>
  <c r="BJ282" i="1"/>
  <c r="BK282" i="1"/>
  <c r="BL282" i="1"/>
  <c r="BM282" i="1"/>
  <c r="BN282" i="1"/>
  <c r="BH283" i="1"/>
  <c r="BI283" i="1"/>
  <c r="BJ283" i="1"/>
  <c r="BK283" i="1"/>
  <c r="BL283" i="1"/>
  <c r="BM283" i="1"/>
  <c r="BN283" i="1"/>
  <c r="BH284" i="1"/>
  <c r="BI284" i="1"/>
  <c r="BJ284" i="1"/>
  <c r="BK284" i="1"/>
  <c r="BL284" i="1"/>
  <c r="BM284" i="1"/>
  <c r="BN284" i="1"/>
  <c r="BH285" i="1"/>
  <c r="BI285" i="1"/>
  <c r="BJ285" i="1"/>
  <c r="BK285" i="1"/>
  <c r="BL285" i="1"/>
  <c r="BM285" i="1"/>
  <c r="BN285" i="1"/>
  <c r="BH286" i="1"/>
  <c r="BI286" i="1"/>
  <c r="BJ286" i="1"/>
  <c r="BK286" i="1"/>
  <c r="BL286" i="1"/>
  <c r="BM286" i="1"/>
  <c r="BN286" i="1"/>
  <c r="BH287" i="1"/>
  <c r="BI287" i="1"/>
  <c r="BJ287" i="1"/>
  <c r="BK287" i="1"/>
  <c r="BL287" i="1"/>
  <c r="BM287" i="1"/>
  <c r="BN287" i="1"/>
  <c r="BH288" i="1"/>
  <c r="BI288" i="1"/>
  <c r="BJ288" i="1"/>
  <c r="BK288" i="1"/>
  <c r="BL288" i="1"/>
  <c r="BM288" i="1"/>
  <c r="BN288" i="1"/>
  <c r="BH289" i="1"/>
  <c r="BI289" i="1"/>
  <c r="BJ289" i="1"/>
  <c r="BK289" i="1"/>
  <c r="BL289" i="1"/>
  <c r="BM289" i="1"/>
  <c r="BN289" i="1"/>
  <c r="BH290" i="1"/>
  <c r="BI290" i="1"/>
  <c r="BJ290" i="1"/>
  <c r="BK290" i="1"/>
  <c r="BL290" i="1"/>
  <c r="BM290" i="1"/>
  <c r="BN290" i="1"/>
  <c r="BH291" i="1"/>
  <c r="BI291" i="1"/>
  <c r="BJ291" i="1"/>
  <c r="BK291" i="1"/>
  <c r="BL291" i="1"/>
  <c r="BM291" i="1"/>
  <c r="BN291" i="1"/>
  <c r="BH292" i="1"/>
  <c r="BI292" i="1"/>
  <c r="BJ292" i="1"/>
  <c r="BK292" i="1"/>
  <c r="BL292" i="1"/>
  <c r="BM292" i="1"/>
  <c r="BN292" i="1"/>
  <c r="BH293" i="1"/>
  <c r="BI293" i="1"/>
  <c r="BJ293" i="1"/>
  <c r="BK293" i="1"/>
  <c r="BL293" i="1"/>
  <c r="BM293" i="1"/>
  <c r="BN293" i="1"/>
  <c r="BH294" i="1"/>
  <c r="BI294" i="1"/>
  <c r="BJ294" i="1"/>
  <c r="BK294" i="1"/>
  <c r="BL294" i="1"/>
  <c r="BM294" i="1"/>
  <c r="BN294" i="1"/>
  <c r="BH295" i="1"/>
  <c r="BI295" i="1"/>
  <c r="BJ295" i="1"/>
  <c r="BK295" i="1"/>
  <c r="BL295" i="1"/>
  <c r="BM295" i="1"/>
  <c r="BN295" i="1"/>
  <c r="BH296" i="1"/>
  <c r="BI296" i="1"/>
  <c r="BJ296" i="1"/>
  <c r="BK296" i="1"/>
  <c r="BL296" i="1"/>
  <c r="BM296" i="1"/>
  <c r="BN296" i="1"/>
  <c r="BH297" i="1"/>
  <c r="BI297" i="1"/>
  <c r="BJ297" i="1"/>
  <c r="BK297" i="1"/>
  <c r="BL297" i="1"/>
  <c r="BM297" i="1"/>
  <c r="BN297" i="1"/>
  <c r="BH298" i="1"/>
  <c r="BI298" i="1"/>
  <c r="BJ298" i="1"/>
  <c r="BK298" i="1"/>
  <c r="BL298" i="1"/>
  <c r="BM298" i="1"/>
  <c r="BN298" i="1"/>
  <c r="BH299" i="1"/>
  <c r="BI299" i="1"/>
  <c r="BJ299" i="1"/>
  <c r="BK299" i="1"/>
  <c r="BL299" i="1"/>
  <c r="BM299" i="1"/>
  <c r="BN299" i="1"/>
  <c r="BH300" i="1"/>
  <c r="BI300" i="1"/>
  <c r="BJ300" i="1"/>
  <c r="BK300" i="1"/>
  <c r="BL300" i="1"/>
  <c r="BM300" i="1"/>
  <c r="BN300" i="1"/>
  <c r="BH301" i="1"/>
  <c r="BI301" i="1"/>
  <c r="BJ301" i="1"/>
  <c r="BK301" i="1"/>
  <c r="BL301" i="1"/>
  <c r="BM301" i="1"/>
  <c r="BN301" i="1"/>
  <c r="BH302" i="1"/>
  <c r="BI302" i="1"/>
  <c r="BJ302" i="1"/>
  <c r="BK302" i="1"/>
  <c r="BL302" i="1"/>
  <c r="BM302" i="1"/>
  <c r="BN302" i="1"/>
  <c r="BH303" i="1"/>
  <c r="BI303" i="1"/>
  <c r="BJ303" i="1"/>
  <c r="BK303" i="1"/>
  <c r="BL303" i="1"/>
  <c r="BM303" i="1"/>
  <c r="BN303" i="1"/>
  <c r="BH304" i="1"/>
  <c r="BI304" i="1"/>
  <c r="BJ304" i="1"/>
  <c r="BK304" i="1"/>
  <c r="BL304" i="1"/>
  <c r="BM304" i="1"/>
  <c r="BN304" i="1"/>
  <c r="BH305" i="1"/>
  <c r="BI305" i="1"/>
  <c r="BJ305" i="1"/>
  <c r="BK305" i="1"/>
  <c r="BL305" i="1"/>
  <c r="BM305" i="1"/>
  <c r="BN305" i="1"/>
  <c r="BH306" i="1"/>
  <c r="BI306" i="1"/>
  <c r="BJ306" i="1"/>
  <c r="BK306" i="1"/>
  <c r="BL306" i="1"/>
  <c r="BM306" i="1"/>
  <c r="BN306" i="1"/>
  <c r="BH307" i="1"/>
  <c r="BI307" i="1"/>
  <c r="BJ307" i="1"/>
  <c r="BK307" i="1"/>
  <c r="BL307" i="1"/>
  <c r="BM307" i="1"/>
  <c r="BN307" i="1"/>
  <c r="BH308" i="1"/>
  <c r="BI308" i="1"/>
  <c r="BJ308" i="1"/>
  <c r="BK308" i="1"/>
  <c r="BL308" i="1"/>
  <c r="BM308" i="1"/>
  <c r="BN308" i="1"/>
  <c r="BH309" i="1"/>
  <c r="BI309" i="1"/>
  <c r="BJ309" i="1"/>
  <c r="BK309" i="1"/>
  <c r="BL309" i="1"/>
  <c r="BM309" i="1"/>
  <c r="BN309" i="1"/>
  <c r="BH310" i="1"/>
  <c r="BI310" i="1"/>
  <c r="BJ310" i="1"/>
  <c r="BK310" i="1"/>
  <c r="BL310" i="1"/>
  <c r="BM310" i="1"/>
  <c r="BN310" i="1"/>
  <c r="BH311" i="1"/>
  <c r="BI311" i="1"/>
  <c r="BJ311" i="1"/>
  <c r="BK311" i="1"/>
  <c r="BL311" i="1"/>
  <c r="BM311" i="1"/>
  <c r="BN311" i="1"/>
  <c r="BH312" i="1"/>
  <c r="BI312" i="1"/>
  <c r="BJ312" i="1"/>
  <c r="BK312" i="1"/>
  <c r="BL312" i="1"/>
  <c r="BM312" i="1"/>
  <c r="BN312" i="1"/>
  <c r="BH313" i="1"/>
  <c r="BI313" i="1"/>
  <c r="BJ313" i="1"/>
  <c r="BK313" i="1"/>
  <c r="BL313" i="1"/>
  <c r="BM313" i="1"/>
  <c r="BN313" i="1"/>
  <c r="BH314" i="1"/>
  <c r="BI314" i="1"/>
  <c r="BJ314" i="1"/>
  <c r="BK314" i="1"/>
  <c r="BL314" i="1"/>
  <c r="BM314" i="1"/>
  <c r="BN314" i="1"/>
  <c r="BH315" i="1"/>
  <c r="BI315" i="1"/>
  <c r="BJ315" i="1"/>
  <c r="BK315" i="1"/>
  <c r="BL315" i="1"/>
  <c r="BM315" i="1"/>
  <c r="BN315" i="1"/>
  <c r="BH316" i="1"/>
  <c r="BI316" i="1"/>
  <c r="BJ316" i="1"/>
  <c r="BK316" i="1"/>
  <c r="BL316" i="1"/>
  <c r="BM316" i="1"/>
  <c r="BN316" i="1"/>
  <c r="BH317" i="1"/>
  <c r="BI317" i="1"/>
  <c r="BJ317" i="1"/>
  <c r="BK317" i="1"/>
  <c r="BL317" i="1"/>
  <c r="BM317" i="1"/>
  <c r="BN317" i="1"/>
  <c r="BH318" i="1"/>
  <c r="BI318" i="1"/>
  <c r="BJ318" i="1"/>
  <c r="BK318" i="1"/>
  <c r="BL318" i="1"/>
  <c r="BM318" i="1"/>
  <c r="BN318" i="1"/>
  <c r="BH319" i="1"/>
  <c r="BI319" i="1"/>
  <c r="BJ319" i="1"/>
  <c r="BK319" i="1"/>
  <c r="BL319" i="1"/>
  <c r="BM319" i="1"/>
  <c r="BN319" i="1"/>
  <c r="BH320" i="1"/>
  <c r="BI320" i="1"/>
  <c r="BJ320" i="1"/>
  <c r="BK320" i="1"/>
  <c r="BL320" i="1"/>
  <c r="BM320" i="1"/>
  <c r="BN320" i="1"/>
  <c r="BH321" i="1"/>
  <c r="BI321" i="1"/>
  <c r="BJ321" i="1"/>
  <c r="BK321" i="1"/>
  <c r="BL321" i="1"/>
  <c r="BM321" i="1"/>
  <c r="BN321" i="1"/>
  <c r="BH322" i="1"/>
  <c r="BI322" i="1"/>
  <c r="BJ322" i="1"/>
  <c r="BK322" i="1"/>
  <c r="BL322" i="1"/>
  <c r="BM322" i="1"/>
  <c r="BN322" i="1"/>
  <c r="BH323" i="1"/>
  <c r="BI323" i="1"/>
  <c r="BJ323" i="1"/>
  <c r="BK323" i="1"/>
  <c r="BL323" i="1"/>
  <c r="BM323" i="1"/>
  <c r="BN323" i="1"/>
  <c r="BH324" i="1"/>
  <c r="BI324" i="1"/>
  <c r="BJ324" i="1"/>
  <c r="BK324" i="1"/>
  <c r="BL324" i="1"/>
  <c r="BM324" i="1"/>
  <c r="BN324" i="1"/>
  <c r="BH325" i="1"/>
  <c r="BI325" i="1"/>
  <c r="BJ325" i="1"/>
  <c r="BK325" i="1"/>
  <c r="BL325" i="1"/>
  <c r="BM325" i="1"/>
  <c r="BN325" i="1"/>
  <c r="BH326" i="1"/>
  <c r="BI326" i="1"/>
  <c r="BJ326" i="1"/>
  <c r="BK326" i="1"/>
  <c r="BL326" i="1"/>
  <c r="BM326" i="1"/>
  <c r="BN326" i="1"/>
  <c r="BH327" i="1"/>
  <c r="BI327" i="1"/>
  <c r="BJ327" i="1"/>
  <c r="BK327" i="1"/>
  <c r="BL327" i="1"/>
  <c r="BM327" i="1"/>
  <c r="BN327" i="1"/>
  <c r="BH328" i="1"/>
  <c r="BI328" i="1"/>
  <c r="BJ328" i="1"/>
  <c r="BK328" i="1"/>
  <c r="BL328" i="1"/>
  <c r="BM328" i="1"/>
  <c r="BN328" i="1"/>
  <c r="BH329" i="1"/>
  <c r="BI329" i="1"/>
  <c r="BJ329" i="1"/>
  <c r="BK329" i="1"/>
  <c r="BL329" i="1"/>
  <c r="BM329" i="1"/>
  <c r="BN329" i="1"/>
  <c r="BH330" i="1"/>
  <c r="BI330" i="1"/>
  <c r="BJ330" i="1"/>
  <c r="BK330" i="1"/>
  <c r="BL330" i="1"/>
  <c r="BM330" i="1"/>
  <c r="BN330" i="1"/>
  <c r="BH331" i="1"/>
  <c r="BI331" i="1"/>
  <c r="BJ331" i="1"/>
  <c r="BK331" i="1"/>
  <c r="BL331" i="1"/>
  <c r="BM331" i="1"/>
  <c r="BN331" i="1"/>
  <c r="BH332" i="1"/>
  <c r="BI332" i="1"/>
  <c r="BJ332" i="1"/>
  <c r="BK332" i="1"/>
  <c r="BL332" i="1"/>
  <c r="BM332" i="1"/>
  <c r="BN332" i="1"/>
  <c r="BH333" i="1"/>
  <c r="BI333" i="1"/>
  <c r="BJ333" i="1"/>
  <c r="BK333" i="1"/>
  <c r="BL333" i="1"/>
  <c r="BM333" i="1"/>
  <c r="BN333" i="1"/>
  <c r="BH334" i="1"/>
  <c r="BI334" i="1"/>
  <c r="BJ334" i="1"/>
  <c r="BK334" i="1"/>
  <c r="BL334" i="1"/>
  <c r="BM334" i="1"/>
  <c r="BN334" i="1"/>
  <c r="BH335" i="1"/>
  <c r="BI335" i="1"/>
  <c r="BJ335" i="1"/>
  <c r="BK335" i="1"/>
  <c r="BL335" i="1"/>
  <c r="BM335" i="1"/>
  <c r="BN335" i="1"/>
  <c r="BH336" i="1"/>
  <c r="BI336" i="1"/>
  <c r="BJ336" i="1"/>
  <c r="BK336" i="1"/>
  <c r="BL336" i="1"/>
  <c r="BM336" i="1"/>
  <c r="BN336" i="1"/>
  <c r="BH337" i="1"/>
  <c r="BI337" i="1"/>
  <c r="BJ337" i="1"/>
  <c r="BK337" i="1"/>
  <c r="BL337" i="1"/>
  <c r="BM337" i="1"/>
  <c r="BN337" i="1"/>
  <c r="BH338" i="1"/>
  <c r="BI338" i="1"/>
  <c r="BJ338" i="1"/>
  <c r="BK338" i="1"/>
  <c r="BL338" i="1"/>
  <c r="BM338" i="1"/>
  <c r="BN338" i="1"/>
  <c r="BH339" i="1"/>
  <c r="BI339" i="1"/>
  <c r="BJ339" i="1"/>
  <c r="BK339" i="1"/>
  <c r="BL339" i="1"/>
  <c r="BM339" i="1"/>
  <c r="BN339" i="1"/>
  <c r="BH340" i="1"/>
  <c r="BI340" i="1"/>
  <c r="BJ340" i="1"/>
  <c r="BK340" i="1"/>
  <c r="BL340" i="1"/>
  <c r="BM340" i="1"/>
  <c r="BN340" i="1"/>
  <c r="BH341" i="1"/>
  <c r="BI341" i="1"/>
  <c r="BJ341" i="1"/>
  <c r="BK341" i="1"/>
  <c r="BL341" i="1"/>
  <c r="BM341" i="1"/>
  <c r="BN341" i="1"/>
  <c r="BH342" i="1"/>
  <c r="BI342" i="1"/>
  <c r="BJ342" i="1"/>
  <c r="BK342" i="1"/>
  <c r="BL342" i="1"/>
  <c r="BM342" i="1"/>
  <c r="BN342" i="1"/>
  <c r="BH343" i="1"/>
  <c r="BI343" i="1"/>
  <c r="BJ343" i="1"/>
  <c r="BK343" i="1"/>
  <c r="BL343" i="1"/>
  <c r="BM343" i="1"/>
  <c r="BN343" i="1"/>
  <c r="BH344" i="1"/>
  <c r="BI344" i="1"/>
  <c r="BJ344" i="1"/>
  <c r="BK344" i="1"/>
  <c r="BL344" i="1"/>
  <c r="BM344" i="1"/>
  <c r="BN344" i="1"/>
  <c r="BH345" i="1"/>
  <c r="BI345" i="1"/>
  <c r="BJ345" i="1"/>
  <c r="BK345" i="1"/>
  <c r="BL345" i="1"/>
  <c r="BM345" i="1"/>
  <c r="BN345" i="1"/>
  <c r="BH346" i="1"/>
  <c r="BI346" i="1"/>
  <c r="BJ346" i="1"/>
  <c r="BK346" i="1"/>
  <c r="BL346" i="1"/>
  <c r="BM346" i="1"/>
  <c r="BN346" i="1"/>
  <c r="BH347" i="1"/>
  <c r="BI347" i="1"/>
  <c r="BJ347" i="1"/>
  <c r="BK347" i="1"/>
  <c r="BL347" i="1"/>
  <c r="BM347" i="1"/>
  <c r="BN347" i="1"/>
  <c r="BH348" i="1"/>
  <c r="BI348" i="1"/>
  <c r="BJ348" i="1"/>
  <c r="BK348" i="1"/>
  <c r="BL348" i="1"/>
  <c r="BM348" i="1"/>
  <c r="BN348" i="1"/>
  <c r="BH349" i="1"/>
  <c r="BI349" i="1"/>
  <c r="BJ349" i="1"/>
  <c r="BK349" i="1"/>
  <c r="BL349" i="1"/>
  <c r="BM349" i="1"/>
  <c r="BN349" i="1"/>
  <c r="BH350" i="1"/>
  <c r="BI350" i="1"/>
  <c r="BJ350" i="1"/>
  <c r="BK350" i="1"/>
  <c r="BL350" i="1"/>
  <c r="BM350" i="1"/>
  <c r="BN350" i="1"/>
  <c r="C220" i="2"/>
  <c r="C219" i="2"/>
  <c r="J215" i="2"/>
  <c r="D298" i="2"/>
  <c r="E298" i="2"/>
  <c r="F298" i="2"/>
  <c r="G298" i="2"/>
  <c r="C298" i="2"/>
  <c r="D292" i="2"/>
  <c r="E292" i="2"/>
  <c r="F292" i="2"/>
  <c r="G292" i="2"/>
  <c r="C292" i="2"/>
  <c r="F267" i="2"/>
  <c r="G267" i="2"/>
  <c r="H267" i="2"/>
  <c r="I267" i="2"/>
  <c r="E267" i="2"/>
  <c r="C233" i="2"/>
  <c r="C234" i="2"/>
  <c r="C235" i="2"/>
  <c r="C236" i="2"/>
  <c r="C232" i="2"/>
  <c r="C221" i="2"/>
  <c r="C222" i="2"/>
  <c r="C223" i="2"/>
  <c r="BH9" i="1"/>
  <c r="BI9" i="1"/>
  <c r="BJ9" i="1"/>
  <c r="BK9" i="1"/>
  <c r="BL9" i="1"/>
  <c r="BM9" i="1"/>
  <c r="BN9" i="1"/>
  <c r="BH10" i="1"/>
  <c r="BI10" i="1"/>
  <c r="BJ10" i="1"/>
  <c r="BK10" i="1"/>
  <c r="BL10" i="1"/>
  <c r="BM10" i="1"/>
  <c r="BN10" i="1"/>
  <c r="BH11" i="1"/>
  <c r="BI11" i="1"/>
  <c r="BJ11" i="1"/>
  <c r="BK11" i="1"/>
  <c r="BL11" i="1"/>
  <c r="BM11" i="1"/>
  <c r="BN11" i="1"/>
  <c r="BH12" i="1"/>
  <c r="BI12" i="1"/>
  <c r="BJ12" i="1"/>
  <c r="BK12" i="1"/>
  <c r="BL12" i="1"/>
  <c r="BM12" i="1"/>
  <c r="BN12" i="1"/>
  <c r="BH13" i="1"/>
  <c r="BI13" i="1"/>
  <c r="BJ13" i="1"/>
  <c r="BK13" i="1"/>
  <c r="BL13" i="1"/>
  <c r="BM13" i="1"/>
  <c r="BN13" i="1"/>
  <c r="BH14" i="1"/>
  <c r="BI14" i="1"/>
  <c r="BJ14" i="1"/>
  <c r="BK14" i="1"/>
  <c r="BL14" i="1"/>
  <c r="BM14" i="1"/>
  <c r="BN14" i="1"/>
  <c r="BH15" i="1"/>
  <c r="BI15" i="1"/>
  <c r="BJ15" i="1"/>
  <c r="BK15" i="1"/>
  <c r="BL15" i="1"/>
  <c r="BM15" i="1"/>
  <c r="BN15" i="1"/>
  <c r="BH16" i="1"/>
  <c r="BI16" i="1"/>
  <c r="BJ16" i="1"/>
  <c r="BK16" i="1"/>
  <c r="BL16" i="1"/>
  <c r="BM16" i="1"/>
  <c r="BN16" i="1"/>
  <c r="BH17" i="1"/>
  <c r="BI17" i="1"/>
  <c r="BJ17" i="1"/>
  <c r="BK17" i="1"/>
  <c r="BL17" i="1"/>
  <c r="BM17" i="1"/>
  <c r="BN17" i="1"/>
  <c r="BH18" i="1"/>
  <c r="BI18" i="1"/>
  <c r="BJ18" i="1"/>
  <c r="BK18" i="1"/>
  <c r="BL18" i="1"/>
  <c r="BM18" i="1"/>
  <c r="BN18" i="1"/>
  <c r="BH19" i="1"/>
  <c r="BI19" i="1"/>
  <c r="BJ19" i="1"/>
  <c r="BK19" i="1"/>
  <c r="BL19" i="1"/>
  <c r="BM19" i="1"/>
  <c r="BN19" i="1"/>
  <c r="BH20" i="1"/>
  <c r="BI20" i="1"/>
  <c r="BJ20" i="1"/>
  <c r="BK20" i="1"/>
  <c r="BL20" i="1"/>
  <c r="BM20" i="1"/>
  <c r="BN20" i="1"/>
  <c r="BH21" i="1"/>
  <c r="BI21" i="1"/>
  <c r="BJ21" i="1"/>
  <c r="BK21" i="1"/>
  <c r="BL21" i="1"/>
  <c r="BM21" i="1"/>
  <c r="BN21" i="1"/>
  <c r="BH22" i="1"/>
  <c r="BI22" i="1"/>
  <c r="BJ22" i="1"/>
  <c r="BK22" i="1"/>
  <c r="BL22" i="1"/>
  <c r="BM22" i="1"/>
  <c r="BN22" i="1"/>
  <c r="BH23" i="1"/>
  <c r="BI23" i="1"/>
  <c r="BJ23" i="1"/>
  <c r="BK23" i="1"/>
  <c r="BL23" i="1"/>
  <c r="BM23" i="1"/>
  <c r="BN23" i="1"/>
  <c r="BH24" i="1"/>
  <c r="BI24" i="1"/>
  <c r="BJ24" i="1"/>
  <c r="BK24" i="1"/>
  <c r="BL24" i="1"/>
  <c r="BM24" i="1"/>
  <c r="BN24" i="1"/>
  <c r="BH25" i="1"/>
  <c r="BI25" i="1"/>
  <c r="BJ25" i="1"/>
  <c r="BK25" i="1"/>
  <c r="BL25" i="1"/>
  <c r="BM25" i="1"/>
  <c r="BN25" i="1"/>
  <c r="BH26" i="1"/>
  <c r="BI26" i="1"/>
  <c r="BJ26" i="1"/>
  <c r="BK26" i="1"/>
  <c r="BL26" i="1"/>
  <c r="BM26" i="1"/>
  <c r="BN26" i="1"/>
  <c r="BH27" i="1"/>
  <c r="BI27" i="1"/>
  <c r="BJ27" i="1"/>
  <c r="BK27" i="1"/>
  <c r="BL27" i="1"/>
  <c r="BM27" i="1"/>
  <c r="BN27" i="1"/>
  <c r="BH28" i="1"/>
  <c r="BI28" i="1"/>
  <c r="BJ28" i="1"/>
  <c r="BK28" i="1"/>
  <c r="BL28" i="1"/>
  <c r="BM28" i="1"/>
  <c r="BN28" i="1"/>
  <c r="BH29" i="1"/>
  <c r="BI29" i="1"/>
  <c r="BJ29" i="1"/>
  <c r="BK29" i="1"/>
  <c r="BL29" i="1"/>
  <c r="BM29" i="1"/>
  <c r="BN29" i="1"/>
  <c r="BH30" i="1"/>
  <c r="BI30" i="1"/>
  <c r="BJ30" i="1"/>
  <c r="BK30" i="1"/>
  <c r="BL30" i="1"/>
  <c r="BM30" i="1"/>
  <c r="BN30" i="1"/>
  <c r="BH31" i="1"/>
  <c r="BI31" i="1"/>
  <c r="BJ31" i="1"/>
  <c r="BK31" i="1"/>
  <c r="BL31" i="1"/>
  <c r="BM31" i="1"/>
  <c r="BN31" i="1"/>
  <c r="BH32" i="1"/>
  <c r="BI32" i="1"/>
  <c r="BJ32" i="1"/>
  <c r="BK32" i="1"/>
  <c r="BL32" i="1"/>
  <c r="BM32" i="1"/>
  <c r="BN32" i="1"/>
  <c r="BH33" i="1"/>
  <c r="BI33" i="1"/>
  <c r="BJ33" i="1"/>
  <c r="BK33" i="1"/>
  <c r="BL33" i="1"/>
  <c r="BM33" i="1"/>
  <c r="BN33" i="1"/>
  <c r="BH34" i="1"/>
  <c r="BI34" i="1"/>
  <c r="BJ34" i="1"/>
  <c r="BK34" i="1"/>
  <c r="BL34" i="1"/>
  <c r="BM34" i="1"/>
  <c r="BN34" i="1"/>
  <c r="BH35" i="1"/>
  <c r="BI35" i="1"/>
  <c r="BJ35" i="1"/>
  <c r="BK35" i="1"/>
  <c r="BL35" i="1"/>
  <c r="BM35" i="1"/>
  <c r="BN35" i="1"/>
  <c r="BH36" i="1"/>
  <c r="BI36" i="1"/>
  <c r="BJ36" i="1"/>
  <c r="BK36" i="1"/>
  <c r="BL36" i="1"/>
  <c r="BM36" i="1"/>
  <c r="BN36" i="1"/>
  <c r="BH37" i="1"/>
  <c r="BI37" i="1"/>
  <c r="BJ37" i="1"/>
  <c r="BK37" i="1"/>
  <c r="BL37" i="1"/>
  <c r="BM37" i="1"/>
  <c r="BN37" i="1"/>
  <c r="BH38" i="1"/>
  <c r="BI38" i="1"/>
  <c r="BJ38" i="1"/>
  <c r="BK38" i="1"/>
  <c r="BL38" i="1"/>
  <c r="BM38" i="1"/>
  <c r="BN38" i="1"/>
  <c r="BH39" i="1"/>
  <c r="BI39" i="1"/>
  <c r="BJ39" i="1"/>
  <c r="BK39" i="1"/>
  <c r="BL39" i="1"/>
  <c r="BM39" i="1"/>
  <c r="BN39" i="1"/>
  <c r="BH40" i="1"/>
  <c r="BI40" i="1"/>
  <c r="BJ40" i="1"/>
  <c r="BK40" i="1"/>
  <c r="BL40" i="1"/>
  <c r="BM40" i="1"/>
  <c r="BN40" i="1"/>
  <c r="BH41" i="1"/>
  <c r="BI41" i="1"/>
  <c r="BJ41" i="1"/>
  <c r="BK41" i="1"/>
  <c r="BL41" i="1"/>
  <c r="BM41" i="1"/>
  <c r="BN41" i="1"/>
  <c r="BH42" i="1"/>
  <c r="BI42" i="1"/>
  <c r="BJ42" i="1"/>
  <c r="BK42" i="1"/>
  <c r="BL42" i="1"/>
  <c r="BM42" i="1"/>
  <c r="BN42" i="1"/>
  <c r="BH43" i="1"/>
  <c r="BI43" i="1"/>
  <c r="BJ43" i="1"/>
  <c r="BK43" i="1"/>
  <c r="BL43" i="1"/>
  <c r="BM43" i="1"/>
  <c r="BN43" i="1"/>
  <c r="BH44" i="1"/>
  <c r="BI44" i="1"/>
  <c r="BJ44" i="1"/>
  <c r="BK44" i="1"/>
  <c r="BL44" i="1"/>
  <c r="BM44" i="1"/>
  <c r="BN44" i="1"/>
  <c r="BH45" i="1"/>
  <c r="BI45" i="1"/>
  <c r="BJ45" i="1"/>
  <c r="BK45" i="1"/>
  <c r="BL45" i="1"/>
  <c r="BM45" i="1"/>
  <c r="BN45" i="1"/>
  <c r="BH46" i="1"/>
  <c r="BI46" i="1"/>
  <c r="BJ46" i="1"/>
  <c r="BK46" i="1"/>
  <c r="BL46" i="1"/>
  <c r="BM46" i="1"/>
  <c r="BN46" i="1"/>
  <c r="BH47" i="1"/>
  <c r="BI47" i="1"/>
  <c r="BJ47" i="1"/>
  <c r="BK47" i="1"/>
  <c r="BL47" i="1"/>
  <c r="BM47" i="1"/>
  <c r="BN47" i="1"/>
  <c r="BH48" i="1"/>
  <c r="BI48" i="1"/>
  <c r="BJ48" i="1"/>
  <c r="BK48" i="1"/>
  <c r="BL48" i="1"/>
  <c r="BM48" i="1"/>
  <c r="BN48" i="1"/>
  <c r="BH49" i="1"/>
  <c r="BI49" i="1"/>
  <c r="BJ49" i="1"/>
  <c r="BK49" i="1"/>
  <c r="BL49" i="1"/>
  <c r="BM49" i="1"/>
  <c r="BN49" i="1"/>
  <c r="BH50" i="1"/>
  <c r="BI50" i="1"/>
  <c r="BJ50" i="1"/>
  <c r="BK50" i="1"/>
  <c r="BL50" i="1"/>
  <c r="BM50" i="1"/>
  <c r="BN50" i="1"/>
  <c r="BH51" i="1"/>
  <c r="BI51" i="1"/>
  <c r="BJ51" i="1"/>
  <c r="BK51" i="1"/>
  <c r="BL51" i="1"/>
  <c r="BM51" i="1"/>
  <c r="BN51" i="1"/>
  <c r="BH52" i="1"/>
  <c r="BI52" i="1"/>
  <c r="BJ52" i="1"/>
  <c r="BK52" i="1"/>
  <c r="BL52" i="1"/>
  <c r="BM52" i="1"/>
  <c r="BN52" i="1"/>
  <c r="BH53" i="1"/>
  <c r="BI53" i="1"/>
  <c r="BJ53" i="1"/>
  <c r="BK53" i="1"/>
  <c r="BL53" i="1"/>
  <c r="BM53" i="1"/>
  <c r="BN53" i="1"/>
  <c r="BH54" i="1"/>
  <c r="BI54" i="1"/>
  <c r="BJ54" i="1"/>
  <c r="BK54" i="1"/>
  <c r="BL54" i="1"/>
  <c r="BM54" i="1"/>
  <c r="BN54" i="1"/>
  <c r="BH55" i="1"/>
  <c r="BI55" i="1"/>
  <c r="BJ55" i="1"/>
  <c r="BK55" i="1"/>
  <c r="BL55" i="1"/>
  <c r="BM55" i="1"/>
  <c r="BN55" i="1"/>
  <c r="BH56" i="1"/>
  <c r="BI56" i="1"/>
  <c r="BJ56" i="1"/>
  <c r="BK56" i="1"/>
  <c r="BL56" i="1"/>
  <c r="BM56" i="1"/>
  <c r="BN56" i="1"/>
  <c r="BH57" i="1"/>
  <c r="BI57" i="1"/>
  <c r="BJ57" i="1"/>
  <c r="BK57" i="1"/>
  <c r="BL57" i="1"/>
  <c r="BM57" i="1"/>
  <c r="BN57" i="1"/>
  <c r="BH58" i="1"/>
  <c r="BI58" i="1"/>
  <c r="BJ58" i="1"/>
  <c r="BK58" i="1"/>
  <c r="BL58" i="1"/>
  <c r="BM58" i="1"/>
  <c r="BN58" i="1"/>
  <c r="BH59" i="1"/>
  <c r="BI59" i="1"/>
  <c r="BJ59" i="1"/>
  <c r="BK59" i="1"/>
  <c r="BL59" i="1"/>
  <c r="BM59" i="1"/>
  <c r="BN59" i="1"/>
  <c r="BH60" i="1"/>
  <c r="BI60" i="1"/>
  <c r="BJ60" i="1"/>
  <c r="BK60" i="1"/>
  <c r="BL60" i="1"/>
  <c r="BM60" i="1"/>
  <c r="BN60" i="1"/>
  <c r="BH61" i="1"/>
  <c r="BI61" i="1"/>
  <c r="BJ61" i="1"/>
  <c r="BK61" i="1"/>
  <c r="BL61" i="1"/>
  <c r="BM61" i="1"/>
  <c r="BN61" i="1"/>
  <c r="BH62" i="1"/>
  <c r="BI62" i="1"/>
  <c r="BJ62" i="1"/>
  <c r="BK62" i="1"/>
  <c r="BL62" i="1"/>
  <c r="BM62" i="1"/>
  <c r="BN62" i="1"/>
  <c r="BH63" i="1"/>
  <c r="BI63" i="1"/>
  <c r="BJ63" i="1"/>
  <c r="BK63" i="1"/>
  <c r="BL63" i="1"/>
  <c r="BM63" i="1"/>
  <c r="BN63" i="1"/>
  <c r="BH64" i="1"/>
  <c r="BI64" i="1"/>
  <c r="BJ64" i="1"/>
  <c r="BK64" i="1"/>
  <c r="BL64" i="1"/>
  <c r="BM64" i="1"/>
  <c r="BN64" i="1"/>
  <c r="BH65" i="1"/>
  <c r="BI65" i="1"/>
  <c r="BJ65" i="1"/>
  <c r="BK65" i="1"/>
  <c r="BL65" i="1"/>
  <c r="BM65" i="1"/>
  <c r="BN65" i="1"/>
  <c r="BH66" i="1"/>
  <c r="BI66" i="1"/>
  <c r="BJ66" i="1"/>
  <c r="BK66" i="1"/>
  <c r="BL66" i="1"/>
  <c r="BM66" i="1"/>
  <c r="BN66" i="1"/>
  <c r="BH67" i="1"/>
  <c r="BI67" i="1"/>
  <c r="BJ67" i="1"/>
  <c r="BK67" i="1"/>
  <c r="BL67" i="1"/>
  <c r="BM67" i="1"/>
  <c r="BN67" i="1"/>
  <c r="BH68" i="1"/>
  <c r="BI68" i="1"/>
  <c r="BJ68" i="1"/>
  <c r="BK68" i="1"/>
  <c r="BL68" i="1"/>
  <c r="BM68" i="1"/>
  <c r="BN68" i="1"/>
  <c r="BH69" i="1"/>
  <c r="BI69" i="1"/>
  <c r="BJ69" i="1"/>
  <c r="BK69" i="1"/>
  <c r="BL69" i="1"/>
  <c r="BM69" i="1"/>
  <c r="BN69" i="1"/>
  <c r="BH70" i="1"/>
  <c r="BI70" i="1"/>
  <c r="BJ70" i="1"/>
  <c r="BK70" i="1"/>
  <c r="BL70" i="1"/>
  <c r="BM70" i="1"/>
  <c r="BN70" i="1"/>
  <c r="BH71" i="1"/>
  <c r="BI71" i="1"/>
  <c r="BJ71" i="1"/>
  <c r="BK71" i="1"/>
  <c r="BL71" i="1"/>
  <c r="BM71" i="1"/>
  <c r="BN71" i="1"/>
  <c r="BH72" i="1"/>
  <c r="BI72" i="1"/>
  <c r="BJ72" i="1"/>
  <c r="BK72" i="1"/>
  <c r="BL72" i="1"/>
  <c r="BM72" i="1"/>
  <c r="BN72" i="1"/>
  <c r="BH73" i="1"/>
  <c r="BI73" i="1"/>
  <c r="BJ73" i="1"/>
  <c r="BK73" i="1"/>
  <c r="BL73" i="1"/>
  <c r="BM73" i="1"/>
  <c r="BN73" i="1"/>
  <c r="BH74" i="1"/>
  <c r="BI74" i="1"/>
  <c r="BJ74" i="1"/>
  <c r="BK74" i="1"/>
  <c r="BL74" i="1"/>
  <c r="BM74" i="1"/>
  <c r="BN74" i="1"/>
  <c r="BH75" i="1"/>
  <c r="BI75" i="1"/>
  <c r="BJ75" i="1"/>
  <c r="BK75" i="1"/>
  <c r="BL75" i="1"/>
  <c r="BM75" i="1"/>
  <c r="BN75" i="1"/>
  <c r="BH76" i="1"/>
  <c r="BI76" i="1"/>
  <c r="BJ76" i="1"/>
  <c r="BK76" i="1"/>
  <c r="BL76" i="1"/>
  <c r="BM76" i="1"/>
  <c r="BN76" i="1"/>
  <c r="BH77" i="1"/>
  <c r="BI77" i="1"/>
  <c r="BJ77" i="1"/>
  <c r="BK77" i="1"/>
  <c r="BL77" i="1"/>
  <c r="BM77" i="1"/>
  <c r="BN77" i="1"/>
  <c r="BH78" i="1"/>
  <c r="BI78" i="1"/>
  <c r="BJ78" i="1"/>
  <c r="BK78" i="1"/>
  <c r="BL78" i="1"/>
  <c r="BM78" i="1"/>
  <c r="BN78" i="1"/>
  <c r="BH79" i="1"/>
  <c r="BI79" i="1"/>
  <c r="BJ79" i="1"/>
  <c r="BK79" i="1"/>
  <c r="BL79" i="1"/>
  <c r="BM79" i="1"/>
  <c r="BN79" i="1"/>
  <c r="BH80" i="1"/>
  <c r="BI80" i="1"/>
  <c r="BJ80" i="1"/>
  <c r="BK80" i="1"/>
  <c r="BL80" i="1"/>
  <c r="BM80" i="1"/>
  <c r="BN80" i="1"/>
  <c r="BH81" i="1"/>
  <c r="BI81" i="1"/>
  <c r="BJ81" i="1"/>
  <c r="BK81" i="1"/>
  <c r="BL81" i="1"/>
  <c r="BM81" i="1"/>
  <c r="BN81" i="1"/>
  <c r="BH82" i="1"/>
  <c r="BI82" i="1"/>
  <c r="BJ82" i="1"/>
  <c r="BK82" i="1"/>
  <c r="BL82" i="1"/>
  <c r="BM82" i="1"/>
  <c r="BN82" i="1"/>
  <c r="BH83" i="1"/>
  <c r="BI83" i="1"/>
  <c r="BJ83" i="1"/>
  <c r="BK83" i="1"/>
  <c r="BL83" i="1"/>
  <c r="BM83" i="1"/>
  <c r="BN83" i="1"/>
  <c r="BH84" i="1"/>
  <c r="BI84" i="1"/>
  <c r="BJ84" i="1"/>
  <c r="BK84" i="1"/>
  <c r="BL84" i="1"/>
  <c r="BM84" i="1"/>
  <c r="BN84" i="1"/>
  <c r="BH85" i="1"/>
  <c r="BI85" i="1"/>
  <c r="BJ85" i="1"/>
  <c r="BK85" i="1"/>
  <c r="BL85" i="1"/>
  <c r="BM85" i="1"/>
  <c r="BN85" i="1"/>
  <c r="BH86" i="1"/>
  <c r="BI86" i="1"/>
  <c r="BJ86" i="1"/>
  <c r="BK86" i="1"/>
  <c r="BL86" i="1"/>
  <c r="BM86" i="1"/>
  <c r="BN86" i="1"/>
  <c r="BH87" i="1"/>
  <c r="BI87" i="1"/>
  <c r="BJ87" i="1"/>
  <c r="BK87" i="1"/>
  <c r="BL87" i="1"/>
  <c r="BM87" i="1"/>
  <c r="BN87" i="1"/>
  <c r="BH88" i="1"/>
  <c r="BI88" i="1"/>
  <c r="BJ88" i="1"/>
  <c r="BK88" i="1"/>
  <c r="BL88" i="1"/>
  <c r="BM88" i="1"/>
  <c r="BN88" i="1"/>
  <c r="BH89" i="1"/>
  <c r="BI89" i="1"/>
  <c r="BJ89" i="1"/>
  <c r="BK89" i="1"/>
  <c r="BL89" i="1"/>
  <c r="BM89" i="1"/>
  <c r="BN89" i="1"/>
  <c r="BH90" i="1"/>
  <c r="BI90" i="1"/>
  <c r="BJ90" i="1"/>
  <c r="BK90" i="1"/>
  <c r="BL90" i="1"/>
  <c r="BM90" i="1"/>
  <c r="BN90" i="1"/>
  <c r="BH91" i="1"/>
  <c r="BI91" i="1"/>
  <c r="BJ91" i="1"/>
  <c r="BK91" i="1"/>
  <c r="BL91" i="1"/>
  <c r="BM91" i="1"/>
  <c r="BN91" i="1"/>
  <c r="BH92" i="1"/>
  <c r="BI92" i="1"/>
  <c r="BJ92" i="1"/>
  <c r="BK92" i="1"/>
  <c r="BL92" i="1"/>
  <c r="BM92" i="1"/>
  <c r="BN92" i="1"/>
  <c r="BH93" i="1"/>
  <c r="BI93" i="1"/>
  <c r="BJ93" i="1"/>
  <c r="BK93" i="1"/>
  <c r="BL93" i="1"/>
  <c r="BM93" i="1"/>
  <c r="BN93" i="1"/>
  <c r="BH94" i="1"/>
  <c r="BI94" i="1"/>
  <c r="BJ94" i="1"/>
  <c r="BK94" i="1"/>
  <c r="BL94" i="1"/>
  <c r="BM94" i="1"/>
  <c r="BN94" i="1"/>
  <c r="BH95" i="1"/>
  <c r="BI95" i="1"/>
  <c r="BJ95" i="1"/>
  <c r="BK95" i="1"/>
  <c r="BL95" i="1"/>
  <c r="BM95" i="1"/>
  <c r="BN95" i="1"/>
  <c r="BH96" i="1"/>
  <c r="BI96" i="1"/>
  <c r="BJ96" i="1"/>
  <c r="BK96" i="1"/>
  <c r="BL96" i="1"/>
  <c r="BM96" i="1"/>
  <c r="BN96" i="1"/>
  <c r="BH97" i="1"/>
  <c r="BI97" i="1"/>
  <c r="BJ97" i="1"/>
  <c r="BK97" i="1"/>
  <c r="BL97" i="1"/>
  <c r="BM97" i="1"/>
  <c r="BN97" i="1"/>
  <c r="BH98" i="1"/>
  <c r="BI98" i="1"/>
  <c r="BJ98" i="1"/>
  <c r="BK98" i="1"/>
  <c r="BL98" i="1"/>
  <c r="BM98" i="1"/>
  <c r="BN98" i="1"/>
  <c r="BH99" i="1"/>
  <c r="BI99" i="1"/>
  <c r="BJ99" i="1"/>
  <c r="BK99" i="1"/>
  <c r="BL99" i="1"/>
  <c r="BM99" i="1"/>
  <c r="BN99" i="1"/>
  <c r="BH100" i="1"/>
  <c r="BI100" i="1"/>
  <c r="BJ100" i="1"/>
  <c r="BK100" i="1"/>
  <c r="BL100" i="1"/>
  <c r="BM100" i="1"/>
  <c r="BN100" i="1"/>
  <c r="BH101" i="1"/>
  <c r="BI101" i="1"/>
  <c r="BJ101" i="1"/>
  <c r="BK101" i="1"/>
  <c r="BL101" i="1"/>
  <c r="BM101" i="1"/>
  <c r="BN101" i="1"/>
  <c r="BH102" i="1"/>
  <c r="BI102" i="1"/>
  <c r="BJ102" i="1"/>
  <c r="BK102" i="1"/>
  <c r="BL102" i="1"/>
  <c r="BM102" i="1"/>
  <c r="BN102" i="1"/>
  <c r="BH103" i="1"/>
  <c r="BI103" i="1"/>
  <c r="BJ103" i="1"/>
  <c r="BK103" i="1"/>
  <c r="BL103" i="1"/>
  <c r="BM103" i="1"/>
  <c r="BN103" i="1"/>
  <c r="BH104" i="1"/>
  <c r="BI104" i="1"/>
  <c r="BJ104" i="1"/>
  <c r="BK104" i="1"/>
  <c r="BL104" i="1"/>
  <c r="BM104" i="1"/>
  <c r="BN104" i="1"/>
  <c r="BH105" i="1"/>
  <c r="BI105" i="1"/>
  <c r="BJ105" i="1"/>
  <c r="BK105" i="1"/>
  <c r="BL105" i="1"/>
  <c r="BM105" i="1"/>
  <c r="BN105" i="1"/>
  <c r="BH106" i="1"/>
  <c r="BI106" i="1"/>
  <c r="BJ106" i="1"/>
  <c r="BK106" i="1"/>
  <c r="BL106" i="1"/>
  <c r="BM106" i="1"/>
  <c r="BN106" i="1"/>
  <c r="BH107" i="1"/>
  <c r="BI107" i="1"/>
  <c r="BJ107" i="1"/>
  <c r="BK107" i="1"/>
  <c r="BL107" i="1"/>
  <c r="BM107" i="1"/>
  <c r="BN107" i="1"/>
  <c r="BH108" i="1"/>
  <c r="BI108" i="1"/>
  <c r="BJ108" i="1"/>
  <c r="BK108" i="1"/>
  <c r="BL108" i="1"/>
  <c r="BM108" i="1"/>
  <c r="BN108" i="1"/>
  <c r="BH109" i="1"/>
  <c r="BI109" i="1"/>
  <c r="BJ109" i="1"/>
  <c r="BK109" i="1"/>
  <c r="BL109" i="1"/>
  <c r="BM109" i="1"/>
  <c r="BN109" i="1"/>
  <c r="BH110" i="1"/>
  <c r="BI110" i="1"/>
  <c r="BJ110" i="1"/>
  <c r="BK110" i="1"/>
  <c r="BL110" i="1"/>
  <c r="BM110" i="1"/>
  <c r="BN110" i="1"/>
  <c r="BH111" i="1"/>
  <c r="BI111" i="1"/>
  <c r="BJ111" i="1"/>
  <c r="BK111" i="1"/>
  <c r="BL111" i="1"/>
  <c r="BM111" i="1"/>
  <c r="BN111" i="1"/>
  <c r="BH112" i="1"/>
  <c r="BI112" i="1"/>
  <c r="BJ112" i="1"/>
  <c r="BK112" i="1"/>
  <c r="BL112" i="1"/>
  <c r="BM112" i="1"/>
  <c r="BN112" i="1"/>
  <c r="BH113" i="1"/>
  <c r="BI113" i="1"/>
  <c r="BJ113" i="1"/>
  <c r="BK113" i="1"/>
  <c r="BL113" i="1"/>
  <c r="BM113" i="1"/>
  <c r="BN113" i="1"/>
  <c r="BH114" i="1"/>
  <c r="BI114" i="1"/>
  <c r="BJ114" i="1"/>
  <c r="BK114" i="1"/>
  <c r="BL114" i="1"/>
  <c r="BM114" i="1"/>
  <c r="BN114" i="1"/>
  <c r="BH115" i="1"/>
  <c r="BI115" i="1"/>
  <c r="BJ115" i="1"/>
  <c r="BK115" i="1"/>
  <c r="BL115" i="1"/>
  <c r="BM115" i="1"/>
  <c r="BN115" i="1"/>
  <c r="BH116" i="1"/>
  <c r="BI116" i="1"/>
  <c r="BJ116" i="1"/>
  <c r="BK116" i="1"/>
  <c r="BL116" i="1"/>
  <c r="BM116" i="1"/>
  <c r="BN116" i="1"/>
  <c r="BH117" i="1"/>
  <c r="BI117" i="1"/>
  <c r="BJ117" i="1"/>
  <c r="BK117" i="1"/>
  <c r="BL117" i="1"/>
  <c r="BM117" i="1"/>
  <c r="BN117" i="1"/>
  <c r="BH118" i="1"/>
  <c r="BI118" i="1"/>
  <c r="BJ118" i="1"/>
  <c r="BK118" i="1"/>
  <c r="BL118" i="1"/>
  <c r="BM118" i="1"/>
  <c r="BN118" i="1"/>
  <c r="BH119" i="1"/>
  <c r="BI119" i="1"/>
  <c r="BJ119" i="1"/>
  <c r="BK119" i="1"/>
  <c r="BL119" i="1"/>
  <c r="BM119" i="1"/>
  <c r="BN119" i="1"/>
  <c r="BH120" i="1"/>
  <c r="BI120" i="1"/>
  <c r="BJ120" i="1"/>
  <c r="BK120" i="1"/>
  <c r="BL120" i="1"/>
  <c r="BM120" i="1"/>
  <c r="BN120" i="1"/>
  <c r="BH121" i="1"/>
  <c r="BI121" i="1"/>
  <c r="BJ121" i="1"/>
  <c r="BK121" i="1"/>
  <c r="BL121" i="1"/>
  <c r="BM121" i="1"/>
  <c r="BN121" i="1"/>
  <c r="BH122" i="1"/>
  <c r="BI122" i="1"/>
  <c r="BJ122" i="1"/>
  <c r="BK122" i="1"/>
  <c r="BL122" i="1"/>
  <c r="BM122" i="1"/>
  <c r="BN122" i="1"/>
  <c r="BH123" i="1"/>
  <c r="BI123" i="1"/>
  <c r="BJ123" i="1"/>
  <c r="BK123" i="1"/>
  <c r="BL123" i="1"/>
  <c r="BM123" i="1"/>
  <c r="BN123" i="1"/>
  <c r="BH124" i="1"/>
  <c r="BI124" i="1"/>
  <c r="BJ124" i="1"/>
  <c r="BK124" i="1"/>
  <c r="BL124" i="1"/>
  <c r="BM124" i="1"/>
  <c r="BN124" i="1"/>
  <c r="BH125" i="1"/>
  <c r="BI125" i="1"/>
  <c r="BJ125" i="1"/>
  <c r="BK125" i="1"/>
  <c r="BL125" i="1"/>
  <c r="BM125" i="1"/>
  <c r="BN125" i="1"/>
  <c r="BH126" i="1"/>
  <c r="BI126" i="1"/>
  <c r="BJ126" i="1"/>
  <c r="BK126" i="1"/>
  <c r="BL126" i="1"/>
  <c r="BM126" i="1"/>
  <c r="BN126" i="1"/>
  <c r="BH127" i="1"/>
  <c r="BI127" i="1"/>
  <c r="BJ127" i="1"/>
  <c r="BK127" i="1"/>
  <c r="BL127" i="1"/>
  <c r="BM127" i="1"/>
  <c r="BN127" i="1"/>
  <c r="BH128" i="1"/>
  <c r="BI128" i="1"/>
  <c r="BJ128" i="1"/>
  <c r="BK128" i="1"/>
  <c r="BL128" i="1"/>
  <c r="BM128" i="1"/>
  <c r="BN128" i="1"/>
  <c r="BH129" i="1"/>
  <c r="BI129" i="1"/>
  <c r="BJ129" i="1"/>
  <c r="BK129" i="1"/>
  <c r="BL129" i="1"/>
  <c r="BM129" i="1"/>
  <c r="BN129" i="1"/>
  <c r="BH130" i="1"/>
  <c r="BI130" i="1"/>
  <c r="BJ130" i="1"/>
  <c r="BK130" i="1"/>
  <c r="BL130" i="1"/>
  <c r="BM130" i="1"/>
  <c r="BN130" i="1"/>
  <c r="BH131" i="1"/>
  <c r="BI131" i="1"/>
  <c r="BJ131" i="1"/>
  <c r="BK131" i="1"/>
  <c r="BL131" i="1"/>
  <c r="BM131" i="1"/>
  <c r="BN131" i="1"/>
  <c r="BH132" i="1"/>
  <c r="BI132" i="1"/>
  <c r="BJ132" i="1"/>
  <c r="BK132" i="1"/>
  <c r="BL132" i="1"/>
  <c r="BM132" i="1"/>
  <c r="BN132" i="1"/>
  <c r="BH133" i="1"/>
  <c r="BI133" i="1"/>
  <c r="BJ133" i="1"/>
  <c r="BK133" i="1"/>
  <c r="BL133" i="1"/>
  <c r="BM133" i="1"/>
  <c r="BN133" i="1"/>
  <c r="BH134" i="1"/>
  <c r="BI134" i="1"/>
  <c r="BJ134" i="1"/>
  <c r="BK134" i="1"/>
  <c r="BL134" i="1"/>
  <c r="BM134" i="1"/>
  <c r="BN134" i="1"/>
  <c r="BH135" i="1"/>
  <c r="BI135" i="1"/>
  <c r="BJ135" i="1"/>
  <c r="BK135" i="1"/>
  <c r="BL135" i="1"/>
  <c r="BM135" i="1"/>
  <c r="BN135" i="1"/>
  <c r="BH136" i="1"/>
  <c r="BI136" i="1"/>
  <c r="BJ136" i="1"/>
  <c r="BK136" i="1"/>
  <c r="BL136" i="1"/>
  <c r="BM136" i="1"/>
  <c r="BN136" i="1"/>
  <c r="BH137" i="1"/>
  <c r="BI137" i="1"/>
  <c r="BJ137" i="1"/>
  <c r="BK137" i="1"/>
  <c r="BL137" i="1"/>
  <c r="BM137" i="1"/>
  <c r="BN137" i="1"/>
  <c r="BH138" i="1"/>
  <c r="BI138" i="1"/>
  <c r="BJ138" i="1"/>
  <c r="BK138" i="1"/>
  <c r="BL138" i="1"/>
  <c r="BM138" i="1"/>
  <c r="BN138" i="1"/>
  <c r="BH139" i="1"/>
  <c r="BI139" i="1"/>
  <c r="BJ139" i="1"/>
  <c r="BK139" i="1"/>
  <c r="BL139" i="1"/>
  <c r="BM139" i="1"/>
  <c r="BN139" i="1"/>
  <c r="BH140" i="1"/>
  <c r="BI140" i="1"/>
  <c r="BJ140" i="1"/>
  <c r="BK140" i="1"/>
  <c r="BL140" i="1"/>
  <c r="BM140" i="1"/>
  <c r="BN140" i="1"/>
  <c r="BH141" i="1"/>
  <c r="BI141" i="1"/>
  <c r="BJ141" i="1"/>
  <c r="BK141" i="1"/>
  <c r="BL141" i="1"/>
  <c r="BM141" i="1"/>
  <c r="BN141" i="1"/>
  <c r="BH142" i="1"/>
  <c r="BI142" i="1"/>
  <c r="BJ142" i="1"/>
  <c r="BK142" i="1"/>
  <c r="BL142" i="1"/>
  <c r="BM142" i="1"/>
  <c r="BN142" i="1"/>
  <c r="BH143" i="1"/>
  <c r="BI143" i="1"/>
  <c r="BJ143" i="1"/>
  <c r="BK143" i="1"/>
  <c r="BL143" i="1"/>
  <c r="BM143" i="1"/>
  <c r="BN143" i="1"/>
  <c r="BH144" i="1"/>
  <c r="BI144" i="1"/>
  <c r="BJ144" i="1"/>
  <c r="BK144" i="1"/>
  <c r="BL144" i="1"/>
  <c r="BM144" i="1"/>
  <c r="BN144" i="1"/>
  <c r="BH145" i="1"/>
  <c r="BI145" i="1"/>
  <c r="BJ145" i="1"/>
  <c r="BK145" i="1"/>
  <c r="BL145" i="1"/>
  <c r="BM145" i="1"/>
  <c r="BN145" i="1"/>
  <c r="BH146" i="1"/>
  <c r="BI146" i="1"/>
  <c r="BJ146" i="1"/>
  <c r="BK146" i="1"/>
  <c r="BL146" i="1"/>
  <c r="BM146" i="1"/>
  <c r="BN146" i="1"/>
  <c r="BH147" i="1"/>
  <c r="BI147" i="1"/>
  <c r="BJ147" i="1"/>
  <c r="BK147" i="1"/>
  <c r="BL147" i="1"/>
  <c r="BM147" i="1"/>
  <c r="BN147" i="1"/>
  <c r="BH148" i="1"/>
  <c r="BI148" i="1"/>
  <c r="BJ148" i="1"/>
  <c r="BK148" i="1"/>
  <c r="BL148" i="1"/>
  <c r="BM148" i="1"/>
  <c r="BN148" i="1"/>
  <c r="BH149" i="1"/>
  <c r="BI149" i="1"/>
  <c r="BJ149" i="1"/>
  <c r="BK149" i="1"/>
  <c r="BL149" i="1"/>
  <c r="BM149" i="1"/>
  <c r="BN149" i="1"/>
  <c r="BH150" i="1"/>
  <c r="BI150" i="1"/>
  <c r="BJ150" i="1"/>
  <c r="BK150" i="1"/>
  <c r="BL150" i="1"/>
  <c r="BM150" i="1"/>
  <c r="BN150" i="1"/>
  <c r="BH151" i="1"/>
  <c r="BI151" i="1"/>
  <c r="BJ151" i="1"/>
  <c r="BK151" i="1"/>
  <c r="BL151" i="1"/>
  <c r="BM151" i="1"/>
  <c r="BN151" i="1"/>
  <c r="BH152" i="1"/>
  <c r="BI152" i="1"/>
  <c r="BJ152" i="1"/>
  <c r="BK152" i="1"/>
  <c r="BL152" i="1"/>
  <c r="BM152" i="1"/>
  <c r="BN152" i="1"/>
  <c r="BH153" i="1"/>
  <c r="BI153" i="1"/>
  <c r="BJ153" i="1"/>
  <c r="BK153" i="1"/>
  <c r="BL153" i="1"/>
  <c r="BM153" i="1"/>
  <c r="BN153" i="1"/>
  <c r="BH154" i="1"/>
  <c r="BI154" i="1"/>
  <c r="BJ154" i="1"/>
  <c r="BK154" i="1"/>
  <c r="BL154" i="1"/>
  <c r="BM154" i="1"/>
  <c r="BN154" i="1"/>
  <c r="BH155" i="1"/>
  <c r="BI155" i="1"/>
  <c r="BJ155" i="1"/>
  <c r="BK155" i="1"/>
  <c r="BL155" i="1"/>
  <c r="BM155" i="1"/>
  <c r="BN155" i="1"/>
  <c r="BH156" i="1"/>
  <c r="BI156" i="1"/>
  <c r="BJ156" i="1"/>
  <c r="BK156" i="1"/>
  <c r="BL156" i="1"/>
  <c r="BM156" i="1"/>
  <c r="BN156" i="1"/>
  <c r="BH157" i="1"/>
  <c r="BI157" i="1"/>
  <c r="BJ157" i="1"/>
  <c r="BK157" i="1"/>
  <c r="BL157" i="1"/>
  <c r="BM157" i="1"/>
  <c r="BN157" i="1"/>
  <c r="BH158" i="1"/>
  <c r="BI158" i="1"/>
  <c r="BJ158" i="1"/>
  <c r="BK158" i="1"/>
  <c r="BL158" i="1"/>
  <c r="BM158" i="1"/>
  <c r="BN158" i="1"/>
  <c r="BH159" i="1"/>
  <c r="BI159" i="1"/>
  <c r="BJ159" i="1"/>
  <c r="BK159" i="1"/>
  <c r="BL159" i="1"/>
  <c r="BM159" i="1"/>
  <c r="BN159" i="1"/>
  <c r="BH160" i="1"/>
  <c r="BI160" i="1"/>
  <c r="BJ160" i="1"/>
  <c r="BK160" i="1"/>
  <c r="BL160" i="1"/>
  <c r="BM160" i="1"/>
  <c r="BN160" i="1"/>
  <c r="BH161" i="1"/>
  <c r="BI161" i="1"/>
  <c r="BJ161" i="1"/>
  <c r="BK161" i="1"/>
  <c r="BL161" i="1"/>
  <c r="BM161" i="1"/>
  <c r="BN161" i="1"/>
  <c r="BH162" i="1"/>
  <c r="BI162" i="1"/>
  <c r="BJ162" i="1"/>
  <c r="BK162" i="1"/>
  <c r="BL162" i="1"/>
  <c r="BM162" i="1"/>
  <c r="BN162" i="1"/>
  <c r="BH163" i="1"/>
  <c r="BI163" i="1"/>
  <c r="BJ163" i="1"/>
  <c r="BK163" i="1"/>
  <c r="BL163" i="1"/>
  <c r="BM163" i="1"/>
  <c r="BN163" i="1"/>
  <c r="BH164" i="1"/>
  <c r="BI164" i="1"/>
  <c r="BJ164" i="1"/>
  <c r="BK164" i="1"/>
  <c r="BL164" i="1"/>
  <c r="BM164" i="1"/>
  <c r="BN164" i="1"/>
  <c r="BH165" i="1"/>
  <c r="BI165" i="1"/>
  <c r="BJ165" i="1"/>
  <c r="BK165" i="1"/>
  <c r="BL165" i="1"/>
  <c r="BM165" i="1"/>
  <c r="BN165" i="1"/>
  <c r="BH166" i="1"/>
  <c r="BI166" i="1"/>
  <c r="BJ166" i="1"/>
  <c r="BK166" i="1"/>
  <c r="BL166" i="1"/>
  <c r="BM166" i="1"/>
  <c r="BN166" i="1"/>
  <c r="BH167" i="1"/>
  <c r="BI167" i="1"/>
  <c r="BJ167" i="1"/>
  <c r="BK167" i="1"/>
  <c r="BL167" i="1"/>
  <c r="BM167" i="1"/>
  <c r="BN167" i="1"/>
  <c r="BH168" i="1"/>
  <c r="BI168" i="1"/>
  <c r="BJ168" i="1"/>
  <c r="BK168" i="1"/>
  <c r="BL168" i="1"/>
  <c r="BM168" i="1"/>
  <c r="BN168" i="1"/>
  <c r="BH169" i="1"/>
  <c r="BI169" i="1"/>
  <c r="BJ169" i="1"/>
  <c r="BK169" i="1"/>
  <c r="BL169" i="1"/>
  <c r="BM169" i="1"/>
  <c r="BN169" i="1"/>
  <c r="BH170" i="1"/>
  <c r="BI170" i="1"/>
  <c r="BJ170" i="1"/>
  <c r="BK170" i="1"/>
  <c r="BL170" i="1"/>
  <c r="BM170" i="1"/>
  <c r="BN170" i="1"/>
  <c r="BH171" i="1"/>
  <c r="BI171" i="1"/>
  <c r="BJ171" i="1"/>
  <c r="BK171" i="1"/>
  <c r="BL171" i="1"/>
  <c r="BM171" i="1"/>
  <c r="BN171" i="1"/>
  <c r="BH172" i="1"/>
  <c r="BI172" i="1"/>
  <c r="BJ172" i="1"/>
  <c r="BK172" i="1"/>
  <c r="BL172" i="1"/>
  <c r="BM172" i="1"/>
  <c r="BN172" i="1"/>
  <c r="BH173" i="1"/>
  <c r="BI173" i="1"/>
  <c r="BJ173" i="1"/>
  <c r="BK173" i="1"/>
  <c r="BL173" i="1"/>
  <c r="BM173" i="1"/>
  <c r="BN173" i="1"/>
  <c r="BH174" i="1"/>
  <c r="BI174" i="1"/>
  <c r="BJ174" i="1"/>
  <c r="BK174" i="1"/>
  <c r="BL174" i="1"/>
  <c r="BM174" i="1"/>
  <c r="BN174" i="1"/>
  <c r="BH175" i="1"/>
  <c r="BI175" i="1"/>
  <c r="BJ175" i="1"/>
  <c r="BK175" i="1"/>
  <c r="BL175" i="1"/>
  <c r="BM175" i="1"/>
  <c r="BN175" i="1"/>
  <c r="BH176" i="1"/>
  <c r="BI176" i="1"/>
  <c r="BJ176" i="1"/>
  <c r="BK176" i="1"/>
  <c r="BL176" i="1"/>
  <c r="BM176" i="1"/>
  <c r="BN176" i="1"/>
  <c r="BH177" i="1"/>
  <c r="BI177" i="1"/>
  <c r="BJ177" i="1"/>
  <c r="BK177" i="1"/>
  <c r="BL177" i="1"/>
  <c r="BM177" i="1"/>
  <c r="BN177" i="1"/>
  <c r="BH178" i="1"/>
  <c r="BI178" i="1"/>
  <c r="BJ178" i="1"/>
  <c r="BK178" i="1"/>
  <c r="BL178" i="1"/>
  <c r="BM178" i="1"/>
  <c r="BN178" i="1"/>
  <c r="BH179" i="1"/>
  <c r="BI179" i="1"/>
  <c r="BJ179" i="1"/>
  <c r="BK179" i="1"/>
  <c r="BL179" i="1"/>
  <c r="BM179" i="1"/>
  <c r="BN179" i="1"/>
  <c r="BH180" i="1"/>
  <c r="BI180" i="1"/>
  <c r="BJ180" i="1"/>
  <c r="BK180" i="1"/>
  <c r="BL180" i="1"/>
  <c r="BM180" i="1"/>
  <c r="BN180" i="1"/>
  <c r="BH181" i="1"/>
  <c r="BI181" i="1"/>
  <c r="BJ181" i="1"/>
  <c r="BK181" i="1"/>
  <c r="BL181" i="1"/>
  <c r="BM181" i="1"/>
  <c r="BN181" i="1"/>
  <c r="BH182" i="1"/>
  <c r="BI182" i="1"/>
  <c r="BJ182" i="1"/>
  <c r="BK182" i="1"/>
  <c r="BL182" i="1"/>
  <c r="BM182" i="1"/>
  <c r="BN182" i="1"/>
  <c r="BH183" i="1"/>
  <c r="BI183" i="1"/>
  <c r="BJ183" i="1"/>
  <c r="BK183" i="1"/>
  <c r="BL183" i="1"/>
  <c r="BM183" i="1"/>
  <c r="BN183" i="1"/>
  <c r="BH184" i="1"/>
  <c r="BI184" i="1"/>
  <c r="BJ184" i="1"/>
  <c r="BK184" i="1"/>
  <c r="BL184" i="1"/>
  <c r="BM184" i="1"/>
  <c r="BN184" i="1"/>
  <c r="BH185" i="1"/>
  <c r="BI185" i="1"/>
  <c r="BJ185" i="1"/>
  <c r="BK185" i="1"/>
  <c r="BL185" i="1"/>
  <c r="BM185" i="1"/>
  <c r="BN185" i="1"/>
  <c r="BH186" i="1"/>
  <c r="BI186" i="1"/>
  <c r="BJ186" i="1"/>
  <c r="BK186" i="1"/>
  <c r="BL186" i="1"/>
  <c r="BM186" i="1"/>
  <c r="BN186" i="1"/>
  <c r="BH187" i="1"/>
  <c r="BI187" i="1"/>
  <c r="BJ187" i="1"/>
  <c r="BK187" i="1"/>
  <c r="BL187" i="1"/>
  <c r="BM187" i="1"/>
  <c r="BN187" i="1"/>
  <c r="BH188" i="1"/>
  <c r="BI188" i="1"/>
  <c r="BJ188" i="1"/>
  <c r="BK188" i="1"/>
  <c r="BL188" i="1"/>
  <c r="BM188" i="1"/>
  <c r="BN188" i="1"/>
  <c r="BH189" i="1"/>
  <c r="BI189" i="1"/>
  <c r="BJ189" i="1"/>
  <c r="BK189" i="1"/>
  <c r="BL189" i="1"/>
  <c r="BM189" i="1"/>
  <c r="BN189" i="1"/>
  <c r="BH190" i="1"/>
  <c r="BI190" i="1"/>
  <c r="BJ190" i="1"/>
  <c r="BK190" i="1"/>
  <c r="BL190" i="1"/>
  <c r="BM190" i="1"/>
  <c r="BN190" i="1"/>
  <c r="BH191" i="1"/>
  <c r="BI191" i="1"/>
  <c r="BJ191" i="1"/>
  <c r="BK191" i="1"/>
  <c r="BL191" i="1"/>
  <c r="BM191" i="1"/>
  <c r="BN191" i="1"/>
  <c r="BH192" i="1"/>
  <c r="BI192" i="1"/>
  <c r="BJ192" i="1"/>
  <c r="BK192" i="1"/>
  <c r="BL192" i="1"/>
  <c r="BM192" i="1"/>
  <c r="BN192" i="1"/>
  <c r="BH193" i="1"/>
  <c r="BI193" i="1"/>
  <c r="BJ193" i="1"/>
  <c r="BK193" i="1"/>
  <c r="BL193" i="1"/>
  <c r="BM193" i="1"/>
  <c r="BN193" i="1"/>
  <c r="BH194" i="1"/>
  <c r="BI194" i="1"/>
  <c r="BJ194" i="1"/>
  <c r="BK194" i="1"/>
  <c r="BL194" i="1"/>
  <c r="BM194" i="1"/>
  <c r="BN194" i="1"/>
  <c r="BH195" i="1"/>
  <c r="BI195" i="1"/>
  <c r="BJ195" i="1"/>
  <c r="BK195" i="1"/>
  <c r="BL195" i="1"/>
  <c r="BM195" i="1"/>
  <c r="BN195" i="1"/>
  <c r="BH196" i="1"/>
  <c r="BI196" i="1"/>
  <c r="BJ196" i="1"/>
  <c r="BK196" i="1"/>
  <c r="BL196" i="1"/>
  <c r="BM196" i="1"/>
  <c r="BN196" i="1"/>
  <c r="BH197" i="1"/>
  <c r="BI197" i="1"/>
  <c r="BJ197" i="1"/>
  <c r="BK197" i="1"/>
  <c r="BL197" i="1"/>
  <c r="BM197" i="1"/>
  <c r="BN197" i="1"/>
  <c r="BH198" i="1"/>
  <c r="BI198" i="1"/>
  <c r="BJ198" i="1"/>
  <c r="BK198" i="1"/>
  <c r="BL198" i="1"/>
  <c r="BM198" i="1"/>
  <c r="BN198" i="1"/>
  <c r="BH199" i="1"/>
  <c r="BI199" i="1"/>
  <c r="BJ199" i="1"/>
  <c r="BK199" i="1"/>
  <c r="BL199" i="1"/>
  <c r="BM199" i="1"/>
  <c r="BN199" i="1"/>
  <c r="BH200" i="1"/>
  <c r="BI200" i="1"/>
  <c r="BJ200" i="1"/>
  <c r="BK200" i="1"/>
  <c r="BL200" i="1"/>
  <c r="BM200" i="1"/>
  <c r="BN200" i="1"/>
  <c r="BH201" i="1"/>
  <c r="BI201" i="1"/>
  <c r="BJ201" i="1"/>
  <c r="BK201" i="1"/>
  <c r="BL201" i="1"/>
  <c r="BM201" i="1"/>
  <c r="BN201" i="1"/>
  <c r="BH202" i="1"/>
  <c r="BI202" i="1"/>
  <c r="BJ202" i="1"/>
  <c r="BK202" i="1"/>
  <c r="BL202" i="1"/>
  <c r="BM202" i="1"/>
  <c r="BN202" i="1"/>
  <c r="BH203" i="1"/>
  <c r="BI203" i="1"/>
  <c r="BJ203" i="1"/>
  <c r="BK203" i="1"/>
  <c r="BL203" i="1"/>
  <c r="BM203" i="1"/>
  <c r="BN203" i="1"/>
  <c r="BH204" i="1"/>
  <c r="BI204" i="1"/>
  <c r="BJ204" i="1"/>
  <c r="BK204" i="1"/>
  <c r="BL204" i="1"/>
  <c r="BM204" i="1"/>
  <c r="BN204" i="1"/>
  <c r="BH205" i="1"/>
  <c r="BI205" i="1"/>
  <c r="BJ205" i="1"/>
  <c r="BK205" i="1"/>
  <c r="BL205" i="1"/>
  <c r="BM205" i="1"/>
  <c r="BN205" i="1"/>
  <c r="BH206" i="1"/>
  <c r="BI206" i="1"/>
  <c r="BJ206" i="1"/>
  <c r="BK206" i="1"/>
  <c r="BL206" i="1"/>
  <c r="BM206" i="1"/>
  <c r="BN206" i="1"/>
  <c r="BH207" i="1"/>
  <c r="BI207" i="1"/>
  <c r="BJ207" i="1"/>
  <c r="BK207" i="1"/>
  <c r="BL207" i="1"/>
  <c r="BM207" i="1"/>
  <c r="BN207" i="1"/>
  <c r="BH208" i="1"/>
  <c r="BI208" i="1"/>
  <c r="BJ208" i="1"/>
  <c r="BK208" i="1"/>
  <c r="BL208" i="1"/>
  <c r="BM208" i="1"/>
  <c r="BN208" i="1"/>
  <c r="BH209" i="1"/>
  <c r="BI209" i="1"/>
  <c r="BJ209" i="1"/>
  <c r="BK209" i="1"/>
  <c r="BL209" i="1"/>
  <c r="BM209" i="1"/>
  <c r="BN209" i="1"/>
  <c r="BH210" i="1"/>
  <c r="BI210" i="1"/>
  <c r="BJ210" i="1"/>
  <c r="BK210" i="1"/>
  <c r="BL210" i="1"/>
  <c r="BM210" i="1"/>
  <c r="BN210" i="1"/>
  <c r="BH211" i="1"/>
  <c r="BI211" i="1"/>
  <c r="BJ211" i="1"/>
  <c r="BK211" i="1"/>
  <c r="BL211" i="1"/>
  <c r="BM211" i="1"/>
  <c r="BN211" i="1"/>
  <c r="BH212" i="1"/>
  <c r="BI212" i="1"/>
  <c r="BJ212" i="1"/>
  <c r="BK212" i="1"/>
  <c r="BL212" i="1"/>
  <c r="BM212" i="1"/>
  <c r="BN212" i="1"/>
  <c r="BH213" i="1"/>
  <c r="BI213" i="1"/>
  <c r="BJ213" i="1"/>
  <c r="BK213" i="1"/>
  <c r="BL213" i="1"/>
  <c r="BM213" i="1"/>
  <c r="BN213" i="1"/>
  <c r="BH214" i="1"/>
  <c r="BI214" i="1"/>
  <c r="BJ214" i="1"/>
  <c r="BK214" i="1"/>
  <c r="BL214" i="1"/>
  <c r="BM214" i="1"/>
  <c r="BN214" i="1"/>
  <c r="BH215" i="1"/>
  <c r="BI215" i="1"/>
  <c r="BJ215" i="1"/>
  <c r="BK215" i="1"/>
  <c r="BL215" i="1"/>
  <c r="BM215" i="1"/>
  <c r="BN215" i="1"/>
  <c r="BH216" i="1"/>
  <c r="BI216" i="1"/>
  <c r="BJ216" i="1"/>
  <c r="BK216" i="1"/>
  <c r="BL216" i="1"/>
  <c r="BM216" i="1"/>
  <c r="BN216" i="1"/>
  <c r="BH217" i="1"/>
  <c r="BI217" i="1"/>
  <c r="BJ217" i="1"/>
  <c r="BK217" i="1"/>
  <c r="BL217" i="1"/>
  <c r="BM217" i="1"/>
  <c r="BN217" i="1"/>
  <c r="BH218" i="1"/>
  <c r="BI218" i="1"/>
  <c r="BJ218" i="1"/>
  <c r="BK218" i="1"/>
  <c r="BL218" i="1"/>
  <c r="BM218" i="1"/>
  <c r="BN218" i="1"/>
  <c r="BH219" i="1"/>
  <c r="BI219" i="1"/>
  <c r="BJ219" i="1"/>
  <c r="BK219" i="1"/>
  <c r="BL219" i="1"/>
  <c r="BM219" i="1"/>
  <c r="BN219" i="1"/>
  <c r="BH220" i="1"/>
  <c r="BI220" i="1"/>
  <c r="BJ220" i="1"/>
  <c r="BK220" i="1"/>
  <c r="BL220" i="1"/>
  <c r="BM220" i="1"/>
  <c r="BN220" i="1"/>
  <c r="BH221" i="1"/>
  <c r="BI221" i="1"/>
  <c r="BJ221" i="1"/>
  <c r="BK221" i="1"/>
  <c r="BL221" i="1"/>
  <c r="BM221" i="1"/>
  <c r="BN221" i="1"/>
  <c r="BH222" i="1"/>
  <c r="BI222" i="1"/>
  <c r="BJ222" i="1"/>
  <c r="BK222" i="1"/>
  <c r="BL222" i="1"/>
  <c r="BM222" i="1"/>
  <c r="BN222" i="1"/>
  <c r="BH223" i="1"/>
  <c r="BI223" i="1"/>
  <c r="BJ223" i="1"/>
  <c r="BK223" i="1"/>
  <c r="BL223" i="1"/>
  <c r="BM223" i="1"/>
  <c r="BN223" i="1"/>
  <c r="BH224" i="1"/>
  <c r="BI224" i="1"/>
  <c r="BJ224" i="1"/>
  <c r="BK224" i="1"/>
  <c r="BL224" i="1"/>
  <c r="BM224" i="1"/>
  <c r="BN224" i="1"/>
  <c r="BH225" i="1"/>
  <c r="BI225" i="1"/>
  <c r="BJ225" i="1"/>
  <c r="BK225" i="1"/>
  <c r="BL225" i="1"/>
  <c r="BM225" i="1"/>
  <c r="BN225" i="1"/>
  <c r="BH226" i="1"/>
  <c r="BI226" i="1"/>
  <c r="BJ226" i="1"/>
  <c r="BK226" i="1"/>
  <c r="BL226" i="1"/>
  <c r="BM226" i="1"/>
  <c r="BN226" i="1"/>
  <c r="BH227" i="1"/>
  <c r="BI227" i="1"/>
  <c r="BJ227" i="1"/>
  <c r="BK227" i="1"/>
  <c r="BL227" i="1"/>
  <c r="BM227" i="1"/>
  <c r="BN227" i="1"/>
  <c r="BH228" i="1"/>
  <c r="BI228" i="1"/>
  <c r="BJ228" i="1"/>
  <c r="BK228" i="1"/>
  <c r="BL228" i="1"/>
  <c r="BM228" i="1"/>
  <c r="BN228" i="1"/>
  <c r="BH229" i="1"/>
  <c r="BI229" i="1"/>
  <c r="BJ229" i="1"/>
  <c r="BK229" i="1"/>
  <c r="BL229" i="1"/>
  <c r="BM229" i="1"/>
  <c r="BN229" i="1"/>
  <c r="BH230" i="1"/>
  <c r="BI230" i="1"/>
  <c r="BJ230" i="1"/>
  <c r="BK230" i="1"/>
  <c r="BL230" i="1"/>
  <c r="BM230" i="1"/>
  <c r="BN230" i="1"/>
  <c r="BH231" i="1"/>
  <c r="BI231" i="1"/>
  <c r="BJ231" i="1"/>
  <c r="BK231" i="1"/>
  <c r="BL231" i="1"/>
  <c r="BM231" i="1"/>
  <c r="BN231" i="1"/>
  <c r="BH232" i="1"/>
  <c r="BI232" i="1"/>
  <c r="BJ232" i="1"/>
  <c r="BK232" i="1"/>
  <c r="BL232" i="1"/>
  <c r="BM232" i="1"/>
  <c r="BN232" i="1"/>
  <c r="BH233" i="1"/>
  <c r="BI233" i="1"/>
  <c r="BJ233" i="1"/>
  <c r="BK233" i="1"/>
  <c r="BL233" i="1"/>
  <c r="BM233" i="1"/>
  <c r="BN233" i="1"/>
  <c r="BH234" i="1"/>
  <c r="BI234" i="1"/>
  <c r="BJ234" i="1"/>
  <c r="BK234" i="1"/>
  <c r="BL234" i="1"/>
  <c r="BM234" i="1"/>
  <c r="BN234" i="1"/>
  <c r="BH235" i="1"/>
  <c r="BI235" i="1"/>
  <c r="BJ235" i="1"/>
  <c r="BK235" i="1"/>
  <c r="BL235" i="1"/>
  <c r="BM235" i="1"/>
  <c r="BN235" i="1"/>
  <c r="BH236" i="1"/>
  <c r="BI236" i="1"/>
  <c r="BJ236" i="1"/>
  <c r="BK236" i="1"/>
  <c r="BL236" i="1"/>
  <c r="BM236" i="1"/>
  <c r="BN236" i="1"/>
  <c r="BH237" i="1"/>
  <c r="BI237" i="1"/>
  <c r="BJ237" i="1"/>
  <c r="BK237" i="1"/>
  <c r="BL237" i="1"/>
  <c r="BM237" i="1"/>
  <c r="BN237" i="1"/>
  <c r="BH238" i="1"/>
  <c r="BI238" i="1"/>
  <c r="BJ238" i="1"/>
  <c r="BK238" i="1"/>
  <c r="BL238" i="1"/>
  <c r="BM238" i="1"/>
  <c r="BN238" i="1"/>
  <c r="BH239" i="1"/>
  <c r="BI239" i="1"/>
  <c r="BJ239" i="1"/>
  <c r="BK239" i="1"/>
  <c r="BL239" i="1"/>
  <c r="BM239" i="1"/>
  <c r="BN239" i="1"/>
  <c r="BH240" i="1"/>
  <c r="BI240" i="1"/>
  <c r="BJ240" i="1"/>
  <c r="BK240" i="1"/>
  <c r="BL240" i="1"/>
  <c r="BM240" i="1"/>
  <c r="BN240" i="1"/>
  <c r="BH241" i="1"/>
  <c r="BI241" i="1"/>
  <c r="BJ241" i="1"/>
  <c r="BK241" i="1"/>
  <c r="BL241" i="1"/>
  <c r="BM241" i="1"/>
  <c r="BN241" i="1"/>
  <c r="BH242" i="1"/>
  <c r="BI242" i="1"/>
  <c r="BJ242" i="1"/>
  <c r="BK242" i="1"/>
  <c r="BL242" i="1"/>
  <c r="BM242" i="1"/>
  <c r="BN242" i="1"/>
  <c r="BH243" i="1"/>
  <c r="BI243" i="1"/>
  <c r="BJ243" i="1"/>
  <c r="BK243" i="1"/>
  <c r="BL243" i="1"/>
  <c r="BM243" i="1"/>
  <c r="BN243" i="1"/>
  <c r="BH244" i="1"/>
  <c r="BI244" i="1"/>
  <c r="BJ244" i="1"/>
  <c r="BK244" i="1"/>
  <c r="BL244" i="1"/>
  <c r="BM244" i="1"/>
  <c r="BN244" i="1"/>
  <c r="BH245" i="1"/>
  <c r="BI245" i="1"/>
  <c r="BJ245" i="1"/>
  <c r="BK245" i="1"/>
  <c r="BL245" i="1"/>
  <c r="BM245" i="1"/>
  <c r="BN245" i="1"/>
  <c r="BH246" i="1"/>
  <c r="BI246" i="1"/>
  <c r="BJ246" i="1"/>
  <c r="BK246" i="1"/>
  <c r="BL246" i="1"/>
  <c r="BM246" i="1"/>
  <c r="BN246" i="1"/>
  <c r="BH247" i="1"/>
  <c r="BI247" i="1"/>
  <c r="BJ247" i="1"/>
  <c r="BK247" i="1"/>
  <c r="BL247" i="1"/>
  <c r="BM247" i="1"/>
  <c r="BN247" i="1"/>
  <c r="BH248" i="1"/>
  <c r="BI248" i="1"/>
  <c r="BJ248" i="1"/>
  <c r="BK248" i="1"/>
  <c r="BL248" i="1"/>
  <c r="BM248" i="1"/>
  <c r="BN248" i="1"/>
  <c r="BH249" i="1"/>
  <c r="BI249" i="1"/>
  <c r="BJ249" i="1"/>
  <c r="BK249" i="1"/>
  <c r="BL249" i="1"/>
  <c r="BM249" i="1"/>
  <c r="BN249" i="1"/>
  <c r="BH250" i="1"/>
  <c r="BI250" i="1"/>
  <c r="BJ250" i="1"/>
  <c r="BK250" i="1"/>
  <c r="BL250" i="1"/>
  <c r="BM250" i="1"/>
  <c r="BN250" i="1"/>
  <c r="BH251" i="1"/>
  <c r="BI251" i="1"/>
  <c r="BJ251" i="1"/>
  <c r="BK251" i="1"/>
  <c r="BL251" i="1"/>
  <c r="BM251" i="1"/>
  <c r="BN251" i="1"/>
  <c r="BH252" i="1"/>
  <c r="BI252" i="1"/>
  <c r="BJ252" i="1"/>
  <c r="BK252" i="1"/>
  <c r="BL252" i="1"/>
  <c r="BM252" i="1"/>
  <c r="BN252" i="1"/>
  <c r="BH253" i="1"/>
  <c r="BI253" i="1"/>
  <c r="BJ253" i="1"/>
  <c r="BK253" i="1"/>
  <c r="BL253" i="1"/>
  <c r="BM253" i="1"/>
  <c r="BN253" i="1"/>
  <c r="BH4" i="1"/>
  <c r="BI4" i="1"/>
  <c r="BJ4" i="1"/>
  <c r="BK4" i="1"/>
  <c r="BL4" i="1"/>
  <c r="BM4" i="1"/>
  <c r="BN4" i="1"/>
  <c r="BH5" i="1"/>
  <c r="BI5" i="1"/>
  <c r="BJ5" i="1"/>
  <c r="BK5" i="1"/>
  <c r="BL5" i="1"/>
  <c r="BM5" i="1"/>
  <c r="BN5" i="1"/>
  <c r="BH6" i="1"/>
  <c r="BI6" i="1"/>
  <c r="BJ6" i="1"/>
  <c r="BK6" i="1"/>
  <c r="BL6" i="1"/>
  <c r="BM6" i="1"/>
  <c r="BN6" i="1"/>
  <c r="BH7" i="1"/>
  <c r="BI7" i="1"/>
  <c r="BJ7" i="1"/>
  <c r="BK7" i="1"/>
  <c r="BL7" i="1"/>
  <c r="BM7" i="1"/>
  <c r="BN7" i="1"/>
  <c r="BH8" i="1"/>
  <c r="BI8" i="1"/>
  <c r="BJ8" i="1"/>
  <c r="BK8" i="1"/>
  <c r="BL8" i="1"/>
  <c r="BM8" i="1"/>
  <c r="BN8" i="1"/>
  <c r="BI3" i="1"/>
  <c r="BJ3" i="1"/>
  <c r="BK3" i="1"/>
  <c r="BL3" i="1"/>
  <c r="BM3" i="1"/>
  <c r="BN3" i="1"/>
  <c r="BH3" i="1"/>
  <c r="F76" i="2"/>
  <c r="F78" i="2"/>
  <c r="F77" i="2"/>
  <c r="F82" i="2"/>
  <c r="F81" i="2"/>
  <c r="F80" i="2"/>
  <c r="F79" i="2"/>
  <c r="F94" i="2"/>
  <c r="F83" i="2"/>
  <c r="F93" i="2"/>
  <c r="F89" i="2"/>
  <c r="F95" i="2"/>
  <c r="F84" i="2"/>
  <c r="F87" i="2"/>
  <c r="F88" i="2"/>
  <c r="F92" i="2"/>
  <c r="F90" i="2"/>
  <c r="F86" i="2"/>
  <c r="F85" i="2"/>
  <c r="F99" i="2"/>
  <c r="F101" i="2"/>
  <c r="F100" i="2"/>
  <c r="F97" i="2"/>
  <c r="F96" i="2"/>
  <c r="F91" i="2"/>
  <c r="F98" i="2"/>
  <c r="F102" i="2"/>
  <c r="F75" i="2"/>
  <c r="E76" i="2"/>
  <c r="E78" i="2"/>
  <c r="E77" i="2"/>
  <c r="E82" i="2"/>
  <c r="E81" i="2"/>
  <c r="E80" i="2"/>
  <c r="E79" i="2"/>
  <c r="E94" i="2"/>
  <c r="E83" i="2"/>
  <c r="E93" i="2"/>
  <c r="E89" i="2"/>
  <c r="E95" i="2"/>
  <c r="E84" i="2"/>
  <c r="E87" i="2"/>
  <c r="E88" i="2"/>
  <c r="E92" i="2"/>
  <c r="E90" i="2"/>
  <c r="E86" i="2"/>
  <c r="E85" i="2"/>
  <c r="E99" i="2"/>
  <c r="E101" i="2"/>
  <c r="E100" i="2"/>
  <c r="E97" i="2"/>
  <c r="E96" i="2"/>
  <c r="E91" i="2"/>
  <c r="E98" i="2"/>
  <c r="E102" i="2"/>
  <c r="E75" i="2"/>
  <c r="D85" i="2"/>
  <c r="D99" i="2"/>
  <c r="D101" i="2"/>
  <c r="D100" i="2"/>
  <c r="D97" i="2"/>
  <c r="D96" i="2"/>
  <c r="D91" i="2"/>
  <c r="D98" i="2"/>
  <c r="D102" i="2"/>
  <c r="D79" i="2"/>
  <c r="D94" i="2"/>
  <c r="D83" i="2"/>
  <c r="D93" i="2"/>
  <c r="D89" i="2"/>
  <c r="D95" i="2"/>
  <c r="D84" i="2"/>
  <c r="D87" i="2"/>
  <c r="D88" i="2"/>
  <c r="D92" i="2"/>
  <c r="D90" i="2"/>
  <c r="D86" i="2"/>
  <c r="D76" i="2"/>
  <c r="D78" i="2"/>
  <c r="D77" i="2"/>
  <c r="D82" i="2"/>
  <c r="D81" i="2"/>
  <c r="D80" i="2"/>
  <c r="D75" i="2"/>
  <c r="F11" i="2"/>
  <c r="C59" i="2"/>
  <c r="C60" i="2"/>
  <c r="C61" i="2"/>
  <c r="C62" i="2"/>
  <c r="C58" i="2"/>
  <c r="C50" i="2"/>
  <c r="C51" i="2"/>
  <c r="C52" i="2"/>
  <c r="C53" i="2"/>
  <c r="C49" i="2"/>
  <c r="C40" i="2"/>
  <c r="C37" i="2"/>
  <c r="C34" i="2"/>
  <c r="C38" i="2"/>
  <c r="C42" i="2"/>
  <c r="C29" i="2"/>
  <c r="C33" i="2"/>
  <c r="C22" i="2"/>
  <c r="C39" i="2"/>
  <c r="C31" i="2"/>
  <c r="C36" i="2"/>
  <c r="C27" i="2"/>
  <c r="C30" i="2"/>
  <c r="C26" i="2"/>
  <c r="C19" i="2"/>
  <c r="C18" i="2"/>
  <c r="C23" i="2"/>
  <c r="C28" i="2"/>
  <c r="C21" i="2"/>
  <c r="C32" i="2"/>
  <c r="C25" i="2"/>
  <c r="C35" i="2"/>
  <c r="C24" i="2"/>
  <c r="C20" i="2"/>
  <c r="C16" i="2"/>
  <c r="C17" i="2"/>
  <c r="Q103" i="21" l="1"/>
  <c r="M103" i="21" s="1"/>
  <c r="Q105" i="21"/>
  <c r="H111" i="21"/>
  <c r="C112" i="21" s="1"/>
  <c r="H89" i="21"/>
  <c r="H90" i="21" s="1"/>
  <c r="L253" i="21"/>
  <c r="Q253" i="21" s="1"/>
  <c r="L222" i="21"/>
  <c r="Q222" i="21" s="1"/>
  <c r="H117" i="21"/>
  <c r="H118" i="21" s="1"/>
  <c r="H166" i="21"/>
  <c r="H167" i="21" s="1"/>
  <c r="L196" i="21"/>
  <c r="H264" i="21"/>
  <c r="D265" i="21" s="1"/>
  <c r="H86" i="21"/>
  <c r="H87" i="21" s="1"/>
  <c r="H114" i="21"/>
  <c r="G115" i="21" s="1"/>
  <c r="H159" i="21"/>
  <c r="H160" i="21" s="1"/>
  <c r="H258" i="21"/>
  <c r="H259" i="21" s="1"/>
  <c r="H127" i="21"/>
  <c r="H128" i="21" s="1"/>
  <c r="H174" i="21"/>
  <c r="H175" i="21" s="1"/>
  <c r="L209" i="21"/>
  <c r="Q209" i="21" s="1"/>
  <c r="D40" i="21"/>
  <c r="D42" i="21"/>
  <c r="G71" i="21"/>
  <c r="G59" i="21"/>
  <c r="G70" i="21"/>
  <c r="G78" i="21"/>
  <c r="G52" i="21"/>
  <c r="G76" i="21"/>
  <c r="C148" i="21"/>
  <c r="D148" i="21" s="1"/>
  <c r="C144" i="21"/>
  <c r="D144" i="21" s="1"/>
  <c r="G77" i="21"/>
  <c r="C147" i="21"/>
  <c r="D147" i="21" s="1"/>
  <c r="C150" i="21"/>
  <c r="D150" i="21" s="1"/>
  <c r="C146" i="21"/>
  <c r="D146" i="21" s="1"/>
  <c r="C149" i="21"/>
  <c r="D149" i="21" s="1"/>
  <c r="C145" i="21"/>
  <c r="D145" i="21" s="1"/>
  <c r="G56" i="21"/>
  <c r="I268" i="2"/>
  <c r="C65" i="2"/>
  <c r="D65" i="2" s="1"/>
  <c r="J267" i="2"/>
  <c r="H268" i="2"/>
  <c r="C165" i="2"/>
  <c r="D165" i="2" s="1"/>
  <c r="C168" i="2"/>
  <c r="D168" i="2" s="1"/>
  <c r="G268" i="2"/>
  <c r="C64" i="2"/>
  <c r="D64" i="2" s="1"/>
  <c r="C66" i="2"/>
  <c r="D66" i="2" s="1"/>
  <c r="J107" i="21"/>
  <c r="F268" i="2"/>
  <c r="Q104" i="21"/>
  <c r="G160" i="21"/>
  <c r="G259" i="21"/>
  <c r="F180" i="21"/>
  <c r="Q155" i="21"/>
  <c r="Y155" i="21" s="1"/>
  <c r="P155" i="21" s="1"/>
  <c r="D124" i="21"/>
  <c r="G53" i="21"/>
  <c r="G51" i="21"/>
  <c r="E140" i="21"/>
  <c r="D35" i="21"/>
  <c r="Q139" i="21"/>
  <c r="Y139" i="21" s="1"/>
  <c r="P139" i="21" s="1"/>
  <c r="G171" i="21"/>
  <c r="C115" i="21"/>
  <c r="D180" i="21"/>
  <c r="D156" i="21"/>
  <c r="F156" i="21"/>
  <c r="Q179" i="21"/>
  <c r="Y179" i="21" s="1"/>
  <c r="P179" i="21" s="1"/>
  <c r="E167" i="21"/>
  <c r="E265" i="21"/>
  <c r="F128" i="21"/>
  <c r="C167" i="21"/>
  <c r="D259" i="21"/>
  <c r="D29" i="21"/>
  <c r="D34" i="21"/>
  <c r="D28" i="21"/>
  <c r="D26" i="21"/>
  <c r="E186" i="21"/>
  <c r="G136" i="21"/>
  <c r="G274" i="21"/>
  <c r="E136" i="21"/>
  <c r="D25" i="21"/>
  <c r="D38" i="21"/>
  <c r="G180" i="21"/>
  <c r="C136" i="21"/>
  <c r="E112" i="21"/>
  <c r="F274" i="21"/>
  <c r="Q170" i="21"/>
  <c r="Y170" i="21" s="1"/>
  <c r="P170" i="21" s="1"/>
  <c r="E180" i="21"/>
  <c r="Q185" i="21"/>
  <c r="Y185" i="21" s="1"/>
  <c r="P185" i="21" s="1"/>
  <c r="G156" i="21"/>
  <c r="Q28" i="21"/>
  <c r="D37" i="21"/>
  <c r="D36" i="21"/>
  <c r="C180" i="21"/>
  <c r="E156" i="21"/>
  <c r="C274" i="21"/>
  <c r="F186" i="21"/>
  <c r="F140" i="21"/>
  <c r="G140" i="21"/>
  <c r="C186" i="21"/>
  <c r="F171" i="21"/>
  <c r="C156" i="21"/>
  <c r="C90" i="21"/>
  <c r="C265" i="21"/>
  <c r="D186" i="21"/>
  <c r="D27" i="21"/>
  <c r="Q279" i="21"/>
  <c r="Y279" i="21" s="1"/>
  <c r="P279" i="21" s="1"/>
  <c r="E175" i="21"/>
  <c r="G124" i="21"/>
  <c r="F280" i="21"/>
  <c r="Q123" i="21"/>
  <c r="Y123" i="21" s="1"/>
  <c r="P123" i="21" s="1"/>
  <c r="X284" i="21"/>
  <c r="F259" i="21"/>
  <c r="F167" i="21"/>
  <c r="Q159" i="21"/>
  <c r="Y159" i="21" s="1"/>
  <c r="P159" i="21" s="1"/>
  <c r="C93" i="21"/>
  <c r="C175" i="21"/>
  <c r="F160" i="21"/>
  <c r="K107" i="21"/>
  <c r="Q174" i="21"/>
  <c r="Y174" i="21" s="1"/>
  <c r="P174" i="21" s="1"/>
  <c r="C124" i="21"/>
  <c r="E280" i="21"/>
  <c r="D160" i="21"/>
  <c r="F87" i="21"/>
  <c r="M107" i="21"/>
  <c r="G93" i="21"/>
  <c r="C118" i="21"/>
  <c r="N107" i="21"/>
  <c r="Q264" i="21"/>
  <c r="Y264" i="21" s="1"/>
  <c r="P264" i="21" s="1"/>
  <c r="Q166" i="21"/>
  <c r="Y166" i="21" s="1"/>
  <c r="P166" i="21" s="1"/>
  <c r="C160" i="21"/>
  <c r="E118" i="21"/>
  <c r="E259" i="21"/>
  <c r="F115" i="21"/>
  <c r="C280" i="21"/>
  <c r="C259" i="21"/>
  <c r="F175" i="21"/>
  <c r="F118" i="21"/>
  <c r="G128" i="21"/>
  <c r="G118" i="21"/>
  <c r="F90" i="21"/>
  <c r="E90" i="21"/>
  <c r="Q114" i="21"/>
  <c r="Y114" i="21" s="1"/>
  <c r="P114" i="21" s="1"/>
  <c r="Q92" i="21"/>
  <c r="Y92" i="21" s="1"/>
  <c r="P92" i="21" s="1"/>
  <c r="D175" i="21"/>
  <c r="D167" i="21"/>
  <c r="D90" i="21"/>
  <c r="D280" i="21"/>
  <c r="C171" i="21"/>
  <c r="E128" i="21"/>
  <c r="E274" i="21"/>
  <c r="Q135" i="21"/>
  <c r="Y135" i="21" s="1"/>
  <c r="P135" i="21" s="1"/>
  <c r="G280" i="21"/>
  <c r="G265" i="21"/>
  <c r="D171" i="21"/>
  <c r="Q258" i="21"/>
  <c r="Y258" i="21" s="1"/>
  <c r="P258" i="21" s="1"/>
  <c r="Q127" i="21"/>
  <c r="Y127" i="21" s="1"/>
  <c r="P127" i="21" s="1"/>
  <c r="Q117" i="21"/>
  <c r="Y117" i="21" s="1"/>
  <c r="P117" i="21" s="1"/>
  <c r="Q89" i="21"/>
  <c r="Y89" i="21" s="1"/>
  <c r="P89" i="21" s="1"/>
  <c r="D274" i="21"/>
  <c r="E171" i="21"/>
  <c r="E160" i="21"/>
  <c r="C96" i="21"/>
  <c r="C87" i="21"/>
  <c r="Q273" i="21"/>
  <c r="Y273" i="21" s="1"/>
  <c r="P273" i="21" s="1"/>
  <c r="C128" i="21"/>
  <c r="G96" i="21"/>
  <c r="G186" i="21"/>
  <c r="G175" i="21"/>
  <c r="G167" i="21"/>
  <c r="K103" i="21"/>
  <c r="D96" i="21"/>
  <c r="Q95" i="21"/>
  <c r="Y95" i="21" s="1"/>
  <c r="P95" i="21" s="1"/>
  <c r="N103" i="21"/>
  <c r="D118" i="21"/>
  <c r="F112" i="21"/>
  <c r="G87" i="21"/>
  <c r="D93" i="21"/>
  <c r="H115" i="21"/>
  <c r="E115" i="21"/>
  <c r="H265" i="21"/>
  <c r="F265" i="21"/>
  <c r="D128" i="21"/>
  <c r="L106" i="21"/>
  <c r="M106" i="21"/>
  <c r="J106" i="21"/>
  <c r="H112" i="21"/>
  <c r="G112" i="21"/>
  <c r="Q111" i="21"/>
  <c r="Y111" i="21" s="1"/>
  <c r="P111" i="21" s="1"/>
  <c r="L105" i="21"/>
  <c r="J105" i="21"/>
  <c r="N105" i="21"/>
  <c r="M105" i="21"/>
  <c r="F93" i="21"/>
  <c r="E87" i="21"/>
  <c r="H124" i="21"/>
  <c r="F124" i="21"/>
  <c r="K105" i="21"/>
  <c r="D112" i="21"/>
  <c r="J103" i="21"/>
  <c r="L103" i="21"/>
  <c r="H96" i="21"/>
  <c r="F96" i="21"/>
  <c r="K106" i="21"/>
  <c r="G90" i="21"/>
  <c r="Q86" i="21"/>
  <c r="Y86" i="21" s="1"/>
  <c r="P86" i="21" s="1"/>
  <c r="H136" i="21"/>
  <c r="F136" i="21"/>
  <c r="H140" i="21"/>
  <c r="D140" i="21"/>
  <c r="D115" i="21"/>
  <c r="D87" i="21"/>
  <c r="E93" i="21"/>
  <c r="C68" i="2"/>
  <c r="D68" i="2" s="1"/>
  <c r="C67" i="2"/>
  <c r="D67" i="2" s="1"/>
  <c r="C170" i="2"/>
  <c r="D170" i="2" s="1"/>
  <c r="C166" i="2"/>
  <c r="D166" i="2" s="1"/>
  <c r="C171" i="2"/>
  <c r="D171" i="2" s="1"/>
  <c r="C167" i="2"/>
  <c r="D167" i="2" s="1"/>
  <c r="C169" i="2"/>
  <c r="D169" i="2" s="1"/>
  <c r="D49" i="2"/>
  <c r="J3" i="3"/>
  <c r="L104" i="21" l="1"/>
  <c r="N104" i="21"/>
  <c r="J104" i="21"/>
  <c r="M104" i="21"/>
  <c r="K104" i="21"/>
  <c r="O6" i="3"/>
  <c r="N6" i="3"/>
  <c r="M6" i="3"/>
  <c r="L6" i="3"/>
  <c r="P6" i="3" l="1"/>
  <c r="J6" i="3"/>
  <c r="J7" i="3"/>
  <c r="J8" i="3"/>
  <c r="J9" i="3"/>
  <c r="J10" i="3"/>
  <c r="J11" i="3"/>
  <c r="J12" i="3"/>
  <c r="B5" i="14"/>
  <c r="A254" i="1" l="1"/>
  <c r="B254" i="1"/>
  <c r="A255" i="1"/>
  <c r="B255" i="1"/>
  <c r="A256" i="1"/>
  <c r="B256" i="1"/>
  <c r="A257" i="1"/>
  <c r="B257" i="1"/>
  <c r="A258" i="1"/>
  <c r="B258" i="1"/>
  <c r="A259" i="1"/>
  <c r="B259" i="1"/>
  <c r="A260" i="1"/>
  <c r="B260" i="1"/>
  <c r="A261" i="1"/>
  <c r="B261" i="1"/>
  <c r="AH628" i="12" l="1"/>
  <c r="AI619" i="12" l="1"/>
  <c r="J619" i="12"/>
  <c r="R619" i="12"/>
  <c r="Z619" i="12"/>
  <c r="L619" i="12"/>
  <c r="T619" i="12"/>
  <c r="AB619" i="12"/>
  <c r="M619" i="12"/>
  <c r="U619" i="12"/>
  <c r="AC619" i="12"/>
  <c r="H619" i="12"/>
  <c r="P619" i="12"/>
  <c r="X619" i="12"/>
  <c r="AF619" i="12"/>
  <c r="F619" i="12"/>
  <c r="V619" i="12"/>
  <c r="G619" i="12"/>
  <c r="W619" i="12"/>
  <c r="S619" i="12"/>
  <c r="I619" i="12"/>
  <c r="Y619" i="12"/>
  <c r="AE619" i="12"/>
  <c r="K619" i="12"/>
  <c r="AA619" i="12"/>
  <c r="O619" i="12"/>
  <c r="N619" i="12"/>
  <c r="AD619" i="12"/>
  <c r="Q619" i="12"/>
  <c r="AG619" i="12"/>
  <c r="AI617" i="12"/>
  <c r="J617" i="12"/>
  <c r="R617" i="12"/>
  <c r="Z617" i="12"/>
  <c r="K617" i="12"/>
  <c r="S617" i="12"/>
  <c r="AA617" i="12"/>
  <c r="L617" i="12"/>
  <c r="T617" i="12"/>
  <c r="AB617" i="12"/>
  <c r="M617" i="12"/>
  <c r="U617" i="12"/>
  <c r="AC617" i="12"/>
  <c r="H617" i="12"/>
  <c r="P617" i="12"/>
  <c r="X617" i="12"/>
  <c r="AF617" i="12"/>
  <c r="F617" i="12"/>
  <c r="Y617" i="12"/>
  <c r="W617" i="12"/>
  <c r="G617" i="12"/>
  <c r="AD617" i="12"/>
  <c r="Q617" i="12"/>
  <c r="I617" i="12"/>
  <c r="AE617" i="12"/>
  <c r="N617" i="12"/>
  <c r="AG617" i="12"/>
  <c r="O617" i="12"/>
  <c r="V617" i="12"/>
  <c r="AI613" i="12"/>
  <c r="J613" i="12"/>
  <c r="R613" i="12"/>
  <c r="Z613" i="12"/>
  <c r="K613" i="12"/>
  <c r="S613" i="12"/>
  <c r="AA613" i="12"/>
  <c r="L613" i="12"/>
  <c r="T613" i="12"/>
  <c r="AB613" i="12"/>
  <c r="M613" i="12"/>
  <c r="U613" i="12"/>
  <c r="AC613" i="12"/>
  <c r="H613" i="12"/>
  <c r="P613" i="12"/>
  <c r="X613" i="12"/>
  <c r="AF613" i="12"/>
  <c r="I613" i="12"/>
  <c r="AE613" i="12"/>
  <c r="G613" i="12"/>
  <c r="N613" i="12"/>
  <c r="AG613" i="12"/>
  <c r="W613" i="12"/>
  <c r="O613" i="12"/>
  <c r="Q613" i="12"/>
  <c r="AD613" i="12"/>
  <c r="V613" i="12"/>
  <c r="F613" i="12"/>
  <c r="Y613" i="12"/>
  <c r="AI640" i="12"/>
  <c r="L640" i="12"/>
  <c r="T640" i="12"/>
  <c r="AB640" i="12"/>
  <c r="Y640" i="12"/>
  <c r="K640" i="12"/>
  <c r="M640" i="12"/>
  <c r="U640" i="12"/>
  <c r="AC640" i="12"/>
  <c r="AG640" i="12"/>
  <c r="AA640" i="12"/>
  <c r="F640" i="12"/>
  <c r="N640" i="12"/>
  <c r="V640" i="12"/>
  <c r="AD640" i="12"/>
  <c r="I640" i="12"/>
  <c r="G640" i="12"/>
  <c r="O640" i="12"/>
  <c r="W640" i="12"/>
  <c r="AE640" i="12"/>
  <c r="Q640" i="12"/>
  <c r="S640" i="12"/>
  <c r="H640" i="12"/>
  <c r="P640" i="12"/>
  <c r="X640" i="12"/>
  <c r="AF640" i="12"/>
  <c r="J640" i="12"/>
  <c r="R640" i="12"/>
  <c r="Z640" i="12"/>
  <c r="AI632" i="12"/>
  <c r="L632" i="12"/>
  <c r="T632" i="12"/>
  <c r="AB632" i="12"/>
  <c r="AG632" i="12"/>
  <c r="AA632" i="12"/>
  <c r="M632" i="12"/>
  <c r="U632" i="12"/>
  <c r="AC632" i="12"/>
  <c r="I632" i="12"/>
  <c r="F632" i="12"/>
  <c r="N632" i="12"/>
  <c r="V632" i="12"/>
  <c r="AD632" i="12"/>
  <c r="Q632" i="12"/>
  <c r="S632" i="12"/>
  <c r="G632" i="12"/>
  <c r="O632" i="12"/>
  <c r="W632" i="12"/>
  <c r="AE632" i="12"/>
  <c r="Y632" i="12"/>
  <c r="K632" i="12"/>
  <c r="H632" i="12"/>
  <c r="P632" i="12"/>
  <c r="X632" i="12"/>
  <c r="AF632" i="12"/>
  <c r="J632" i="12"/>
  <c r="R632" i="12"/>
  <c r="Z632" i="12"/>
  <c r="AI660" i="12"/>
  <c r="L660" i="12"/>
  <c r="T660" i="12"/>
  <c r="AB660" i="12"/>
  <c r="H660" i="12"/>
  <c r="Y660" i="12"/>
  <c r="M660" i="12"/>
  <c r="U660" i="12"/>
  <c r="AC660" i="12"/>
  <c r="P660" i="12"/>
  <c r="AG660" i="12"/>
  <c r="F660" i="12"/>
  <c r="N660" i="12"/>
  <c r="V660" i="12"/>
  <c r="AD660" i="12"/>
  <c r="AF660" i="12"/>
  <c r="G660" i="12"/>
  <c r="O660" i="12"/>
  <c r="W660" i="12"/>
  <c r="AE660" i="12"/>
  <c r="X660" i="12"/>
  <c r="Q660" i="12"/>
  <c r="I660" i="12"/>
  <c r="J660" i="12"/>
  <c r="R660" i="12"/>
  <c r="Z660" i="12"/>
  <c r="K660" i="12"/>
  <c r="S660" i="12"/>
  <c r="AA660" i="12"/>
  <c r="AI646" i="12"/>
  <c r="L646" i="12"/>
  <c r="T646" i="12"/>
  <c r="AB646" i="12"/>
  <c r="X646" i="12"/>
  <c r="Y646" i="12"/>
  <c r="M646" i="12"/>
  <c r="U646" i="12"/>
  <c r="AC646" i="12"/>
  <c r="P646" i="12"/>
  <c r="AG646" i="12"/>
  <c r="F646" i="12"/>
  <c r="N646" i="12"/>
  <c r="V646" i="12"/>
  <c r="AD646" i="12"/>
  <c r="I646" i="12"/>
  <c r="G646" i="12"/>
  <c r="O646" i="12"/>
  <c r="W646" i="12"/>
  <c r="AE646" i="12"/>
  <c r="AF646" i="12"/>
  <c r="Q646" i="12"/>
  <c r="H646" i="12"/>
  <c r="J646" i="12"/>
  <c r="R646" i="12"/>
  <c r="Z646" i="12"/>
  <c r="K646" i="12"/>
  <c r="S646" i="12"/>
  <c r="AA646" i="12"/>
  <c r="AI623" i="12"/>
  <c r="J623" i="12"/>
  <c r="R623" i="12"/>
  <c r="Z623" i="12"/>
  <c r="L623" i="12"/>
  <c r="T623" i="12"/>
  <c r="AB623" i="12"/>
  <c r="M623" i="12"/>
  <c r="U623" i="12"/>
  <c r="AC623" i="12"/>
  <c r="H623" i="12"/>
  <c r="P623" i="12"/>
  <c r="X623" i="12"/>
  <c r="AF623" i="12"/>
  <c r="F623" i="12"/>
  <c r="V623" i="12"/>
  <c r="AE623" i="12"/>
  <c r="G623" i="12"/>
  <c r="W623" i="12"/>
  <c r="I623" i="12"/>
  <c r="Y623" i="12"/>
  <c r="K623" i="12"/>
  <c r="AA623" i="12"/>
  <c r="O623" i="12"/>
  <c r="S623" i="12"/>
  <c r="N623" i="12"/>
  <c r="AD623" i="12"/>
  <c r="Q623" i="12"/>
  <c r="AG623" i="12"/>
  <c r="AI615" i="12"/>
  <c r="J615" i="12"/>
  <c r="R615" i="12"/>
  <c r="Z615" i="12"/>
  <c r="K615" i="12"/>
  <c r="S615" i="12"/>
  <c r="AA615" i="12"/>
  <c r="L615" i="12"/>
  <c r="T615" i="12"/>
  <c r="AB615" i="12"/>
  <c r="M615" i="12"/>
  <c r="U615" i="12"/>
  <c r="AC615" i="12"/>
  <c r="H615" i="12"/>
  <c r="P615" i="12"/>
  <c r="X615" i="12"/>
  <c r="AF615" i="12"/>
  <c r="Q615" i="12"/>
  <c r="I615" i="12"/>
  <c r="O615" i="12"/>
  <c r="V615" i="12"/>
  <c r="W615" i="12"/>
  <c r="AE615" i="12"/>
  <c r="F615" i="12"/>
  <c r="Y615" i="12"/>
  <c r="G615" i="12"/>
  <c r="AD615" i="12"/>
  <c r="N615" i="12"/>
  <c r="AG615" i="12"/>
  <c r="AI644" i="12"/>
  <c r="L644" i="12"/>
  <c r="T644" i="12"/>
  <c r="AB644" i="12"/>
  <c r="AF644" i="12"/>
  <c r="I644" i="12"/>
  <c r="M644" i="12"/>
  <c r="U644" i="12"/>
  <c r="AC644" i="12"/>
  <c r="H644" i="12"/>
  <c r="Q644" i="12"/>
  <c r="F644" i="12"/>
  <c r="N644" i="12"/>
  <c r="V644" i="12"/>
  <c r="AD644" i="12"/>
  <c r="P644" i="12"/>
  <c r="AG644" i="12"/>
  <c r="G644" i="12"/>
  <c r="O644" i="12"/>
  <c r="W644" i="12"/>
  <c r="AE644" i="12"/>
  <c r="X644" i="12"/>
  <c r="Y644" i="12"/>
  <c r="J644" i="12"/>
  <c r="R644" i="12"/>
  <c r="Z644" i="12"/>
  <c r="K644" i="12"/>
  <c r="S644" i="12"/>
  <c r="AA644" i="12"/>
  <c r="AI636" i="12"/>
  <c r="L636" i="12"/>
  <c r="T636" i="12"/>
  <c r="AB636" i="12"/>
  <c r="I636" i="12"/>
  <c r="M636" i="12"/>
  <c r="U636" i="12"/>
  <c r="AC636" i="12"/>
  <c r="AG636" i="12"/>
  <c r="S636" i="12"/>
  <c r="F636" i="12"/>
  <c r="N636" i="12"/>
  <c r="V636" i="12"/>
  <c r="AD636" i="12"/>
  <c r="Q636" i="12"/>
  <c r="AA636" i="12"/>
  <c r="G636" i="12"/>
  <c r="O636" i="12"/>
  <c r="W636" i="12"/>
  <c r="AE636" i="12"/>
  <c r="Y636" i="12"/>
  <c r="K636" i="12"/>
  <c r="H636" i="12"/>
  <c r="P636" i="12"/>
  <c r="X636" i="12"/>
  <c r="AF636" i="12"/>
  <c r="J636" i="12"/>
  <c r="R636" i="12"/>
  <c r="Z636" i="12"/>
  <c r="AI630" i="12"/>
  <c r="L630" i="12"/>
  <c r="T630" i="12"/>
  <c r="AB630" i="12"/>
  <c r="I630" i="12"/>
  <c r="S630" i="12"/>
  <c r="M630" i="12"/>
  <c r="U630" i="12"/>
  <c r="AC630" i="12"/>
  <c r="AG630" i="12"/>
  <c r="AA630" i="12"/>
  <c r="F630" i="12"/>
  <c r="N630" i="12"/>
  <c r="V630" i="12"/>
  <c r="AD630" i="12"/>
  <c r="Y630" i="12"/>
  <c r="G630" i="12"/>
  <c r="O630" i="12"/>
  <c r="W630" i="12"/>
  <c r="AE630" i="12"/>
  <c r="Q630" i="12"/>
  <c r="H630" i="12"/>
  <c r="P630" i="12"/>
  <c r="X630" i="12"/>
  <c r="AF630" i="12"/>
  <c r="K630" i="12"/>
  <c r="J630" i="12"/>
  <c r="R630" i="12"/>
  <c r="Z630" i="12"/>
  <c r="AI662" i="12"/>
  <c r="L662" i="12"/>
  <c r="T662" i="12"/>
  <c r="AB662" i="12"/>
  <c r="P662" i="12"/>
  <c r="Y662" i="12"/>
  <c r="M662" i="12"/>
  <c r="U662" i="12"/>
  <c r="AC662" i="12"/>
  <c r="AF662" i="12"/>
  <c r="I662" i="12"/>
  <c r="F662" i="12"/>
  <c r="N662" i="12"/>
  <c r="V662" i="12"/>
  <c r="AD662" i="12"/>
  <c r="X662" i="12"/>
  <c r="Q662" i="12"/>
  <c r="G662" i="12"/>
  <c r="O662" i="12"/>
  <c r="W662" i="12"/>
  <c r="AE662" i="12"/>
  <c r="AG662" i="12"/>
  <c r="H662" i="12"/>
  <c r="J662" i="12"/>
  <c r="R662" i="12"/>
  <c r="Z662" i="12"/>
  <c r="K662" i="12"/>
  <c r="S662" i="12"/>
  <c r="AA662" i="12"/>
  <c r="AI654" i="12"/>
  <c r="L654" i="12"/>
  <c r="T654" i="12"/>
  <c r="AB654" i="12"/>
  <c r="AF654" i="12"/>
  <c r="Y654" i="12"/>
  <c r="M654" i="12"/>
  <c r="U654" i="12"/>
  <c r="AC654" i="12"/>
  <c r="X654" i="12"/>
  <c r="Q654" i="12"/>
  <c r="F654" i="12"/>
  <c r="N654" i="12"/>
  <c r="V654" i="12"/>
  <c r="AD654" i="12"/>
  <c r="H654" i="12"/>
  <c r="I654" i="12"/>
  <c r="G654" i="12"/>
  <c r="O654" i="12"/>
  <c r="W654" i="12"/>
  <c r="AE654" i="12"/>
  <c r="P654" i="12"/>
  <c r="AG654" i="12"/>
  <c r="J654" i="12"/>
  <c r="R654" i="12"/>
  <c r="Z654" i="12"/>
  <c r="K654" i="12"/>
  <c r="S654" i="12"/>
  <c r="AA654" i="12"/>
  <c r="AI650" i="12"/>
  <c r="L650" i="12"/>
  <c r="T650" i="12"/>
  <c r="AB650" i="12"/>
  <c r="H650" i="12"/>
  <c r="X650" i="12"/>
  <c r="Q650" i="12"/>
  <c r="M650" i="12"/>
  <c r="U650" i="12"/>
  <c r="AC650" i="12"/>
  <c r="P650" i="12"/>
  <c r="Y650" i="12"/>
  <c r="F650" i="12"/>
  <c r="N650" i="12"/>
  <c r="V650" i="12"/>
  <c r="AD650" i="12"/>
  <c r="G650" i="12"/>
  <c r="O650" i="12"/>
  <c r="W650" i="12"/>
  <c r="AE650" i="12"/>
  <c r="AF650" i="12"/>
  <c r="I650" i="12"/>
  <c r="AG650" i="12"/>
  <c r="J650" i="12"/>
  <c r="R650" i="12"/>
  <c r="Z650" i="12"/>
  <c r="AA650" i="12"/>
  <c r="K650" i="12"/>
  <c r="S650" i="12"/>
  <c r="AI620" i="12"/>
  <c r="F620" i="12"/>
  <c r="N620" i="12"/>
  <c r="V620" i="12"/>
  <c r="AD620" i="12"/>
  <c r="H620" i="12"/>
  <c r="P620" i="12"/>
  <c r="X620" i="12"/>
  <c r="AF620" i="12"/>
  <c r="I620" i="12"/>
  <c r="Q620" i="12"/>
  <c r="Y620" i="12"/>
  <c r="AG620" i="12"/>
  <c r="L620" i="12"/>
  <c r="T620" i="12"/>
  <c r="AB620" i="12"/>
  <c r="J620" i="12"/>
  <c r="Z620" i="12"/>
  <c r="S620" i="12"/>
  <c r="G620" i="12"/>
  <c r="K620" i="12"/>
  <c r="AA620" i="12"/>
  <c r="M620" i="12"/>
  <c r="AC620" i="12"/>
  <c r="O620" i="12"/>
  <c r="AE620" i="12"/>
  <c r="W620" i="12"/>
  <c r="R620" i="12"/>
  <c r="U620" i="12"/>
  <c r="AI616" i="12"/>
  <c r="F616" i="12"/>
  <c r="N616" i="12"/>
  <c r="V616" i="12"/>
  <c r="AD616" i="12"/>
  <c r="G616" i="12"/>
  <c r="O616" i="12"/>
  <c r="W616" i="12"/>
  <c r="AE616" i="12"/>
  <c r="H616" i="12"/>
  <c r="P616" i="12"/>
  <c r="X616" i="12"/>
  <c r="AF616" i="12"/>
  <c r="I616" i="12"/>
  <c r="Q616" i="12"/>
  <c r="Y616" i="12"/>
  <c r="AG616" i="12"/>
  <c r="L616" i="12"/>
  <c r="T616" i="12"/>
  <c r="AB616" i="12"/>
  <c r="K616" i="12"/>
  <c r="M616" i="12"/>
  <c r="J616" i="12"/>
  <c r="R616" i="12"/>
  <c r="S616" i="12"/>
  <c r="Z616" i="12"/>
  <c r="AC616" i="12"/>
  <c r="U616" i="12"/>
  <c r="AA616" i="12"/>
  <c r="AI612" i="12"/>
  <c r="F612" i="12"/>
  <c r="N612" i="12"/>
  <c r="V612" i="12"/>
  <c r="AD612" i="12"/>
  <c r="G612" i="12"/>
  <c r="O612" i="12"/>
  <c r="W612" i="12"/>
  <c r="AE612" i="12"/>
  <c r="H612" i="12"/>
  <c r="P612" i="12"/>
  <c r="X612" i="12"/>
  <c r="AF612" i="12"/>
  <c r="I612" i="12"/>
  <c r="Q612" i="12"/>
  <c r="Y612" i="12"/>
  <c r="AG612" i="12"/>
  <c r="L612" i="12"/>
  <c r="T612" i="12"/>
  <c r="AB612" i="12"/>
  <c r="R612" i="12"/>
  <c r="S612" i="12"/>
  <c r="M612" i="12"/>
  <c r="U612" i="12"/>
  <c r="AC612" i="12"/>
  <c r="Z612" i="12"/>
  <c r="J612" i="12"/>
  <c r="AA612" i="12"/>
  <c r="K612" i="12"/>
  <c r="AI608" i="12"/>
  <c r="F608" i="12"/>
  <c r="N608" i="12"/>
  <c r="V608" i="12"/>
  <c r="AD608" i="12"/>
  <c r="G608" i="12"/>
  <c r="O608" i="12"/>
  <c r="W608" i="12"/>
  <c r="AE608" i="12"/>
  <c r="H608" i="12"/>
  <c r="P608" i="12"/>
  <c r="X608" i="12"/>
  <c r="AF608" i="12"/>
  <c r="I608" i="12"/>
  <c r="Q608" i="12"/>
  <c r="Y608" i="12"/>
  <c r="AG608" i="12"/>
  <c r="L608" i="12"/>
  <c r="T608" i="12"/>
  <c r="AB608" i="12"/>
  <c r="U608" i="12"/>
  <c r="M608" i="12"/>
  <c r="Z608" i="12"/>
  <c r="S608" i="12"/>
  <c r="AA608" i="12"/>
  <c r="J608" i="12"/>
  <c r="AC608" i="12"/>
  <c r="K608" i="12"/>
  <c r="R608" i="12"/>
  <c r="AI641" i="12"/>
  <c r="H641" i="12"/>
  <c r="P641" i="12"/>
  <c r="X641" i="12"/>
  <c r="AF641" i="12"/>
  <c r="AC641" i="12"/>
  <c r="O641" i="12"/>
  <c r="I641" i="12"/>
  <c r="Q641" i="12"/>
  <c r="Y641" i="12"/>
  <c r="AG641" i="12"/>
  <c r="AE641" i="12"/>
  <c r="J641" i="12"/>
  <c r="R641" i="12"/>
  <c r="Z641" i="12"/>
  <c r="M641" i="12"/>
  <c r="G641" i="12"/>
  <c r="K641" i="12"/>
  <c r="S641" i="12"/>
  <c r="AA641" i="12"/>
  <c r="U641" i="12"/>
  <c r="W641" i="12"/>
  <c r="L641" i="12"/>
  <c r="T641" i="12"/>
  <c r="AB641" i="12"/>
  <c r="F641" i="12"/>
  <c r="N641" i="12"/>
  <c r="V641" i="12"/>
  <c r="AD641" i="12"/>
  <c r="AI637" i="12"/>
  <c r="H637" i="12"/>
  <c r="P637" i="12"/>
  <c r="X637" i="12"/>
  <c r="AF637" i="12"/>
  <c r="M637" i="12"/>
  <c r="G637" i="12"/>
  <c r="I637" i="12"/>
  <c r="Q637" i="12"/>
  <c r="Y637" i="12"/>
  <c r="AG637" i="12"/>
  <c r="W637" i="12"/>
  <c r="J637" i="12"/>
  <c r="R637" i="12"/>
  <c r="Z637" i="12"/>
  <c r="U637" i="12"/>
  <c r="AE637" i="12"/>
  <c r="K637" i="12"/>
  <c r="S637" i="12"/>
  <c r="AA637" i="12"/>
  <c r="AC637" i="12"/>
  <c r="O637" i="12"/>
  <c r="L637" i="12"/>
  <c r="T637" i="12"/>
  <c r="AB637" i="12"/>
  <c r="F637" i="12"/>
  <c r="N637" i="12"/>
  <c r="V637" i="12"/>
  <c r="AD637" i="12"/>
  <c r="AI635" i="12"/>
  <c r="H635" i="12"/>
  <c r="P635" i="12"/>
  <c r="X635" i="12"/>
  <c r="AF635" i="12"/>
  <c r="AE635" i="12"/>
  <c r="I635" i="12"/>
  <c r="Q635" i="12"/>
  <c r="Y635" i="12"/>
  <c r="AG635" i="12"/>
  <c r="U635" i="12"/>
  <c r="O635" i="12"/>
  <c r="J635" i="12"/>
  <c r="R635" i="12"/>
  <c r="Z635" i="12"/>
  <c r="M635" i="12"/>
  <c r="W635" i="12"/>
  <c r="K635" i="12"/>
  <c r="S635" i="12"/>
  <c r="AA635" i="12"/>
  <c r="AC635" i="12"/>
  <c r="L635" i="12"/>
  <c r="T635" i="12"/>
  <c r="AB635" i="12"/>
  <c r="G635" i="12"/>
  <c r="F635" i="12"/>
  <c r="N635" i="12"/>
  <c r="V635" i="12"/>
  <c r="AD635" i="12"/>
  <c r="AI633" i="12"/>
  <c r="H633" i="12"/>
  <c r="P633" i="12"/>
  <c r="X633" i="12"/>
  <c r="AF633" i="12"/>
  <c r="AC633" i="12"/>
  <c r="W633" i="12"/>
  <c r="I633" i="12"/>
  <c r="Q633" i="12"/>
  <c r="Y633" i="12"/>
  <c r="AG633" i="12"/>
  <c r="M633" i="12"/>
  <c r="O633" i="12"/>
  <c r="J633" i="12"/>
  <c r="R633" i="12"/>
  <c r="Z633" i="12"/>
  <c r="K633" i="12"/>
  <c r="S633" i="12"/>
  <c r="AA633" i="12"/>
  <c r="U633" i="12"/>
  <c r="G633" i="12"/>
  <c r="AE633" i="12"/>
  <c r="L633" i="12"/>
  <c r="T633" i="12"/>
  <c r="AB633" i="12"/>
  <c r="F633" i="12"/>
  <c r="N633" i="12"/>
  <c r="V633" i="12"/>
  <c r="AD633" i="12"/>
  <c r="AI631" i="12"/>
  <c r="H631" i="12"/>
  <c r="P631" i="12"/>
  <c r="X631" i="12"/>
  <c r="AF631" i="12"/>
  <c r="AC631" i="12"/>
  <c r="W631" i="12"/>
  <c r="I631" i="12"/>
  <c r="Q631" i="12"/>
  <c r="Y631" i="12"/>
  <c r="AG631" i="12"/>
  <c r="AE631" i="12"/>
  <c r="J631" i="12"/>
  <c r="R631" i="12"/>
  <c r="Z631" i="12"/>
  <c r="G631" i="12"/>
  <c r="K631" i="12"/>
  <c r="S631" i="12"/>
  <c r="AA631" i="12"/>
  <c r="U631" i="12"/>
  <c r="O631" i="12"/>
  <c r="L631" i="12"/>
  <c r="T631" i="12"/>
  <c r="AB631" i="12"/>
  <c r="M631" i="12"/>
  <c r="F631" i="12"/>
  <c r="N631" i="12"/>
  <c r="V631" i="12"/>
  <c r="AD631" i="12"/>
  <c r="AI629" i="12"/>
  <c r="H629" i="12"/>
  <c r="P629" i="12"/>
  <c r="X629" i="12"/>
  <c r="AF629" i="12"/>
  <c r="O629" i="12"/>
  <c r="I629" i="12"/>
  <c r="Q629" i="12"/>
  <c r="Y629" i="12"/>
  <c r="AG629" i="12"/>
  <c r="AC629" i="12"/>
  <c r="W629" i="12"/>
  <c r="J629" i="12"/>
  <c r="R629" i="12"/>
  <c r="Z629" i="12"/>
  <c r="U629" i="12"/>
  <c r="G629" i="12"/>
  <c r="K629" i="12"/>
  <c r="S629" i="12"/>
  <c r="AA629" i="12"/>
  <c r="M629" i="12"/>
  <c r="AE629" i="12"/>
  <c r="L629" i="12"/>
  <c r="T629" i="12"/>
  <c r="AB629" i="12"/>
  <c r="F629" i="12"/>
  <c r="N629" i="12"/>
  <c r="V629" i="12"/>
  <c r="AD629" i="12"/>
  <c r="AI627" i="12"/>
  <c r="J627" i="12"/>
  <c r="R627" i="12"/>
  <c r="Z627" i="12"/>
  <c r="L627" i="12"/>
  <c r="T627" i="12"/>
  <c r="AB627" i="12"/>
  <c r="M627" i="12"/>
  <c r="U627" i="12"/>
  <c r="AC627" i="12"/>
  <c r="H627" i="12"/>
  <c r="P627" i="12"/>
  <c r="X627" i="12"/>
  <c r="AF627" i="12"/>
  <c r="F627" i="12"/>
  <c r="V627" i="12"/>
  <c r="O627" i="12"/>
  <c r="G627" i="12"/>
  <c r="W627" i="12"/>
  <c r="I627" i="12"/>
  <c r="Y627" i="12"/>
  <c r="K627" i="12"/>
  <c r="AA627" i="12"/>
  <c r="AE627" i="12"/>
  <c r="S627" i="12"/>
  <c r="N627" i="12"/>
  <c r="AD627" i="12"/>
  <c r="Q627" i="12"/>
  <c r="AG627" i="12"/>
  <c r="AI625" i="12"/>
  <c r="J625" i="12"/>
  <c r="R625" i="12"/>
  <c r="Z625" i="12"/>
  <c r="L625" i="12"/>
  <c r="T625" i="12"/>
  <c r="AB625" i="12"/>
  <c r="M625" i="12"/>
  <c r="U625" i="12"/>
  <c r="AC625" i="12"/>
  <c r="H625" i="12"/>
  <c r="P625" i="12"/>
  <c r="X625" i="12"/>
  <c r="AF625" i="12"/>
  <c r="N625" i="12"/>
  <c r="AD625" i="12"/>
  <c r="W625" i="12"/>
  <c r="O625" i="12"/>
  <c r="AE625" i="12"/>
  <c r="K625" i="12"/>
  <c r="Q625" i="12"/>
  <c r="AG625" i="12"/>
  <c r="G625" i="12"/>
  <c r="S625" i="12"/>
  <c r="AA625" i="12"/>
  <c r="F625" i="12"/>
  <c r="V625" i="12"/>
  <c r="I625" i="12"/>
  <c r="Y625" i="12"/>
  <c r="AI661" i="12"/>
  <c r="H661" i="12"/>
  <c r="P661" i="12"/>
  <c r="X661" i="12"/>
  <c r="AF661" i="12"/>
  <c r="L661" i="12"/>
  <c r="AC661" i="12"/>
  <c r="I661" i="12"/>
  <c r="Q661" i="12"/>
  <c r="Y661" i="12"/>
  <c r="AG661" i="12"/>
  <c r="T661" i="12"/>
  <c r="J661" i="12"/>
  <c r="R661" i="12"/>
  <c r="Z661" i="12"/>
  <c r="M661" i="12"/>
  <c r="K661" i="12"/>
  <c r="S661" i="12"/>
  <c r="AA661" i="12"/>
  <c r="AB661" i="12"/>
  <c r="U661" i="12"/>
  <c r="F661" i="12"/>
  <c r="N661" i="12"/>
  <c r="V661" i="12"/>
  <c r="AD661" i="12"/>
  <c r="O661" i="12"/>
  <c r="G661" i="12"/>
  <c r="AE661" i="12"/>
  <c r="W661" i="12"/>
  <c r="AI659" i="12"/>
  <c r="H659" i="12"/>
  <c r="P659" i="12"/>
  <c r="X659" i="12"/>
  <c r="AF659" i="12"/>
  <c r="U659" i="12"/>
  <c r="I659" i="12"/>
  <c r="Q659" i="12"/>
  <c r="Y659" i="12"/>
  <c r="AG659" i="12"/>
  <c r="L659" i="12"/>
  <c r="M659" i="12"/>
  <c r="J659" i="12"/>
  <c r="R659" i="12"/>
  <c r="Z659" i="12"/>
  <c r="T659" i="12"/>
  <c r="AC659" i="12"/>
  <c r="K659" i="12"/>
  <c r="S659" i="12"/>
  <c r="AA659" i="12"/>
  <c r="AB659" i="12"/>
  <c r="F659" i="12"/>
  <c r="N659" i="12"/>
  <c r="V659" i="12"/>
  <c r="AD659" i="12"/>
  <c r="AE659" i="12"/>
  <c r="G659" i="12"/>
  <c r="O659" i="12"/>
  <c r="W659" i="12"/>
  <c r="AI657" i="12"/>
  <c r="H657" i="12"/>
  <c r="P657" i="12"/>
  <c r="X657" i="12"/>
  <c r="AF657" i="12"/>
  <c r="AB657" i="12"/>
  <c r="I657" i="12"/>
  <c r="Q657" i="12"/>
  <c r="Y657" i="12"/>
  <c r="AG657" i="12"/>
  <c r="L657" i="12"/>
  <c r="AC657" i="12"/>
  <c r="J657" i="12"/>
  <c r="R657" i="12"/>
  <c r="Z657" i="12"/>
  <c r="M657" i="12"/>
  <c r="K657" i="12"/>
  <c r="S657" i="12"/>
  <c r="AA657" i="12"/>
  <c r="T657" i="12"/>
  <c r="U657" i="12"/>
  <c r="F657" i="12"/>
  <c r="N657" i="12"/>
  <c r="V657" i="12"/>
  <c r="AD657" i="12"/>
  <c r="W657" i="12"/>
  <c r="AE657" i="12"/>
  <c r="O657" i="12"/>
  <c r="G657" i="12"/>
  <c r="AI655" i="12"/>
  <c r="H655" i="12"/>
  <c r="P655" i="12"/>
  <c r="X655" i="12"/>
  <c r="AF655" i="12"/>
  <c r="AC655" i="12"/>
  <c r="I655" i="12"/>
  <c r="Q655" i="12"/>
  <c r="Y655" i="12"/>
  <c r="AG655" i="12"/>
  <c r="M655" i="12"/>
  <c r="J655" i="12"/>
  <c r="R655" i="12"/>
  <c r="Z655" i="12"/>
  <c r="AB655" i="12"/>
  <c r="U655" i="12"/>
  <c r="K655" i="12"/>
  <c r="S655" i="12"/>
  <c r="AA655" i="12"/>
  <c r="L655" i="12"/>
  <c r="T655" i="12"/>
  <c r="F655" i="12"/>
  <c r="N655" i="12"/>
  <c r="V655" i="12"/>
  <c r="AD655" i="12"/>
  <c r="O655" i="12"/>
  <c r="W655" i="12"/>
  <c r="AE655" i="12"/>
  <c r="G655" i="12"/>
  <c r="AI653" i="12"/>
  <c r="H653" i="12"/>
  <c r="P653" i="12"/>
  <c r="X653" i="12"/>
  <c r="AF653" i="12"/>
  <c r="AB653" i="12"/>
  <c r="U653" i="12"/>
  <c r="I653" i="12"/>
  <c r="Q653" i="12"/>
  <c r="Y653" i="12"/>
  <c r="AG653" i="12"/>
  <c r="T653" i="12"/>
  <c r="M653" i="12"/>
  <c r="J653" i="12"/>
  <c r="R653" i="12"/>
  <c r="Z653" i="12"/>
  <c r="K653" i="12"/>
  <c r="S653" i="12"/>
  <c r="AA653" i="12"/>
  <c r="L653" i="12"/>
  <c r="AC653" i="12"/>
  <c r="F653" i="12"/>
  <c r="N653" i="12"/>
  <c r="V653" i="12"/>
  <c r="AD653" i="12"/>
  <c r="G653" i="12"/>
  <c r="O653" i="12"/>
  <c r="W653" i="12"/>
  <c r="AE653" i="12"/>
  <c r="AI651" i="12"/>
  <c r="H651" i="12"/>
  <c r="P651" i="12"/>
  <c r="X651" i="12"/>
  <c r="AF651" i="12"/>
  <c r="T651" i="12"/>
  <c r="U651" i="12"/>
  <c r="I651" i="12"/>
  <c r="Q651" i="12"/>
  <c r="Y651" i="12"/>
  <c r="AG651" i="12"/>
  <c r="AB651" i="12"/>
  <c r="J651" i="12"/>
  <c r="R651" i="12"/>
  <c r="Z651" i="12"/>
  <c r="L651" i="12"/>
  <c r="M651" i="12"/>
  <c r="K651" i="12"/>
  <c r="S651" i="12"/>
  <c r="AA651" i="12"/>
  <c r="AC651" i="12"/>
  <c r="F651" i="12"/>
  <c r="N651" i="12"/>
  <c r="V651" i="12"/>
  <c r="AD651" i="12"/>
  <c r="G651" i="12"/>
  <c r="W651" i="12"/>
  <c r="O651" i="12"/>
  <c r="AE651" i="12"/>
  <c r="AI649" i="12"/>
  <c r="H649" i="12"/>
  <c r="P649" i="12"/>
  <c r="X649" i="12"/>
  <c r="AF649" i="12"/>
  <c r="I649" i="12"/>
  <c r="Q649" i="12"/>
  <c r="Y649" i="12"/>
  <c r="AG649" i="12"/>
  <c r="U649" i="12"/>
  <c r="J649" i="12"/>
  <c r="R649" i="12"/>
  <c r="Z649" i="12"/>
  <c r="L649" i="12"/>
  <c r="AC649" i="12"/>
  <c r="K649" i="12"/>
  <c r="S649" i="12"/>
  <c r="AA649" i="12"/>
  <c r="AB649" i="12"/>
  <c r="M649" i="12"/>
  <c r="T649" i="12"/>
  <c r="F649" i="12"/>
  <c r="N649" i="12"/>
  <c r="V649" i="12"/>
  <c r="AD649" i="12"/>
  <c r="G649" i="12"/>
  <c r="O649" i="12"/>
  <c r="AE649" i="12"/>
  <c r="W649" i="12"/>
  <c r="AI647" i="12"/>
  <c r="H647" i="12"/>
  <c r="P647" i="12"/>
  <c r="X647" i="12"/>
  <c r="AF647" i="12"/>
  <c r="AB647" i="12"/>
  <c r="AC647" i="12"/>
  <c r="I647" i="12"/>
  <c r="Q647" i="12"/>
  <c r="Y647" i="12"/>
  <c r="AG647" i="12"/>
  <c r="M647" i="12"/>
  <c r="J647" i="12"/>
  <c r="R647" i="12"/>
  <c r="Z647" i="12"/>
  <c r="T647" i="12"/>
  <c r="U647" i="12"/>
  <c r="K647" i="12"/>
  <c r="S647" i="12"/>
  <c r="AA647" i="12"/>
  <c r="L647" i="12"/>
  <c r="F647" i="12"/>
  <c r="N647" i="12"/>
  <c r="V647" i="12"/>
  <c r="AD647" i="12"/>
  <c r="G647" i="12"/>
  <c r="W647" i="12"/>
  <c r="O647" i="12"/>
  <c r="AE647" i="12"/>
  <c r="AI645" i="12"/>
  <c r="H645" i="12"/>
  <c r="P645" i="12"/>
  <c r="X645" i="12"/>
  <c r="AF645" i="12"/>
  <c r="U645" i="12"/>
  <c r="I645" i="12"/>
  <c r="Q645" i="12"/>
  <c r="Y645" i="12"/>
  <c r="AG645" i="12"/>
  <c r="AC645" i="12"/>
  <c r="J645" i="12"/>
  <c r="R645" i="12"/>
  <c r="Z645" i="12"/>
  <c r="K645" i="12"/>
  <c r="S645" i="12"/>
  <c r="AA645" i="12"/>
  <c r="M645" i="12"/>
  <c r="L645" i="12"/>
  <c r="T645" i="12"/>
  <c r="AB645" i="12"/>
  <c r="F645" i="12"/>
  <c r="N645" i="12"/>
  <c r="V645" i="12"/>
  <c r="AD645" i="12"/>
  <c r="AE645" i="12"/>
  <c r="O645" i="12"/>
  <c r="G645" i="12"/>
  <c r="W645" i="12"/>
  <c r="AI621" i="12"/>
  <c r="J621" i="12"/>
  <c r="R621" i="12"/>
  <c r="Z621" i="12"/>
  <c r="L621" i="12"/>
  <c r="T621" i="12"/>
  <c r="AB621" i="12"/>
  <c r="M621" i="12"/>
  <c r="U621" i="12"/>
  <c r="AC621" i="12"/>
  <c r="H621" i="12"/>
  <c r="P621" i="12"/>
  <c r="X621" i="12"/>
  <c r="AF621" i="12"/>
  <c r="N621" i="12"/>
  <c r="AD621" i="12"/>
  <c r="O621" i="12"/>
  <c r="AE621" i="12"/>
  <c r="G621" i="12"/>
  <c r="Q621" i="12"/>
  <c r="AG621" i="12"/>
  <c r="AA621" i="12"/>
  <c r="S621" i="12"/>
  <c r="W621" i="12"/>
  <c r="F621" i="12"/>
  <c r="V621" i="12"/>
  <c r="K621" i="12"/>
  <c r="I621" i="12"/>
  <c r="Y621" i="12"/>
  <c r="AI609" i="12"/>
  <c r="J609" i="12"/>
  <c r="R609" i="12"/>
  <c r="Z609" i="12"/>
  <c r="K609" i="12"/>
  <c r="S609" i="12"/>
  <c r="AA609" i="12"/>
  <c r="L609" i="12"/>
  <c r="T609" i="12"/>
  <c r="AB609" i="12"/>
  <c r="M609" i="12"/>
  <c r="U609" i="12"/>
  <c r="AC609" i="12"/>
  <c r="H609" i="12"/>
  <c r="P609" i="12"/>
  <c r="X609" i="12"/>
  <c r="AF609" i="12"/>
  <c r="O609" i="12"/>
  <c r="AG609" i="12"/>
  <c r="Q609" i="12"/>
  <c r="V609" i="12"/>
  <c r="AD609" i="12"/>
  <c r="W609" i="12"/>
  <c r="G609" i="12"/>
  <c r="N609" i="12"/>
  <c r="F609" i="12"/>
  <c r="Y609" i="12"/>
  <c r="I609" i="12"/>
  <c r="AE609" i="12"/>
  <c r="AI634" i="12"/>
  <c r="L634" i="12"/>
  <c r="T634" i="12"/>
  <c r="AB634" i="12"/>
  <c r="AG634" i="12"/>
  <c r="S634" i="12"/>
  <c r="M634" i="12"/>
  <c r="U634" i="12"/>
  <c r="AC634" i="12"/>
  <c r="Q634" i="12"/>
  <c r="F634" i="12"/>
  <c r="N634" i="12"/>
  <c r="V634" i="12"/>
  <c r="AD634" i="12"/>
  <c r="I634" i="12"/>
  <c r="K634" i="12"/>
  <c r="G634" i="12"/>
  <c r="O634" i="12"/>
  <c r="W634" i="12"/>
  <c r="AE634" i="12"/>
  <c r="Y634" i="12"/>
  <c r="AA634" i="12"/>
  <c r="H634" i="12"/>
  <c r="P634" i="12"/>
  <c r="X634" i="12"/>
  <c r="AF634" i="12"/>
  <c r="J634" i="12"/>
  <c r="R634" i="12"/>
  <c r="Z634" i="12"/>
  <c r="AI626" i="12"/>
  <c r="F626" i="12"/>
  <c r="N626" i="12"/>
  <c r="V626" i="12"/>
  <c r="AD626" i="12"/>
  <c r="H626" i="12"/>
  <c r="P626" i="12"/>
  <c r="X626" i="12"/>
  <c r="AF626" i="12"/>
  <c r="I626" i="12"/>
  <c r="Q626" i="12"/>
  <c r="Y626" i="12"/>
  <c r="AG626" i="12"/>
  <c r="L626" i="12"/>
  <c r="T626" i="12"/>
  <c r="AB626" i="12"/>
  <c r="R626" i="12"/>
  <c r="O626" i="12"/>
  <c r="S626" i="12"/>
  <c r="AA626" i="12"/>
  <c r="U626" i="12"/>
  <c r="AE626" i="12"/>
  <c r="G626" i="12"/>
  <c r="W626" i="12"/>
  <c r="K626" i="12"/>
  <c r="J626" i="12"/>
  <c r="Z626" i="12"/>
  <c r="M626" i="12"/>
  <c r="AC626" i="12"/>
  <c r="AI658" i="12"/>
  <c r="L658" i="12"/>
  <c r="T658" i="12"/>
  <c r="AB658" i="12"/>
  <c r="AF658" i="12"/>
  <c r="I658" i="12"/>
  <c r="M658" i="12"/>
  <c r="U658" i="12"/>
  <c r="AC658" i="12"/>
  <c r="F658" i="12"/>
  <c r="N658" i="12"/>
  <c r="V658" i="12"/>
  <c r="AD658" i="12"/>
  <c r="H658" i="12"/>
  <c r="Y658" i="12"/>
  <c r="G658" i="12"/>
  <c r="O658" i="12"/>
  <c r="W658" i="12"/>
  <c r="AE658" i="12"/>
  <c r="X658" i="12"/>
  <c r="Q658" i="12"/>
  <c r="AG658" i="12"/>
  <c r="P658" i="12"/>
  <c r="J658" i="12"/>
  <c r="R658" i="12"/>
  <c r="Z658" i="12"/>
  <c r="AA658" i="12"/>
  <c r="K658" i="12"/>
  <c r="S658" i="12"/>
  <c r="AI652" i="12"/>
  <c r="L652" i="12"/>
  <c r="T652" i="12"/>
  <c r="AB652" i="12"/>
  <c r="AF652" i="12"/>
  <c r="Q652" i="12"/>
  <c r="M652" i="12"/>
  <c r="U652" i="12"/>
  <c r="AC652" i="12"/>
  <c r="I652" i="12"/>
  <c r="F652" i="12"/>
  <c r="N652" i="12"/>
  <c r="V652" i="12"/>
  <c r="AD652" i="12"/>
  <c r="X652" i="12"/>
  <c r="Y652" i="12"/>
  <c r="G652" i="12"/>
  <c r="O652" i="12"/>
  <c r="W652" i="12"/>
  <c r="AE652" i="12"/>
  <c r="H652" i="12"/>
  <c r="AG652" i="12"/>
  <c r="P652" i="12"/>
  <c r="J652" i="12"/>
  <c r="R652" i="12"/>
  <c r="Z652" i="12"/>
  <c r="K652" i="12"/>
  <c r="AA652" i="12"/>
  <c r="S652" i="12"/>
  <c r="AI624" i="12"/>
  <c r="F624" i="12"/>
  <c r="N624" i="12"/>
  <c r="V624" i="12"/>
  <c r="AD624" i="12"/>
  <c r="H624" i="12"/>
  <c r="P624" i="12"/>
  <c r="X624" i="12"/>
  <c r="AF624" i="12"/>
  <c r="I624" i="12"/>
  <c r="Q624" i="12"/>
  <c r="Y624" i="12"/>
  <c r="AG624" i="12"/>
  <c r="L624" i="12"/>
  <c r="T624" i="12"/>
  <c r="AB624" i="12"/>
  <c r="J624" i="12"/>
  <c r="Z624" i="12"/>
  <c r="G624" i="12"/>
  <c r="K624" i="12"/>
  <c r="AA624" i="12"/>
  <c r="S624" i="12"/>
  <c r="M624" i="12"/>
  <c r="AC624" i="12"/>
  <c r="W624" i="12"/>
  <c r="O624" i="12"/>
  <c r="AE624" i="12"/>
  <c r="R624" i="12"/>
  <c r="U624" i="12"/>
  <c r="AI622" i="12"/>
  <c r="F622" i="12"/>
  <c r="N622" i="12"/>
  <c r="V622" i="12"/>
  <c r="AD622" i="12"/>
  <c r="H622" i="12"/>
  <c r="P622" i="12"/>
  <c r="X622" i="12"/>
  <c r="AF622" i="12"/>
  <c r="I622" i="12"/>
  <c r="Q622" i="12"/>
  <c r="Y622" i="12"/>
  <c r="AG622" i="12"/>
  <c r="L622" i="12"/>
  <c r="T622" i="12"/>
  <c r="AB622" i="12"/>
  <c r="R622" i="12"/>
  <c r="K622" i="12"/>
  <c r="AE622" i="12"/>
  <c r="S622" i="12"/>
  <c r="O622" i="12"/>
  <c r="U622" i="12"/>
  <c r="AA622" i="12"/>
  <c r="G622" i="12"/>
  <c r="W622" i="12"/>
  <c r="J622" i="12"/>
  <c r="Z622" i="12"/>
  <c r="M622" i="12"/>
  <c r="AC622" i="12"/>
  <c r="AI618" i="12"/>
  <c r="F618" i="12"/>
  <c r="N618" i="12"/>
  <c r="V618" i="12"/>
  <c r="AD618" i="12"/>
  <c r="G618" i="12"/>
  <c r="H618" i="12"/>
  <c r="P618" i="12"/>
  <c r="X618" i="12"/>
  <c r="AF618" i="12"/>
  <c r="I618" i="12"/>
  <c r="Q618" i="12"/>
  <c r="Y618" i="12"/>
  <c r="AG618" i="12"/>
  <c r="L618" i="12"/>
  <c r="T618" i="12"/>
  <c r="AB618" i="12"/>
  <c r="R618" i="12"/>
  <c r="K618" i="12"/>
  <c r="S618" i="12"/>
  <c r="U618" i="12"/>
  <c r="O618" i="12"/>
  <c r="W618" i="12"/>
  <c r="AE618" i="12"/>
  <c r="J618" i="12"/>
  <c r="Z618" i="12"/>
  <c r="AA618" i="12"/>
  <c r="M618" i="12"/>
  <c r="AC618" i="12"/>
  <c r="AI614" i="12"/>
  <c r="F614" i="12"/>
  <c r="N614" i="12"/>
  <c r="V614" i="12"/>
  <c r="AD614" i="12"/>
  <c r="G614" i="12"/>
  <c r="O614" i="12"/>
  <c r="W614" i="12"/>
  <c r="AE614" i="12"/>
  <c r="H614" i="12"/>
  <c r="P614" i="12"/>
  <c r="X614" i="12"/>
  <c r="AF614" i="12"/>
  <c r="I614" i="12"/>
  <c r="Q614" i="12"/>
  <c r="Y614" i="12"/>
  <c r="AG614" i="12"/>
  <c r="L614" i="12"/>
  <c r="T614" i="12"/>
  <c r="AB614" i="12"/>
  <c r="Z614" i="12"/>
  <c r="AA614" i="12"/>
  <c r="J614" i="12"/>
  <c r="AC614" i="12"/>
  <c r="U614" i="12"/>
  <c r="K614" i="12"/>
  <c r="R614" i="12"/>
  <c r="M614" i="12"/>
  <c r="S614" i="12"/>
  <c r="AI610" i="12"/>
  <c r="F610" i="12"/>
  <c r="N610" i="12"/>
  <c r="V610" i="12"/>
  <c r="AD610" i="12"/>
  <c r="G610" i="12"/>
  <c r="O610" i="12"/>
  <c r="W610" i="12"/>
  <c r="AE610" i="12"/>
  <c r="H610" i="12"/>
  <c r="P610" i="12"/>
  <c r="X610" i="12"/>
  <c r="AF610" i="12"/>
  <c r="I610" i="12"/>
  <c r="Q610" i="12"/>
  <c r="Y610" i="12"/>
  <c r="AG610" i="12"/>
  <c r="L610" i="12"/>
  <c r="T610" i="12"/>
  <c r="AB610" i="12"/>
  <c r="J610" i="12"/>
  <c r="AC610" i="12"/>
  <c r="K610" i="12"/>
  <c r="U610" i="12"/>
  <c r="M610" i="12"/>
  <c r="AA610" i="12"/>
  <c r="R610" i="12"/>
  <c r="S610" i="12"/>
  <c r="Z610" i="12"/>
  <c r="AI643" i="12"/>
  <c r="H643" i="12"/>
  <c r="P643" i="12"/>
  <c r="X643" i="12"/>
  <c r="AF643" i="12"/>
  <c r="AE643" i="12"/>
  <c r="I643" i="12"/>
  <c r="Q643" i="12"/>
  <c r="Y643" i="12"/>
  <c r="AG643" i="12"/>
  <c r="M643" i="12"/>
  <c r="W643" i="12"/>
  <c r="J643" i="12"/>
  <c r="R643" i="12"/>
  <c r="Z643" i="12"/>
  <c r="U643" i="12"/>
  <c r="O643" i="12"/>
  <c r="K643" i="12"/>
  <c r="S643" i="12"/>
  <c r="AA643" i="12"/>
  <c r="AB643" i="12"/>
  <c r="AC643" i="12"/>
  <c r="L643" i="12"/>
  <c r="T643" i="12"/>
  <c r="F643" i="12"/>
  <c r="N643" i="12"/>
  <c r="V643" i="12"/>
  <c r="AD643" i="12"/>
  <c r="G643" i="12"/>
  <c r="AI639" i="12"/>
  <c r="H639" i="12"/>
  <c r="P639" i="12"/>
  <c r="X639" i="12"/>
  <c r="AF639" i="12"/>
  <c r="U639" i="12"/>
  <c r="G639" i="12"/>
  <c r="I639" i="12"/>
  <c r="Q639" i="12"/>
  <c r="Y639" i="12"/>
  <c r="AG639" i="12"/>
  <c r="AC639" i="12"/>
  <c r="O639" i="12"/>
  <c r="J639" i="12"/>
  <c r="R639" i="12"/>
  <c r="Z639" i="12"/>
  <c r="AE639" i="12"/>
  <c r="K639" i="12"/>
  <c r="S639" i="12"/>
  <c r="AA639" i="12"/>
  <c r="M639" i="12"/>
  <c r="W639" i="12"/>
  <c r="L639" i="12"/>
  <c r="T639" i="12"/>
  <c r="AB639" i="12"/>
  <c r="F639" i="12"/>
  <c r="N639" i="12"/>
  <c r="V639" i="12"/>
  <c r="AD639" i="12"/>
  <c r="AI611" i="12"/>
  <c r="J611" i="12"/>
  <c r="R611" i="12"/>
  <c r="Z611" i="12"/>
  <c r="K611" i="12"/>
  <c r="S611" i="12"/>
  <c r="AA611" i="12"/>
  <c r="L611" i="12"/>
  <c r="T611" i="12"/>
  <c r="AB611" i="12"/>
  <c r="M611" i="12"/>
  <c r="U611" i="12"/>
  <c r="AC611" i="12"/>
  <c r="H611" i="12"/>
  <c r="P611" i="12"/>
  <c r="X611" i="12"/>
  <c r="AF611" i="12"/>
  <c r="W611" i="12"/>
  <c r="O611" i="12"/>
  <c r="F611" i="12"/>
  <c r="Y611" i="12"/>
  <c r="G611" i="12"/>
  <c r="AD611" i="12"/>
  <c r="I611" i="12"/>
  <c r="AE611" i="12"/>
  <c r="V611" i="12"/>
  <c r="N611" i="12"/>
  <c r="AG611" i="12"/>
  <c r="Q611" i="12"/>
  <c r="AI642" i="12"/>
  <c r="L642" i="12"/>
  <c r="T642" i="12"/>
  <c r="AB642" i="12"/>
  <c r="AG642" i="12"/>
  <c r="AA642" i="12"/>
  <c r="M642" i="12"/>
  <c r="U642" i="12"/>
  <c r="AC642" i="12"/>
  <c r="I642" i="12"/>
  <c r="F642" i="12"/>
  <c r="N642" i="12"/>
  <c r="V642" i="12"/>
  <c r="AD642" i="12"/>
  <c r="Q642" i="12"/>
  <c r="K642" i="12"/>
  <c r="G642" i="12"/>
  <c r="O642" i="12"/>
  <c r="W642" i="12"/>
  <c r="AE642" i="12"/>
  <c r="Y642" i="12"/>
  <c r="S642" i="12"/>
  <c r="H642" i="12"/>
  <c r="P642" i="12"/>
  <c r="X642" i="12"/>
  <c r="AF642" i="12"/>
  <c r="J642" i="12"/>
  <c r="R642" i="12"/>
  <c r="Z642" i="12"/>
  <c r="AI638" i="12"/>
  <c r="L638" i="12"/>
  <c r="T638" i="12"/>
  <c r="AB638" i="12"/>
  <c r="I638" i="12"/>
  <c r="K638" i="12"/>
  <c r="M638" i="12"/>
  <c r="U638" i="12"/>
  <c r="AC638" i="12"/>
  <c r="Y638" i="12"/>
  <c r="F638" i="12"/>
  <c r="N638" i="12"/>
  <c r="V638" i="12"/>
  <c r="AD638" i="12"/>
  <c r="AG638" i="12"/>
  <c r="G638" i="12"/>
  <c r="O638" i="12"/>
  <c r="W638" i="12"/>
  <c r="AE638" i="12"/>
  <c r="S638" i="12"/>
  <c r="H638" i="12"/>
  <c r="P638" i="12"/>
  <c r="X638" i="12"/>
  <c r="AF638" i="12"/>
  <c r="Q638" i="12"/>
  <c r="AA638" i="12"/>
  <c r="J638" i="12"/>
  <c r="R638" i="12"/>
  <c r="Z638" i="12"/>
  <c r="AI628" i="12"/>
  <c r="F628" i="12"/>
  <c r="N628" i="12"/>
  <c r="H628" i="12"/>
  <c r="I628" i="12"/>
  <c r="L628" i="12"/>
  <c r="J628" i="12"/>
  <c r="T628" i="12"/>
  <c r="AB628" i="12"/>
  <c r="AG628" i="12"/>
  <c r="S628" i="12"/>
  <c r="K628" i="12"/>
  <c r="U628" i="12"/>
  <c r="AC628" i="12"/>
  <c r="Y628" i="12"/>
  <c r="G628" i="12"/>
  <c r="M628" i="12"/>
  <c r="V628" i="12"/>
  <c r="AD628" i="12"/>
  <c r="Q628" i="12"/>
  <c r="O628" i="12"/>
  <c r="W628" i="12"/>
  <c r="AE628" i="12"/>
  <c r="AA628" i="12"/>
  <c r="P628" i="12"/>
  <c r="X628" i="12"/>
  <c r="AF628" i="12"/>
  <c r="R628" i="12"/>
  <c r="Z628" i="12"/>
  <c r="AI656" i="12"/>
  <c r="L656" i="12"/>
  <c r="T656" i="12"/>
  <c r="AB656" i="12"/>
  <c r="P656" i="12"/>
  <c r="AG656" i="12"/>
  <c r="M656" i="12"/>
  <c r="U656" i="12"/>
  <c r="AC656" i="12"/>
  <c r="H656" i="12"/>
  <c r="Y656" i="12"/>
  <c r="F656" i="12"/>
  <c r="N656" i="12"/>
  <c r="V656" i="12"/>
  <c r="AD656" i="12"/>
  <c r="AF656" i="12"/>
  <c r="G656" i="12"/>
  <c r="O656" i="12"/>
  <c r="W656" i="12"/>
  <c r="AE656" i="12"/>
  <c r="X656" i="12"/>
  <c r="I656" i="12"/>
  <c r="Q656" i="12"/>
  <c r="J656" i="12"/>
  <c r="R656" i="12"/>
  <c r="Z656" i="12"/>
  <c r="K656" i="12"/>
  <c r="S656" i="12"/>
  <c r="AA656" i="12"/>
  <c r="AI648" i="12"/>
  <c r="L648" i="12"/>
  <c r="T648" i="12"/>
  <c r="AB648" i="12"/>
  <c r="X648" i="12"/>
  <c r="AG648" i="12"/>
  <c r="M648" i="12"/>
  <c r="U648" i="12"/>
  <c r="AC648" i="12"/>
  <c r="H648" i="12"/>
  <c r="AF648" i="12"/>
  <c r="Q648" i="12"/>
  <c r="F648" i="12"/>
  <c r="N648" i="12"/>
  <c r="V648" i="12"/>
  <c r="AD648" i="12"/>
  <c r="Y648" i="12"/>
  <c r="G648" i="12"/>
  <c r="O648" i="12"/>
  <c r="W648" i="12"/>
  <c r="AE648" i="12"/>
  <c r="P648" i="12"/>
  <c r="I648" i="12"/>
  <c r="J648" i="12"/>
  <c r="R648" i="12"/>
  <c r="Z648" i="12"/>
  <c r="S648" i="12"/>
  <c r="AA648" i="12"/>
  <c r="K648" i="12"/>
  <c r="AH645" i="12"/>
  <c r="AH640" i="12"/>
  <c r="AH622" i="12"/>
  <c r="AH632" i="12"/>
  <c r="AH633" i="12"/>
  <c r="AH608" i="12"/>
  <c r="AH616" i="12"/>
  <c r="AH639" i="12"/>
  <c r="AH658" i="12"/>
  <c r="AH629" i="12"/>
  <c r="AH647" i="12"/>
  <c r="AH620" i="12"/>
  <c r="AH648" i="12"/>
  <c r="AH636" i="12"/>
  <c r="AH611" i="12"/>
  <c r="AH615" i="12"/>
  <c r="AH637" i="12"/>
  <c r="AH612" i="12"/>
  <c r="AH643" i="12"/>
  <c r="AH652" i="12"/>
  <c r="AH619" i="12"/>
  <c r="AH661" i="12"/>
  <c r="AH644" i="12"/>
  <c r="AH651" i="12"/>
  <c r="AH625" i="12"/>
  <c r="AH660" i="12"/>
  <c r="AH656" i="12"/>
  <c r="AH655" i="12"/>
  <c r="AH653" i="12"/>
  <c r="AH650" i="12"/>
  <c r="AH662" i="12"/>
  <c r="AH657" i="12"/>
  <c r="AH654" i="12"/>
  <c r="AH659" i="12"/>
  <c r="AH649" i="12"/>
  <c r="AH646" i="12"/>
  <c r="AH634" i="12"/>
  <c r="AH631" i="12"/>
  <c r="AH638" i="12"/>
  <c r="AH635" i="12"/>
  <c r="AH641" i="12"/>
  <c r="AH642" i="12"/>
  <c r="AH627" i="12"/>
  <c r="AH630" i="12"/>
  <c r="AH626" i="12"/>
  <c r="AH617" i="12"/>
  <c r="AH618" i="12"/>
  <c r="AH623" i="12"/>
  <c r="AH621" i="12"/>
  <c r="AH624" i="12"/>
  <c r="AH614" i="12"/>
  <c r="AH610" i="12"/>
  <c r="AH613" i="12"/>
  <c r="AH609" i="12"/>
  <c r="A107" i="1" l="1"/>
  <c r="B19" i="14" l="1"/>
  <c r="B9" i="14"/>
  <c r="D3" i="12" l="1"/>
  <c r="E3" i="12"/>
  <c r="D4" i="12"/>
  <c r="E4" i="12"/>
  <c r="D5" i="12"/>
  <c r="E5" i="12"/>
  <c r="D6" i="12"/>
  <c r="E6" i="12"/>
  <c r="D7" i="12"/>
  <c r="E7" i="12"/>
  <c r="D8" i="12"/>
  <c r="E8" i="12"/>
  <c r="D9" i="12"/>
  <c r="E9" i="12"/>
  <c r="D10" i="12"/>
  <c r="E10" i="12"/>
  <c r="D11" i="12"/>
  <c r="E11" i="12"/>
  <c r="D12" i="12"/>
  <c r="E12" i="12"/>
  <c r="D13" i="12"/>
  <c r="E13" i="12"/>
  <c r="D14" i="12"/>
  <c r="E14" i="12"/>
  <c r="D15" i="12"/>
  <c r="E15" i="12"/>
  <c r="D16" i="12"/>
  <c r="E16" i="12"/>
  <c r="D17" i="12"/>
  <c r="E17" i="12"/>
  <c r="D18" i="12"/>
  <c r="E18" i="12"/>
  <c r="D19" i="12"/>
  <c r="E19" i="12"/>
  <c r="D20" i="12"/>
  <c r="E20" i="12"/>
  <c r="D21" i="12"/>
  <c r="E21" i="12"/>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D51" i="12"/>
  <c r="E51" i="12"/>
  <c r="D52" i="12"/>
  <c r="E52" i="12"/>
  <c r="D53" i="12"/>
  <c r="E53" i="12"/>
  <c r="D54" i="12"/>
  <c r="E54" i="12"/>
  <c r="D55" i="12"/>
  <c r="E55" i="12"/>
  <c r="D56" i="12"/>
  <c r="E56" i="12"/>
  <c r="D57" i="12"/>
  <c r="E57" i="12"/>
  <c r="D58" i="12"/>
  <c r="E58" i="12"/>
  <c r="D59" i="12"/>
  <c r="E59" i="12"/>
  <c r="D60" i="12"/>
  <c r="E60" i="12"/>
  <c r="D61" i="12"/>
  <c r="E61" i="12"/>
  <c r="D62" i="12"/>
  <c r="E62" i="12"/>
  <c r="D63" i="12"/>
  <c r="E63" i="12"/>
  <c r="D64" i="12"/>
  <c r="E64" i="12"/>
  <c r="D65" i="12"/>
  <c r="E65" i="12"/>
  <c r="D66" i="12"/>
  <c r="E66" i="12"/>
  <c r="D67" i="12"/>
  <c r="E67" i="12"/>
  <c r="D68" i="12"/>
  <c r="E68" i="12"/>
  <c r="D69" i="12"/>
  <c r="E69" i="12"/>
  <c r="D70" i="12"/>
  <c r="E70" i="12"/>
  <c r="D71" i="12"/>
  <c r="E71" i="12"/>
  <c r="D72" i="12"/>
  <c r="E72" i="12"/>
  <c r="D73" i="12"/>
  <c r="E73" i="12"/>
  <c r="D74" i="12"/>
  <c r="E74" i="12"/>
  <c r="D75" i="12"/>
  <c r="E75" i="12"/>
  <c r="D76" i="12"/>
  <c r="E76" i="12"/>
  <c r="D77" i="12"/>
  <c r="E77" i="12"/>
  <c r="D78" i="12"/>
  <c r="E78" i="12"/>
  <c r="D79" i="12"/>
  <c r="E79" i="12"/>
  <c r="D80" i="12"/>
  <c r="E80" i="12"/>
  <c r="D81" i="12"/>
  <c r="E81" i="12"/>
  <c r="D82" i="12"/>
  <c r="E82" i="12"/>
  <c r="D83" i="12"/>
  <c r="E83" i="12"/>
  <c r="D84" i="12"/>
  <c r="E84" i="12"/>
  <c r="D85" i="12"/>
  <c r="E85" i="12"/>
  <c r="D86" i="12"/>
  <c r="E86" i="12"/>
  <c r="D87" i="12"/>
  <c r="E87" i="12"/>
  <c r="D88" i="12"/>
  <c r="E88" i="12"/>
  <c r="D89" i="12"/>
  <c r="E89" i="12"/>
  <c r="D90" i="12"/>
  <c r="E90" i="12"/>
  <c r="D91" i="12"/>
  <c r="E91" i="12"/>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4" i="12"/>
  <c r="E144" i="12"/>
  <c r="D145" i="12"/>
  <c r="E145" i="12"/>
  <c r="D146" i="12"/>
  <c r="E146" i="12"/>
  <c r="D147" i="12"/>
  <c r="E147" i="12"/>
  <c r="D148" i="12"/>
  <c r="E148" i="12"/>
  <c r="D149" i="12"/>
  <c r="E149" i="12"/>
  <c r="D150" i="12"/>
  <c r="E150" i="12"/>
  <c r="D151" i="12"/>
  <c r="E151" i="12"/>
  <c r="D152" i="12"/>
  <c r="E152" i="12"/>
  <c r="D153" i="12"/>
  <c r="E153" i="12"/>
  <c r="D154" i="12"/>
  <c r="E154" i="12"/>
  <c r="D155" i="12"/>
  <c r="E155" i="12"/>
  <c r="D156" i="12"/>
  <c r="E156" i="12"/>
  <c r="D157" i="12"/>
  <c r="E157" i="12"/>
  <c r="D158" i="12"/>
  <c r="E158" i="12"/>
  <c r="D159" i="12"/>
  <c r="E159" i="12"/>
  <c r="D160" i="12"/>
  <c r="E160" i="12"/>
  <c r="D161" i="12"/>
  <c r="E161" i="12"/>
  <c r="D162" i="12"/>
  <c r="E162" i="12"/>
  <c r="D163" i="12"/>
  <c r="E163" i="12"/>
  <c r="D164" i="12"/>
  <c r="E164" i="12"/>
  <c r="D165" i="12"/>
  <c r="E165" i="12"/>
  <c r="D166" i="12"/>
  <c r="E166" i="12"/>
  <c r="D167" i="12"/>
  <c r="E167" i="12"/>
  <c r="D168" i="12"/>
  <c r="E168" i="12"/>
  <c r="D169" i="12"/>
  <c r="E169" i="12"/>
  <c r="D170" i="12"/>
  <c r="E170" i="12"/>
  <c r="D171" i="12"/>
  <c r="E171" i="12"/>
  <c r="D172" i="12"/>
  <c r="E172" i="12"/>
  <c r="D173" i="12"/>
  <c r="E173" i="12"/>
  <c r="D174" i="12"/>
  <c r="E174" i="12"/>
  <c r="D175" i="12"/>
  <c r="E175" i="12"/>
  <c r="D176" i="12"/>
  <c r="E176" i="12"/>
  <c r="D177" i="12"/>
  <c r="E177" i="12"/>
  <c r="D178" i="12"/>
  <c r="E178" i="12"/>
  <c r="D179" i="12"/>
  <c r="E179" i="12"/>
  <c r="D180" i="12"/>
  <c r="E180" i="12"/>
  <c r="D181" i="12"/>
  <c r="E181" i="12"/>
  <c r="D182" i="12"/>
  <c r="E182" i="12"/>
  <c r="D183" i="12"/>
  <c r="E183" i="12"/>
  <c r="D184" i="12"/>
  <c r="E184" i="12"/>
  <c r="D185" i="12"/>
  <c r="E185" i="12"/>
  <c r="D186" i="12"/>
  <c r="E186" i="12"/>
  <c r="D187" i="12"/>
  <c r="E187" i="12"/>
  <c r="D188" i="12"/>
  <c r="E188" i="12"/>
  <c r="D189" i="12"/>
  <c r="E189" i="12"/>
  <c r="D190" i="12"/>
  <c r="E190" i="12"/>
  <c r="D191" i="12"/>
  <c r="E191" i="12"/>
  <c r="D192" i="12"/>
  <c r="E192" i="12"/>
  <c r="D193" i="12"/>
  <c r="E193" i="12"/>
  <c r="D194" i="12"/>
  <c r="E194" i="12"/>
  <c r="D195" i="12"/>
  <c r="E195" i="12"/>
  <c r="D196" i="12"/>
  <c r="E196" i="12"/>
  <c r="D197" i="12"/>
  <c r="E197" i="12"/>
  <c r="D198" i="12"/>
  <c r="E198" i="12"/>
  <c r="D199" i="12"/>
  <c r="E199" i="12"/>
  <c r="D200" i="12"/>
  <c r="E200" i="12"/>
  <c r="D201" i="12"/>
  <c r="E201" i="12"/>
  <c r="D202" i="12"/>
  <c r="E202" i="12"/>
  <c r="D203" i="12"/>
  <c r="E203" i="12"/>
  <c r="D204" i="12"/>
  <c r="E204" i="12"/>
  <c r="D205" i="12"/>
  <c r="E205" i="12"/>
  <c r="D206" i="12"/>
  <c r="E206" i="12"/>
  <c r="D207" i="12"/>
  <c r="E207" i="12"/>
  <c r="D208" i="12"/>
  <c r="E208" i="12"/>
  <c r="D209" i="12"/>
  <c r="E209" i="12"/>
  <c r="D210" i="12"/>
  <c r="E210" i="12"/>
  <c r="D211" i="12"/>
  <c r="E211" i="12"/>
  <c r="D212" i="12"/>
  <c r="E212" i="12"/>
  <c r="D213" i="12"/>
  <c r="E213" i="12"/>
  <c r="D214" i="12"/>
  <c r="E214" i="12"/>
  <c r="D215" i="12"/>
  <c r="E215" i="12"/>
  <c r="D216" i="12"/>
  <c r="E216" i="12"/>
  <c r="D217" i="12"/>
  <c r="E217" i="12"/>
  <c r="D218" i="12"/>
  <c r="E218" i="12"/>
  <c r="D219" i="12"/>
  <c r="E219" i="12"/>
  <c r="D220" i="12"/>
  <c r="E220" i="12"/>
  <c r="D221" i="12"/>
  <c r="E221" i="12"/>
  <c r="D222" i="12"/>
  <c r="E222" i="12"/>
  <c r="D223" i="12"/>
  <c r="E223" i="12"/>
  <c r="D224" i="12"/>
  <c r="E224" i="12"/>
  <c r="D225" i="12"/>
  <c r="E225" i="12"/>
  <c r="D226" i="12"/>
  <c r="E226" i="12"/>
  <c r="D227" i="12"/>
  <c r="E227" i="12"/>
  <c r="D228" i="12"/>
  <c r="E228" i="12"/>
  <c r="D229" i="12"/>
  <c r="E229" i="12"/>
  <c r="D230" i="12"/>
  <c r="E230" i="12"/>
  <c r="D231" i="12"/>
  <c r="E231" i="12"/>
  <c r="D232" i="12"/>
  <c r="E232" i="12"/>
  <c r="D233" i="12"/>
  <c r="E233" i="12"/>
  <c r="D234" i="12"/>
  <c r="E234" i="12"/>
  <c r="D235" i="12"/>
  <c r="E235" i="12"/>
  <c r="D236" i="12"/>
  <c r="E236" i="12"/>
  <c r="D237" i="12"/>
  <c r="E237" i="12"/>
  <c r="D238" i="12"/>
  <c r="E238" i="12"/>
  <c r="D239" i="12"/>
  <c r="E239" i="12"/>
  <c r="D240" i="12"/>
  <c r="E240" i="12"/>
  <c r="D241" i="12"/>
  <c r="E241" i="12"/>
  <c r="D242" i="12"/>
  <c r="E242" i="12"/>
  <c r="D243" i="12"/>
  <c r="E243" i="12"/>
  <c r="D244" i="12"/>
  <c r="E244" i="12"/>
  <c r="D245" i="12"/>
  <c r="E245" i="12"/>
  <c r="D246" i="12"/>
  <c r="E246" i="12"/>
  <c r="D247" i="12"/>
  <c r="E247" i="12"/>
  <c r="D248" i="12"/>
  <c r="E248" i="12"/>
  <c r="D249" i="12"/>
  <c r="E249" i="12"/>
  <c r="D250" i="12"/>
  <c r="E250" i="12"/>
  <c r="D251" i="12"/>
  <c r="E251" i="12"/>
  <c r="D252" i="12"/>
  <c r="E252" i="12"/>
  <c r="D253" i="12"/>
  <c r="E253" i="12"/>
  <c r="E2" i="12"/>
  <c r="D2" i="12"/>
  <c r="E129" i="2"/>
  <c r="F129" i="2"/>
  <c r="G129" i="2"/>
  <c r="H129" i="2"/>
  <c r="D129" i="2"/>
  <c r="E128" i="2"/>
  <c r="F128" i="2"/>
  <c r="G128" i="2"/>
  <c r="H128" i="2"/>
  <c r="D128" i="2"/>
  <c r="J298" i="2"/>
  <c r="J292" i="2"/>
  <c r="D283" i="2"/>
  <c r="E283" i="2"/>
  <c r="F283" i="2"/>
  <c r="G283" i="2"/>
  <c r="C283" i="2"/>
  <c r="J283" i="2"/>
  <c r="D277" i="2"/>
  <c r="E277" i="2"/>
  <c r="F277" i="2"/>
  <c r="G277" i="2"/>
  <c r="C277" i="2"/>
  <c r="J277" i="2"/>
  <c r="K272" i="2"/>
  <c r="J272" i="2"/>
  <c r="B270" i="2"/>
  <c r="B264" i="2"/>
  <c r="H262" i="2"/>
  <c r="G262" i="2"/>
  <c r="B260" i="2"/>
  <c r="H258" i="2"/>
  <c r="G258" i="2"/>
  <c r="B256" i="2"/>
  <c r="H254" i="2"/>
  <c r="G254" i="2"/>
  <c r="B252" i="2"/>
  <c r="C246" i="2"/>
  <c r="C247" i="2"/>
  <c r="C248" i="2"/>
  <c r="C249" i="2"/>
  <c r="C245" i="2"/>
  <c r="B242" i="2"/>
  <c r="K241" i="2"/>
  <c r="J241" i="2"/>
  <c r="B239" i="2"/>
  <c r="B230" i="2"/>
  <c r="K228" i="2"/>
  <c r="J228" i="2"/>
  <c r="B227" i="2"/>
  <c r="B217" i="2"/>
  <c r="K215" i="2"/>
  <c r="B213" i="2"/>
  <c r="D204" i="2"/>
  <c r="E204" i="2"/>
  <c r="F204" i="2"/>
  <c r="G204" i="2"/>
  <c r="C204" i="2"/>
  <c r="J204" i="2"/>
  <c r="D200" i="2"/>
  <c r="E200" i="2"/>
  <c r="F200" i="2"/>
  <c r="G200" i="2"/>
  <c r="C200" i="2"/>
  <c r="J200" i="2"/>
  <c r="D195" i="2"/>
  <c r="E195" i="2"/>
  <c r="F195" i="2"/>
  <c r="G195" i="2"/>
  <c r="C195" i="2"/>
  <c r="J195" i="2"/>
  <c r="D191" i="2"/>
  <c r="E191" i="2"/>
  <c r="F191" i="2"/>
  <c r="G191" i="2"/>
  <c r="C191" i="2"/>
  <c r="J191" i="2"/>
  <c r="D187" i="2"/>
  <c r="E187" i="2"/>
  <c r="F187" i="2"/>
  <c r="G187" i="2"/>
  <c r="C187" i="2"/>
  <c r="J187" i="2"/>
  <c r="D180" i="2"/>
  <c r="E180" i="2"/>
  <c r="F180" i="2"/>
  <c r="G180" i="2"/>
  <c r="C180" i="2"/>
  <c r="J180" i="2"/>
  <c r="D176" i="2"/>
  <c r="E176" i="2"/>
  <c r="F176" i="2"/>
  <c r="G176" i="2"/>
  <c r="C176" i="2"/>
  <c r="J176" i="2"/>
  <c r="B176" i="2" s="1"/>
  <c r="D160" i="2"/>
  <c r="E160" i="2"/>
  <c r="F160" i="2"/>
  <c r="G160" i="2"/>
  <c r="C160" i="2"/>
  <c r="J160" i="2"/>
  <c r="J156" i="2"/>
  <c r="D156" i="2"/>
  <c r="E156" i="2"/>
  <c r="F156" i="2"/>
  <c r="G156" i="2"/>
  <c r="C156" i="2"/>
  <c r="D151" i="2"/>
  <c r="E151" i="2"/>
  <c r="F151" i="2"/>
  <c r="G151" i="2"/>
  <c r="C151" i="2"/>
  <c r="J151" i="2"/>
  <c r="D147" i="2"/>
  <c r="E147" i="2"/>
  <c r="F147" i="2"/>
  <c r="G147" i="2"/>
  <c r="C147" i="2"/>
  <c r="J147" i="2"/>
  <c r="D141" i="2"/>
  <c r="E141" i="2"/>
  <c r="F141" i="2"/>
  <c r="G141" i="2"/>
  <c r="C141" i="2"/>
  <c r="J141" i="2"/>
  <c r="D138" i="2"/>
  <c r="E138" i="2"/>
  <c r="F138" i="2"/>
  <c r="G138" i="2"/>
  <c r="C138" i="2"/>
  <c r="J138" i="2"/>
  <c r="D135" i="2"/>
  <c r="E135" i="2"/>
  <c r="F135" i="2"/>
  <c r="G135" i="2"/>
  <c r="C135" i="2"/>
  <c r="J135" i="2"/>
  <c r="E131" i="2"/>
  <c r="F131" i="2"/>
  <c r="G131" i="2"/>
  <c r="H131" i="2"/>
  <c r="D131" i="2"/>
  <c r="B131" i="2"/>
  <c r="E130" i="2"/>
  <c r="F130" i="2"/>
  <c r="G130" i="2"/>
  <c r="H130" i="2"/>
  <c r="D130" i="2"/>
  <c r="B130" i="2"/>
  <c r="B129" i="2"/>
  <c r="B128" i="2"/>
  <c r="E127" i="2"/>
  <c r="F127" i="2"/>
  <c r="G127" i="2"/>
  <c r="H127" i="2"/>
  <c r="D127" i="2"/>
  <c r="B127" i="2"/>
  <c r="F606" i="12" l="1"/>
  <c r="N606" i="12"/>
  <c r="V606" i="12"/>
  <c r="AD606" i="12"/>
  <c r="G606" i="12"/>
  <c r="O606" i="12"/>
  <c r="W606" i="12"/>
  <c r="AE606" i="12"/>
  <c r="H606" i="12"/>
  <c r="P606" i="12"/>
  <c r="X606" i="12"/>
  <c r="AF606" i="12"/>
  <c r="I606" i="12"/>
  <c r="Q606" i="12"/>
  <c r="Y606" i="12"/>
  <c r="AG606" i="12"/>
  <c r="L606" i="12"/>
  <c r="T606" i="12"/>
  <c r="AB606" i="12"/>
  <c r="M606" i="12"/>
  <c r="R606" i="12"/>
  <c r="S606" i="12"/>
  <c r="AA606" i="12"/>
  <c r="K606" i="12"/>
  <c r="U606" i="12"/>
  <c r="Z606" i="12"/>
  <c r="J606" i="12"/>
  <c r="AC606" i="12"/>
  <c r="F602" i="12"/>
  <c r="N602" i="12"/>
  <c r="V602" i="12"/>
  <c r="AD602" i="12"/>
  <c r="G602" i="12"/>
  <c r="O602" i="12"/>
  <c r="W602" i="12"/>
  <c r="AE602" i="12"/>
  <c r="H602" i="12"/>
  <c r="P602" i="12"/>
  <c r="X602" i="12"/>
  <c r="AF602" i="12"/>
  <c r="I602" i="12"/>
  <c r="Q602" i="12"/>
  <c r="Y602" i="12"/>
  <c r="AG602" i="12"/>
  <c r="L602" i="12"/>
  <c r="T602" i="12"/>
  <c r="AB602" i="12"/>
  <c r="S602" i="12"/>
  <c r="U602" i="12"/>
  <c r="Z602" i="12"/>
  <c r="R602" i="12"/>
  <c r="AA602" i="12"/>
  <c r="K602" i="12"/>
  <c r="J602" i="12"/>
  <c r="AC602" i="12"/>
  <c r="M602" i="12"/>
  <c r="F598" i="12"/>
  <c r="N598" i="12"/>
  <c r="V598" i="12"/>
  <c r="AD598" i="12"/>
  <c r="G598" i="12"/>
  <c r="O598" i="12"/>
  <c r="W598" i="12"/>
  <c r="AE598" i="12"/>
  <c r="H598" i="12"/>
  <c r="P598" i="12"/>
  <c r="X598" i="12"/>
  <c r="AF598" i="12"/>
  <c r="I598" i="12"/>
  <c r="Q598" i="12"/>
  <c r="Y598" i="12"/>
  <c r="AG598" i="12"/>
  <c r="J598" i="12"/>
  <c r="R598" i="12"/>
  <c r="Z598" i="12"/>
  <c r="L598" i="12"/>
  <c r="T598" i="12"/>
  <c r="AB598" i="12"/>
  <c r="S598" i="12"/>
  <c r="U598" i="12"/>
  <c r="M598" i="12"/>
  <c r="AA598" i="12"/>
  <c r="AC598" i="12"/>
  <c r="K598" i="12"/>
  <c r="F594" i="12"/>
  <c r="N594" i="12"/>
  <c r="V594" i="12"/>
  <c r="AD594" i="12"/>
  <c r="G594" i="12"/>
  <c r="O594" i="12"/>
  <c r="W594" i="12"/>
  <c r="AE594" i="12"/>
  <c r="H594" i="12"/>
  <c r="P594" i="12"/>
  <c r="X594" i="12"/>
  <c r="AF594" i="12"/>
  <c r="I594" i="12"/>
  <c r="Q594" i="12"/>
  <c r="Y594" i="12"/>
  <c r="AG594" i="12"/>
  <c r="J594" i="12"/>
  <c r="R594" i="12"/>
  <c r="Z594" i="12"/>
  <c r="L594" i="12"/>
  <c r="T594" i="12"/>
  <c r="AB594" i="12"/>
  <c r="AC594" i="12"/>
  <c r="K594" i="12"/>
  <c r="U594" i="12"/>
  <c r="M594" i="12"/>
  <c r="S594" i="12"/>
  <c r="AA594" i="12"/>
  <c r="F590" i="12"/>
  <c r="N590" i="12"/>
  <c r="V590" i="12"/>
  <c r="AD590" i="12"/>
  <c r="G590" i="12"/>
  <c r="O590" i="12"/>
  <c r="W590" i="12"/>
  <c r="AE590" i="12"/>
  <c r="H590" i="12"/>
  <c r="P590" i="12"/>
  <c r="X590" i="12"/>
  <c r="AF590" i="12"/>
  <c r="I590" i="12"/>
  <c r="Q590" i="12"/>
  <c r="Y590" i="12"/>
  <c r="AG590" i="12"/>
  <c r="J590" i="12"/>
  <c r="R590" i="12"/>
  <c r="Z590" i="12"/>
  <c r="L590" i="12"/>
  <c r="T590" i="12"/>
  <c r="AB590" i="12"/>
  <c r="S590" i="12"/>
  <c r="M590" i="12"/>
  <c r="U590" i="12"/>
  <c r="AA590" i="12"/>
  <c r="AC590" i="12"/>
  <c r="K590" i="12"/>
  <c r="F586" i="12"/>
  <c r="N586" i="12"/>
  <c r="V586" i="12"/>
  <c r="AD586" i="12"/>
  <c r="G586" i="12"/>
  <c r="O586" i="12"/>
  <c r="W586" i="12"/>
  <c r="AE586" i="12"/>
  <c r="H586" i="12"/>
  <c r="P586" i="12"/>
  <c r="X586" i="12"/>
  <c r="AF586" i="12"/>
  <c r="I586" i="12"/>
  <c r="Q586" i="12"/>
  <c r="Y586" i="12"/>
  <c r="AG586" i="12"/>
  <c r="J586" i="12"/>
  <c r="R586" i="12"/>
  <c r="Z586" i="12"/>
  <c r="L586" i="12"/>
  <c r="T586" i="12"/>
  <c r="AB586" i="12"/>
  <c r="K586" i="12"/>
  <c r="AC586" i="12"/>
  <c r="M586" i="12"/>
  <c r="U586" i="12"/>
  <c r="S586" i="12"/>
  <c r="AA586" i="12"/>
  <c r="F582" i="12"/>
  <c r="N582" i="12"/>
  <c r="V582" i="12"/>
  <c r="AD582" i="12"/>
  <c r="G582" i="12"/>
  <c r="O582" i="12"/>
  <c r="W582" i="12"/>
  <c r="AE582" i="12"/>
  <c r="H582" i="12"/>
  <c r="P582" i="12"/>
  <c r="X582" i="12"/>
  <c r="AF582" i="12"/>
  <c r="I582" i="12"/>
  <c r="Q582" i="12"/>
  <c r="Y582" i="12"/>
  <c r="AG582" i="12"/>
  <c r="J582" i="12"/>
  <c r="R582" i="12"/>
  <c r="Z582" i="12"/>
  <c r="L582" i="12"/>
  <c r="T582" i="12"/>
  <c r="AB582" i="12"/>
  <c r="S582" i="12"/>
  <c r="M582" i="12"/>
  <c r="U582" i="12"/>
  <c r="AA582" i="12"/>
  <c r="AC582" i="12"/>
  <c r="K582" i="12"/>
  <c r="F578" i="12"/>
  <c r="N578" i="12"/>
  <c r="V578" i="12"/>
  <c r="AD578" i="12"/>
  <c r="G578" i="12"/>
  <c r="O578" i="12"/>
  <c r="W578" i="12"/>
  <c r="AE578" i="12"/>
  <c r="H578" i="12"/>
  <c r="P578" i="12"/>
  <c r="X578" i="12"/>
  <c r="AF578" i="12"/>
  <c r="I578" i="12"/>
  <c r="Q578" i="12"/>
  <c r="Y578" i="12"/>
  <c r="AG578" i="12"/>
  <c r="J578" i="12"/>
  <c r="R578" i="12"/>
  <c r="Z578" i="12"/>
  <c r="L578" i="12"/>
  <c r="T578" i="12"/>
  <c r="AB578" i="12"/>
  <c r="K578" i="12"/>
  <c r="M578" i="12"/>
  <c r="U578" i="12"/>
  <c r="AC578" i="12"/>
  <c r="S578" i="12"/>
  <c r="AA578" i="12"/>
  <c r="F574" i="12"/>
  <c r="N574" i="12"/>
  <c r="V574" i="12"/>
  <c r="AD574" i="12"/>
  <c r="G574" i="12"/>
  <c r="O574" i="12"/>
  <c r="W574" i="12"/>
  <c r="AE574" i="12"/>
  <c r="H574" i="12"/>
  <c r="P574" i="12"/>
  <c r="X574" i="12"/>
  <c r="AF574" i="12"/>
  <c r="I574" i="12"/>
  <c r="Q574" i="12"/>
  <c r="Y574" i="12"/>
  <c r="AG574" i="12"/>
  <c r="J574" i="12"/>
  <c r="R574" i="12"/>
  <c r="Z574" i="12"/>
  <c r="L574" i="12"/>
  <c r="T574" i="12"/>
  <c r="AB574" i="12"/>
  <c r="S574" i="12"/>
  <c r="U574" i="12"/>
  <c r="AA574" i="12"/>
  <c r="AC574" i="12"/>
  <c r="M574" i="12"/>
  <c r="K574" i="12"/>
  <c r="F570" i="12"/>
  <c r="N570" i="12"/>
  <c r="V570" i="12"/>
  <c r="AD570" i="12"/>
  <c r="G570" i="12"/>
  <c r="O570" i="12"/>
  <c r="W570" i="12"/>
  <c r="AE570" i="12"/>
  <c r="H570" i="12"/>
  <c r="P570" i="12"/>
  <c r="X570" i="12"/>
  <c r="AF570" i="12"/>
  <c r="I570" i="12"/>
  <c r="Q570" i="12"/>
  <c r="Y570" i="12"/>
  <c r="AG570" i="12"/>
  <c r="J570" i="12"/>
  <c r="R570" i="12"/>
  <c r="Z570" i="12"/>
  <c r="L570" i="12"/>
  <c r="T570" i="12"/>
  <c r="AB570" i="12"/>
  <c r="K570" i="12"/>
  <c r="U570" i="12"/>
  <c r="AC570" i="12"/>
  <c r="M570" i="12"/>
  <c r="S570" i="12"/>
  <c r="AA570" i="12"/>
  <c r="F566" i="12"/>
  <c r="N566" i="12"/>
  <c r="V566" i="12"/>
  <c r="AD566" i="12"/>
  <c r="G566" i="12"/>
  <c r="O566" i="12"/>
  <c r="W566" i="12"/>
  <c r="AE566" i="12"/>
  <c r="H566" i="12"/>
  <c r="P566" i="12"/>
  <c r="X566" i="12"/>
  <c r="AF566" i="12"/>
  <c r="I566" i="12"/>
  <c r="Q566" i="12"/>
  <c r="Y566" i="12"/>
  <c r="AG566" i="12"/>
  <c r="J566" i="12"/>
  <c r="R566" i="12"/>
  <c r="Z566" i="12"/>
  <c r="L566" i="12"/>
  <c r="T566" i="12"/>
  <c r="AB566" i="12"/>
  <c r="S566" i="12"/>
  <c r="U566" i="12"/>
  <c r="AA566" i="12"/>
  <c r="AC566" i="12"/>
  <c r="M566" i="12"/>
  <c r="K566" i="12"/>
  <c r="F562" i="12"/>
  <c r="N562" i="12"/>
  <c r="V562" i="12"/>
  <c r="AD562" i="12"/>
  <c r="G562" i="12"/>
  <c r="O562" i="12"/>
  <c r="W562" i="12"/>
  <c r="AE562" i="12"/>
  <c r="H562" i="12"/>
  <c r="P562" i="12"/>
  <c r="X562" i="12"/>
  <c r="AF562" i="12"/>
  <c r="I562" i="12"/>
  <c r="Q562" i="12"/>
  <c r="Y562" i="12"/>
  <c r="AG562" i="12"/>
  <c r="J562" i="12"/>
  <c r="R562" i="12"/>
  <c r="Z562" i="12"/>
  <c r="L562" i="12"/>
  <c r="T562" i="12"/>
  <c r="AB562" i="12"/>
  <c r="U562" i="12"/>
  <c r="K562" i="12"/>
  <c r="M562" i="12"/>
  <c r="AC562" i="12"/>
  <c r="S562" i="12"/>
  <c r="AA562" i="12"/>
  <c r="F558" i="12"/>
  <c r="N558" i="12"/>
  <c r="V558" i="12"/>
  <c r="AD558" i="12"/>
  <c r="G558" i="12"/>
  <c r="O558" i="12"/>
  <c r="W558" i="12"/>
  <c r="AE558" i="12"/>
  <c r="H558" i="12"/>
  <c r="P558" i="12"/>
  <c r="X558" i="12"/>
  <c r="AF558" i="12"/>
  <c r="I558" i="12"/>
  <c r="Q558" i="12"/>
  <c r="Y558" i="12"/>
  <c r="AG558" i="12"/>
  <c r="J558" i="12"/>
  <c r="R558" i="12"/>
  <c r="Z558" i="12"/>
  <c r="L558" i="12"/>
  <c r="T558" i="12"/>
  <c r="AB558" i="12"/>
  <c r="S558" i="12"/>
  <c r="M558" i="12"/>
  <c r="U558" i="12"/>
  <c r="AA558" i="12"/>
  <c r="AC558" i="12"/>
  <c r="K558" i="12"/>
  <c r="F554" i="12"/>
  <c r="N554" i="12"/>
  <c r="V554" i="12"/>
  <c r="AD554" i="12"/>
  <c r="G554" i="12"/>
  <c r="O554" i="12"/>
  <c r="W554" i="12"/>
  <c r="AE554" i="12"/>
  <c r="H554" i="12"/>
  <c r="P554" i="12"/>
  <c r="X554" i="12"/>
  <c r="AF554" i="12"/>
  <c r="I554" i="12"/>
  <c r="Q554" i="12"/>
  <c r="Y554" i="12"/>
  <c r="AG554" i="12"/>
  <c r="J554" i="12"/>
  <c r="R554" i="12"/>
  <c r="Z554" i="12"/>
  <c r="L554" i="12"/>
  <c r="T554" i="12"/>
  <c r="AB554" i="12"/>
  <c r="U554" i="12"/>
  <c r="K554" i="12"/>
  <c r="M554" i="12"/>
  <c r="AC554" i="12"/>
  <c r="S554" i="12"/>
  <c r="AA554" i="12"/>
  <c r="F550" i="12"/>
  <c r="N550" i="12"/>
  <c r="V550" i="12"/>
  <c r="AD550" i="12"/>
  <c r="I550" i="12"/>
  <c r="Q550" i="12"/>
  <c r="Y550" i="12"/>
  <c r="AG550" i="12"/>
  <c r="O550" i="12"/>
  <c r="Z550" i="12"/>
  <c r="P550" i="12"/>
  <c r="AA550" i="12"/>
  <c r="G550" i="12"/>
  <c r="R550" i="12"/>
  <c r="AB550" i="12"/>
  <c r="H550" i="12"/>
  <c r="S550" i="12"/>
  <c r="AC550" i="12"/>
  <c r="J550" i="12"/>
  <c r="T550" i="12"/>
  <c r="AE550" i="12"/>
  <c r="L550" i="12"/>
  <c r="W550" i="12"/>
  <c r="X550" i="12"/>
  <c r="K550" i="12"/>
  <c r="M550" i="12"/>
  <c r="U550" i="12"/>
  <c r="AF550" i="12"/>
  <c r="F546" i="12"/>
  <c r="N546" i="12"/>
  <c r="V546" i="12"/>
  <c r="AD546" i="12"/>
  <c r="G546" i="12"/>
  <c r="O546" i="12"/>
  <c r="W546" i="12"/>
  <c r="AE546" i="12"/>
  <c r="H546" i="12"/>
  <c r="P546" i="12"/>
  <c r="X546" i="12"/>
  <c r="AF546" i="12"/>
  <c r="I546" i="12"/>
  <c r="Q546" i="12"/>
  <c r="Y546" i="12"/>
  <c r="AG546" i="12"/>
  <c r="J546" i="12"/>
  <c r="Z546" i="12"/>
  <c r="K546" i="12"/>
  <c r="AA546" i="12"/>
  <c r="L546" i="12"/>
  <c r="AB546" i="12"/>
  <c r="M546" i="12"/>
  <c r="AC546" i="12"/>
  <c r="R546" i="12"/>
  <c r="T546" i="12"/>
  <c r="S546" i="12"/>
  <c r="U546" i="12"/>
  <c r="F542" i="12"/>
  <c r="N542" i="12"/>
  <c r="V542" i="12"/>
  <c r="AD542" i="12"/>
  <c r="G542" i="12"/>
  <c r="O542" i="12"/>
  <c r="W542" i="12"/>
  <c r="AE542" i="12"/>
  <c r="H542" i="12"/>
  <c r="P542" i="12"/>
  <c r="X542" i="12"/>
  <c r="AF542" i="12"/>
  <c r="I542" i="12"/>
  <c r="Q542" i="12"/>
  <c r="Y542" i="12"/>
  <c r="AG542" i="12"/>
  <c r="J542" i="12"/>
  <c r="Z542" i="12"/>
  <c r="K542" i="12"/>
  <c r="AA542" i="12"/>
  <c r="L542" i="12"/>
  <c r="AB542" i="12"/>
  <c r="M542" i="12"/>
  <c r="AC542" i="12"/>
  <c r="R542" i="12"/>
  <c r="T542" i="12"/>
  <c r="S542" i="12"/>
  <c r="U542" i="12"/>
  <c r="F538" i="12"/>
  <c r="N538" i="12"/>
  <c r="V538" i="12"/>
  <c r="AD538" i="12"/>
  <c r="G538" i="12"/>
  <c r="O538" i="12"/>
  <c r="W538" i="12"/>
  <c r="AE538" i="12"/>
  <c r="H538" i="12"/>
  <c r="P538" i="12"/>
  <c r="X538" i="12"/>
  <c r="AF538" i="12"/>
  <c r="I538" i="12"/>
  <c r="Q538" i="12"/>
  <c r="Y538" i="12"/>
  <c r="AG538" i="12"/>
  <c r="L538" i="12"/>
  <c r="T538" i="12"/>
  <c r="AB538" i="12"/>
  <c r="R538" i="12"/>
  <c r="S538" i="12"/>
  <c r="U538" i="12"/>
  <c r="Z538" i="12"/>
  <c r="AA538" i="12"/>
  <c r="K538" i="12"/>
  <c r="M538" i="12"/>
  <c r="J538" i="12"/>
  <c r="AC538" i="12"/>
  <c r="F534" i="12"/>
  <c r="N534" i="12"/>
  <c r="V534" i="12"/>
  <c r="AD534" i="12"/>
  <c r="G534" i="12"/>
  <c r="O534" i="12"/>
  <c r="W534" i="12"/>
  <c r="AE534" i="12"/>
  <c r="H534" i="12"/>
  <c r="P534" i="12"/>
  <c r="X534" i="12"/>
  <c r="AF534" i="12"/>
  <c r="I534" i="12"/>
  <c r="Q534" i="12"/>
  <c r="Y534" i="12"/>
  <c r="AG534" i="12"/>
  <c r="L534" i="12"/>
  <c r="T534" i="12"/>
  <c r="AB534" i="12"/>
  <c r="U534" i="12"/>
  <c r="Z534" i="12"/>
  <c r="AA534" i="12"/>
  <c r="J534" i="12"/>
  <c r="AC534" i="12"/>
  <c r="K534" i="12"/>
  <c r="R534" i="12"/>
  <c r="M534" i="12"/>
  <c r="S534" i="12"/>
  <c r="F530" i="12"/>
  <c r="N530" i="12"/>
  <c r="V530" i="12"/>
  <c r="AD530" i="12"/>
  <c r="G530" i="12"/>
  <c r="O530" i="12"/>
  <c r="W530" i="12"/>
  <c r="AE530" i="12"/>
  <c r="H530" i="12"/>
  <c r="P530" i="12"/>
  <c r="X530" i="12"/>
  <c r="AF530" i="12"/>
  <c r="I530" i="12"/>
  <c r="Q530" i="12"/>
  <c r="Y530" i="12"/>
  <c r="AG530" i="12"/>
  <c r="L530" i="12"/>
  <c r="T530" i="12"/>
  <c r="AB530" i="12"/>
  <c r="AA530" i="12"/>
  <c r="J530" i="12"/>
  <c r="AC530" i="12"/>
  <c r="K530" i="12"/>
  <c r="M530" i="12"/>
  <c r="R530" i="12"/>
  <c r="U530" i="12"/>
  <c r="S530" i="12"/>
  <c r="Z530" i="12"/>
  <c r="M526" i="12"/>
  <c r="U526" i="12"/>
  <c r="AC526" i="12"/>
  <c r="F526" i="12"/>
  <c r="N526" i="12"/>
  <c r="V526" i="12"/>
  <c r="AD526" i="12"/>
  <c r="I526" i="12"/>
  <c r="Q526" i="12"/>
  <c r="Y526" i="12"/>
  <c r="AG526" i="12"/>
  <c r="O526" i="12"/>
  <c r="AA526" i="12"/>
  <c r="P526" i="12"/>
  <c r="AB526" i="12"/>
  <c r="R526" i="12"/>
  <c r="AE526" i="12"/>
  <c r="G526" i="12"/>
  <c r="S526" i="12"/>
  <c r="AF526" i="12"/>
  <c r="K526" i="12"/>
  <c r="X526" i="12"/>
  <c r="Z526" i="12"/>
  <c r="H526" i="12"/>
  <c r="J526" i="12"/>
  <c r="T526" i="12"/>
  <c r="L526" i="12"/>
  <c r="W526" i="12"/>
  <c r="M522" i="12"/>
  <c r="U522" i="12"/>
  <c r="AC522" i="12"/>
  <c r="F522" i="12"/>
  <c r="N522" i="12"/>
  <c r="V522" i="12"/>
  <c r="AD522" i="12"/>
  <c r="I522" i="12"/>
  <c r="Q522" i="12"/>
  <c r="Y522" i="12"/>
  <c r="AG522" i="12"/>
  <c r="K522" i="12"/>
  <c r="X522" i="12"/>
  <c r="L522" i="12"/>
  <c r="Z522" i="12"/>
  <c r="O522" i="12"/>
  <c r="AA522" i="12"/>
  <c r="P522" i="12"/>
  <c r="AB522" i="12"/>
  <c r="R522" i="12"/>
  <c r="AE522" i="12"/>
  <c r="H522" i="12"/>
  <c r="T522" i="12"/>
  <c r="AF522" i="12"/>
  <c r="G522" i="12"/>
  <c r="S522" i="12"/>
  <c r="J522" i="12"/>
  <c r="W522" i="12"/>
  <c r="M518" i="12"/>
  <c r="U518" i="12"/>
  <c r="AC518" i="12"/>
  <c r="F518" i="12"/>
  <c r="N518" i="12"/>
  <c r="V518" i="12"/>
  <c r="AD518" i="12"/>
  <c r="I518" i="12"/>
  <c r="Q518" i="12"/>
  <c r="Y518" i="12"/>
  <c r="AG518" i="12"/>
  <c r="H518" i="12"/>
  <c r="T518" i="12"/>
  <c r="J518" i="12"/>
  <c r="W518" i="12"/>
  <c r="K518" i="12"/>
  <c r="X518" i="12"/>
  <c r="L518" i="12"/>
  <c r="Z518" i="12"/>
  <c r="O518" i="12"/>
  <c r="AA518" i="12"/>
  <c r="R518" i="12"/>
  <c r="AE518" i="12"/>
  <c r="G518" i="12"/>
  <c r="P518" i="12"/>
  <c r="AB518" i="12"/>
  <c r="AF518" i="12"/>
  <c r="S518" i="12"/>
  <c r="M514" i="12"/>
  <c r="U514" i="12"/>
  <c r="AC514" i="12"/>
  <c r="F514" i="12"/>
  <c r="N514" i="12"/>
  <c r="V514" i="12"/>
  <c r="AD514" i="12"/>
  <c r="G514" i="12"/>
  <c r="O514" i="12"/>
  <c r="W514" i="12"/>
  <c r="AE514" i="12"/>
  <c r="I514" i="12"/>
  <c r="Q514" i="12"/>
  <c r="Y514" i="12"/>
  <c r="AG514" i="12"/>
  <c r="K514" i="12"/>
  <c r="AA514" i="12"/>
  <c r="L514" i="12"/>
  <c r="AB514" i="12"/>
  <c r="P514" i="12"/>
  <c r="AF514" i="12"/>
  <c r="R514" i="12"/>
  <c r="S514" i="12"/>
  <c r="H514" i="12"/>
  <c r="X514" i="12"/>
  <c r="T514" i="12"/>
  <c r="J514" i="12"/>
  <c r="Z514" i="12"/>
  <c r="M510" i="12"/>
  <c r="U510" i="12"/>
  <c r="AC510" i="12"/>
  <c r="F510" i="12"/>
  <c r="N510" i="12"/>
  <c r="V510" i="12"/>
  <c r="AD510" i="12"/>
  <c r="G510" i="12"/>
  <c r="O510" i="12"/>
  <c r="W510" i="12"/>
  <c r="AE510" i="12"/>
  <c r="I510" i="12"/>
  <c r="Q510" i="12"/>
  <c r="Y510" i="12"/>
  <c r="AG510" i="12"/>
  <c r="K510" i="12"/>
  <c r="AA510" i="12"/>
  <c r="L510" i="12"/>
  <c r="AB510" i="12"/>
  <c r="P510" i="12"/>
  <c r="AF510" i="12"/>
  <c r="R510" i="12"/>
  <c r="S510" i="12"/>
  <c r="H510" i="12"/>
  <c r="X510" i="12"/>
  <c r="T510" i="12"/>
  <c r="Z510" i="12"/>
  <c r="J510" i="12"/>
  <c r="M506" i="12"/>
  <c r="U506" i="12"/>
  <c r="AC506" i="12"/>
  <c r="F506" i="12"/>
  <c r="N506" i="12"/>
  <c r="V506" i="12"/>
  <c r="AD506" i="12"/>
  <c r="G506" i="12"/>
  <c r="O506" i="12"/>
  <c r="W506" i="12"/>
  <c r="AE506" i="12"/>
  <c r="I506" i="12"/>
  <c r="Q506" i="12"/>
  <c r="Y506" i="12"/>
  <c r="AG506" i="12"/>
  <c r="K506" i="12"/>
  <c r="AA506" i="12"/>
  <c r="L506" i="12"/>
  <c r="AB506" i="12"/>
  <c r="P506" i="12"/>
  <c r="AF506" i="12"/>
  <c r="R506" i="12"/>
  <c r="S506" i="12"/>
  <c r="H506" i="12"/>
  <c r="X506" i="12"/>
  <c r="J506" i="12"/>
  <c r="T506" i="12"/>
  <c r="Z506" i="12"/>
  <c r="M502" i="12"/>
  <c r="U502" i="12"/>
  <c r="AC502" i="12"/>
  <c r="F502" i="12"/>
  <c r="N502" i="12"/>
  <c r="V502" i="12"/>
  <c r="AD502" i="12"/>
  <c r="G502" i="12"/>
  <c r="O502" i="12"/>
  <c r="W502" i="12"/>
  <c r="AE502" i="12"/>
  <c r="H502" i="12"/>
  <c r="P502" i="12"/>
  <c r="I502" i="12"/>
  <c r="Q502" i="12"/>
  <c r="Y502" i="12"/>
  <c r="AG502" i="12"/>
  <c r="J502" i="12"/>
  <c r="AA502" i="12"/>
  <c r="K502" i="12"/>
  <c r="AB502" i="12"/>
  <c r="L502" i="12"/>
  <c r="AF502" i="12"/>
  <c r="R502" i="12"/>
  <c r="S502" i="12"/>
  <c r="X502" i="12"/>
  <c r="T502" i="12"/>
  <c r="Z502" i="12"/>
  <c r="M498" i="12"/>
  <c r="U498" i="12"/>
  <c r="AC498" i="12"/>
  <c r="F498" i="12"/>
  <c r="N498" i="12"/>
  <c r="V498" i="12"/>
  <c r="AD498" i="12"/>
  <c r="G498" i="12"/>
  <c r="O498" i="12"/>
  <c r="W498" i="12"/>
  <c r="AE498" i="12"/>
  <c r="H498" i="12"/>
  <c r="P498" i="12"/>
  <c r="X498" i="12"/>
  <c r="AF498" i="12"/>
  <c r="I498" i="12"/>
  <c r="Q498" i="12"/>
  <c r="Y498" i="12"/>
  <c r="AG498" i="12"/>
  <c r="L498" i="12"/>
  <c r="R498" i="12"/>
  <c r="S498" i="12"/>
  <c r="T498" i="12"/>
  <c r="Z498" i="12"/>
  <c r="J498" i="12"/>
  <c r="AB498" i="12"/>
  <c r="K498" i="12"/>
  <c r="AA498" i="12"/>
  <c r="M494" i="12"/>
  <c r="U494" i="12"/>
  <c r="AC494" i="12"/>
  <c r="F494" i="12"/>
  <c r="N494" i="12"/>
  <c r="V494" i="12"/>
  <c r="AD494" i="12"/>
  <c r="G494" i="12"/>
  <c r="O494" i="12"/>
  <c r="W494" i="12"/>
  <c r="AE494" i="12"/>
  <c r="H494" i="12"/>
  <c r="P494" i="12"/>
  <c r="X494" i="12"/>
  <c r="AF494" i="12"/>
  <c r="I494" i="12"/>
  <c r="Q494" i="12"/>
  <c r="Y494" i="12"/>
  <c r="AG494" i="12"/>
  <c r="S494" i="12"/>
  <c r="T494" i="12"/>
  <c r="Z494" i="12"/>
  <c r="AA494" i="12"/>
  <c r="J494" i="12"/>
  <c r="AB494" i="12"/>
  <c r="L494" i="12"/>
  <c r="K494" i="12"/>
  <c r="R494" i="12"/>
  <c r="M490" i="12"/>
  <c r="U490" i="12"/>
  <c r="AC490" i="12"/>
  <c r="F490" i="12"/>
  <c r="N490" i="12"/>
  <c r="V490" i="12"/>
  <c r="AD490" i="12"/>
  <c r="G490" i="12"/>
  <c r="O490" i="12"/>
  <c r="W490" i="12"/>
  <c r="AE490" i="12"/>
  <c r="H490" i="12"/>
  <c r="P490" i="12"/>
  <c r="X490" i="12"/>
  <c r="AF490" i="12"/>
  <c r="I490" i="12"/>
  <c r="Q490" i="12"/>
  <c r="Y490" i="12"/>
  <c r="AG490" i="12"/>
  <c r="Z490" i="12"/>
  <c r="AA490" i="12"/>
  <c r="J490" i="12"/>
  <c r="AB490" i="12"/>
  <c r="K490" i="12"/>
  <c r="L490" i="12"/>
  <c r="S490" i="12"/>
  <c r="R490" i="12"/>
  <c r="T490" i="12"/>
  <c r="M486" i="12"/>
  <c r="U486" i="12"/>
  <c r="AC486" i="12"/>
  <c r="F486" i="12"/>
  <c r="N486" i="12"/>
  <c r="V486" i="12"/>
  <c r="AD486" i="12"/>
  <c r="G486" i="12"/>
  <c r="O486" i="12"/>
  <c r="W486" i="12"/>
  <c r="AE486" i="12"/>
  <c r="H486" i="12"/>
  <c r="P486" i="12"/>
  <c r="X486" i="12"/>
  <c r="AF486" i="12"/>
  <c r="I486" i="12"/>
  <c r="Q486" i="12"/>
  <c r="Y486" i="12"/>
  <c r="AG486" i="12"/>
  <c r="J486" i="12"/>
  <c r="AB486" i="12"/>
  <c r="K486" i="12"/>
  <c r="L486" i="12"/>
  <c r="R486" i="12"/>
  <c r="S486" i="12"/>
  <c r="Z486" i="12"/>
  <c r="T486" i="12"/>
  <c r="AA486" i="12"/>
  <c r="M482" i="12"/>
  <c r="U482" i="12"/>
  <c r="AC482" i="12"/>
  <c r="F482" i="12"/>
  <c r="N482" i="12"/>
  <c r="V482" i="12"/>
  <c r="AD482" i="12"/>
  <c r="G482" i="12"/>
  <c r="O482" i="12"/>
  <c r="W482" i="12"/>
  <c r="AE482" i="12"/>
  <c r="H482" i="12"/>
  <c r="P482" i="12"/>
  <c r="X482" i="12"/>
  <c r="AF482" i="12"/>
  <c r="I482" i="12"/>
  <c r="Q482" i="12"/>
  <c r="Y482" i="12"/>
  <c r="AG482" i="12"/>
  <c r="L482" i="12"/>
  <c r="R482" i="12"/>
  <c r="S482" i="12"/>
  <c r="T482" i="12"/>
  <c r="Z482" i="12"/>
  <c r="J482" i="12"/>
  <c r="AB482" i="12"/>
  <c r="AA482" i="12"/>
  <c r="K482" i="12"/>
  <c r="M478" i="12"/>
  <c r="U478" i="12"/>
  <c r="AC478" i="12"/>
  <c r="F478" i="12"/>
  <c r="N478" i="12"/>
  <c r="V478" i="12"/>
  <c r="AD478" i="12"/>
  <c r="G478" i="12"/>
  <c r="O478" i="12"/>
  <c r="W478" i="12"/>
  <c r="AE478" i="12"/>
  <c r="H478" i="12"/>
  <c r="P478" i="12"/>
  <c r="X478" i="12"/>
  <c r="AF478" i="12"/>
  <c r="I478" i="12"/>
  <c r="Q478" i="12"/>
  <c r="Y478" i="12"/>
  <c r="AG478" i="12"/>
  <c r="S478" i="12"/>
  <c r="T478" i="12"/>
  <c r="Z478" i="12"/>
  <c r="AA478" i="12"/>
  <c r="J478" i="12"/>
  <c r="AB478" i="12"/>
  <c r="L478" i="12"/>
  <c r="K478" i="12"/>
  <c r="R478" i="12"/>
  <c r="M474" i="12"/>
  <c r="U474" i="12"/>
  <c r="AC474" i="12"/>
  <c r="F474" i="12"/>
  <c r="N474" i="12"/>
  <c r="V474" i="12"/>
  <c r="AD474" i="12"/>
  <c r="G474" i="12"/>
  <c r="O474" i="12"/>
  <c r="W474" i="12"/>
  <c r="AE474" i="12"/>
  <c r="H474" i="12"/>
  <c r="P474" i="12"/>
  <c r="X474" i="12"/>
  <c r="AF474" i="12"/>
  <c r="I474" i="12"/>
  <c r="Q474" i="12"/>
  <c r="Y474" i="12"/>
  <c r="AG474" i="12"/>
  <c r="Z474" i="12"/>
  <c r="AA474" i="12"/>
  <c r="J474" i="12"/>
  <c r="AB474" i="12"/>
  <c r="K474" i="12"/>
  <c r="L474" i="12"/>
  <c r="S474" i="12"/>
  <c r="R474" i="12"/>
  <c r="T474" i="12"/>
  <c r="M470" i="12"/>
  <c r="U470" i="12"/>
  <c r="AC470" i="12"/>
  <c r="F470" i="12"/>
  <c r="N470" i="12"/>
  <c r="V470" i="12"/>
  <c r="AD470" i="12"/>
  <c r="G470" i="12"/>
  <c r="O470" i="12"/>
  <c r="W470" i="12"/>
  <c r="AE470" i="12"/>
  <c r="H470" i="12"/>
  <c r="P470" i="12"/>
  <c r="X470" i="12"/>
  <c r="AF470" i="12"/>
  <c r="I470" i="12"/>
  <c r="Q470" i="12"/>
  <c r="Y470" i="12"/>
  <c r="AG470" i="12"/>
  <c r="J470" i="12"/>
  <c r="AB470" i="12"/>
  <c r="K470" i="12"/>
  <c r="L470" i="12"/>
  <c r="R470" i="12"/>
  <c r="S470" i="12"/>
  <c r="Z470" i="12"/>
  <c r="T470" i="12"/>
  <c r="AA470" i="12"/>
  <c r="M466" i="12"/>
  <c r="U466" i="12"/>
  <c r="AC466" i="12"/>
  <c r="F466" i="12"/>
  <c r="N466" i="12"/>
  <c r="V466" i="12"/>
  <c r="AD466" i="12"/>
  <c r="G466" i="12"/>
  <c r="O466" i="12"/>
  <c r="W466" i="12"/>
  <c r="AE466" i="12"/>
  <c r="H466" i="12"/>
  <c r="P466" i="12"/>
  <c r="X466" i="12"/>
  <c r="AF466" i="12"/>
  <c r="I466" i="12"/>
  <c r="Q466" i="12"/>
  <c r="Y466" i="12"/>
  <c r="AG466" i="12"/>
  <c r="L466" i="12"/>
  <c r="R466" i="12"/>
  <c r="S466" i="12"/>
  <c r="T466" i="12"/>
  <c r="Z466" i="12"/>
  <c r="J466" i="12"/>
  <c r="AB466" i="12"/>
  <c r="AA466" i="12"/>
  <c r="K466" i="12"/>
  <c r="K462" i="12"/>
  <c r="S462" i="12"/>
  <c r="AA462" i="12"/>
  <c r="L462" i="12"/>
  <c r="T462" i="12"/>
  <c r="AB462" i="12"/>
  <c r="M462" i="12"/>
  <c r="U462" i="12"/>
  <c r="AC462" i="12"/>
  <c r="G462" i="12"/>
  <c r="O462" i="12"/>
  <c r="W462" i="12"/>
  <c r="AE462" i="12"/>
  <c r="Q462" i="12"/>
  <c r="AG462" i="12"/>
  <c r="R462" i="12"/>
  <c r="F462" i="12"/>
  <c r="V462" i="12"/>
  <c r="H462" i="12"/>
  <c r="X462" i="12"/>
  <c r="I462" i="12"/>
  <c r="Y462" i="12"/>
  <c r="P462" i="12"/>
  <c r="Z462" i="12"/>
  <c r="AD462" i="12"/>
  <c r="AF462" i="12"/>
  <c r="J462" i="12"/>
  <c r="N462" i="12"/>
  <c r="K458" i="12"/>
  <c r="S458" i="12"/>
  <c r="AA458" i="12"/>
  <c r="L458" i="12"/>
  <c r="T458" i="12"/>
  <c r="AB458" i="12"/>
  <c r="M458" i="12"/>
  <c r="U458" i="12"/>
  <c r="AC458" i="12"/>
  <c r="G458" i="12"/>
  <c r="O458" i="12"/>
  <c r="W458" i="12"/>
  <c r="AE458" i="12"/>
  <c r="Q458" i="12"/>
  <c r="AG458" i="12"/>
  <c r="R458" i="12"/>
  <c r="F458" i="12"/>
  <c r="V458" i="12"/>
  <c r="H458" i="12"/>
  <c r="X458" i="12"/>
  <c r="I458" i="12"/>
  <c r="Y458" i="12"/>
  <c r="J458" i="12"/>
  <c r="N458" i="12"/>
  <c r="P458" i="12"/>
  <c r="Z458" i="12"/>
  <c r="AF458" i="12"/>
  <c r="AD458" i="12"/>
  <c r="K454" i="12"/>
  <c r="S454" i="12"/>
  <c r="AA454" i="12"/>
  <c r="L454" i="12"/>
  <c r="T454" i="12"/>
  <c r="AB454" i="12"/>
  <c r="M454" i="12"/>
  <c r="U454" i="12"/>
  <c r="AC454" i="12"/>
  <c r="G454" i="12"/>
  <c r="O454" i="12"/>
  <c r="W454" i="12"/>
  <c r="AE454" i="12"/>
  <c r="Q454" i="12"/>
  <c r="AG454" i="12"/>
  <c r="R454" i="12"/>
  <c r="F454" i="12"/>
  <c r="V454" i="12"/>
  <c r="H454" i="12"/>
  <c r="X454" i="12"/>
  <c r="I454" i="12"/>
  <c r="Y454" i="12"/>
  <c r="AD454" i="12"/>
  <c r="AF454" i="12"/>
  <c r="J454" i="12"/>
  <c r="P454" i="12"/>
  <c r="N454" i="12"/>
  <c r="Z454" i="12"/>
  <c r="K450" i="12"/>
  <c r="S450" i="12"/>
  <c r="AA450" i="12"/>
  <c r="L450" i="12"/>
  <c r="T450" i="12"/>
  <c r="AB450" i="12"/>
  <c r="M450" i="12"/>
  <c r="U450" i="12"/>
  <c r="AC450" i="12"/>
  <c r="G450" i="12"/>
  <c r="O450" i="12"/>
  <c r="W450" i="12"/>
  <c r="AE450" i="12"/>
  <c r="Q450" i="12"/>
  <c r="AG450" i="12"/>
  <c r="R450" i="12"/>
  <c r="F450" i="12"/>
  <c r="V450" i="12"/>
  <c r="H450" i="12"/>
  <c r="X450" i="12"/>
  <c r="I450" i="12"/>
  <c r="Y450" i="12"/>
  <c r="N450" i="12"/>
  <c r="P450" i="12"/>
  <c r="Z450" i="12"/>
  <c r="AD450" i="12"/>
  <c r="AF450" i="12"/>
  <c r="J450" i="12"/>
  <c r="K446" i="12"/>
  <c r="S446" i="12"/>
  <c r="AA446" i="12"/>
  <c r="L446" i="12"/>
  <c r="T446" i="12"/>
  <c r="AB446" i="12"/>
  <c r="M446" i="12"/>
  <c r="U446" i="12"/>
  <c r="AC446" i="12"/>
  <c r="G446" i="12"/>
  <c r="O446" i="12"/>
  <c r="W446" i="12"/>
  <c r="AE446" i="12"/>
  <c r="Q446" i="12"/>
  <c r="AG446" i="12"/>
  <c r="R446" i="12"/>
  <c r="F446" i="12"/>
  <c r="V446" i="12"/>
  <c r="H446" i="12"/>
  <c r="X446" i="12"/>
  <c r="I446" i="12"/>
  <c r="Y446" i="12"/>
  <c r="J446" i="12"/>
  <c r="N446" i="12"/>
  <c r="P446" i="12"/>
  <c r="AD446" i="12"/>
  <c r="Z446" i="12"/>
  <c r="AF446" i="12"/>
  <c r="K442" i="12"/>
  <c r="S442" i="12"/>
  <c r="AA442" i="12"/>
  <c r="L442" i="12"/>
  <c r="T442" i="12"/>
  <c r="AB442" i="12"/>
  <c r="M442" i="12"/>
  <c r="U442" i="12"/>
  <c r="AC442" i="12"/>
  <c r="G442" i="12"/>
  <c r="O442" i="12"/>
  <c r="W442" i="12"/>
  <c r="AE442" i="12"/>
  <c r="Q442" i="12"/>
  <c r="AG442" i="12"/>
  <c r="R442" i="12"/>
  <c r="F442" i="12"/>
  <c r="V442" i="12"/>
  <c r="H442" i="12"/>
  <c r="X442" i="12"/>
  <c r="I442" i="12"/>
  <c r="Y442" i="12"/>
  <c r="J442" i="12"/>
  <c r="Z442" i="12"/>
  <c r="N442" i="12"/>
  <c r="P442" i="12"/>
  <c r="AD442" i="12"/>
  <c r="AF442" i="12"/>
  <c r="K438" i="12"/>
  <c r="S438" i="12"/>
  <c r="AA438" i="12"/>
  <c r="L438" i="12"/>
  <c r="T438" i="12"/>
  <c r="AB438" i="12"/>
  <c r="M438" i="12"/>
  <c r="U438" i="12"/>
  <c r="AC438" i="12"/>
  <c r="G438" i="12"/>
  <c r="O438" i="12"/>
  <c r="W438" i="12"/>
  <c r="AE438" i="12"/>
  <c r="Q438" i="12"/>
  <c r="AG438" i="12"/>
  <c r="R438" i="12"/>
  <c r="F438" i="12"/>
  <c r="V438" i="12"/>
  <c r="H438" i="12"/>
  <c r="X438" i="12"/>
  <c r="I438" i="12"/>
  <c r="Y438" i="12"/>
  <c r="J438" i="12"/>
  <c r="Z438" i="12"/>
  <c r="N438" i="12"/>
  <c r="P438" i="12"/>
  <c r="AD438" i="12"/>
  <c r="AF438" i="12"/>
  <c r="K434" i="12"/>
  <c r="S434" i="12"/>
  <c r="AA434" i="12"/>
  <c r="L434" i="12"/>
  <c r="T434" i="12"/>
  <c r="AB434" i="12"/>
  <c r="M434" i="12"/>
  <c r="U434" i="12"/>
  <c r="AC434" i="12"/>
  <c r="F434" i="12"/>
  <c r="N434" i="12"/>
  <c r="V434" i="12"/>
  <c r="G434" i="12"/>
  <c r="O434" i="12"/>
  <c r="W434" i="12"/>
  <c r="AE434" i="12"/>
  <c r="P434" i="12"/>
  <c r="AG434" i="12"/>
  <c r="Q434" i="12"/>
  <c r="R434" i="12"/>
  <c r="X434" i="12"/>
  <c r="Y434" i="12"/>
  <c r="H434" i="12"/>
  <c r="Z434" i="12"/>
  <c r="I434" i="12"/>
  <c r="AD434" i="12"/>
  <c r="J434" i="12"/>
  <c r="AF434" i="12"/>
  <c r="K430" i="12"/>
  <c r="S430" i="12"/>
  <c r="AA430" i="12"/>
  <c r="L430" i="12"/>
  <c r="T430" i="12"/>
  <c r="AB430" i="12"/>
  <c r="M430" i="12"/>
  <c r="U430" i="12"/>
  <c r="AC430" i="12"/>
  <c r="F430" i="12"/>
  <c r="N430" i="12"/>
  <c r="V430" i="12"/>
  <c r="AD430" i="12"/>
  <c r="G430" i="12"/>
  <c r="O430" i="12"/>
  <c r="W430" i="12"/>
  <c r="AE430" i="12"/>
  <c r="R430" i="12"/>
  <c r="X430" i="12"/>
  <c r="Y430" i="12"/>
  <c r="H430" i="12"/>
  <c r="Z430" i="12"/>
  <c r="I430" i="12"/>
  <c r="AF430" i="12"/>
  <c r="J430" i="12"/>
  <c r="AG430" i="12"/>
  <c r="P430" i="12"/>
  <c r="Q430" i="12"/>
  <c r="K426" i="12"/>
  <c r="S426" i="12"/>
  <c r="AA426" i="12"/>
  <c r="L426" i="12"/>
  <c r="T426" i="12"/>
  <c r="AB426" i="12"/>
  <c r="M426" i="12"/>
  <c r="U426" i="12"/>
  <c r="AC426" i="12"/>
  <c r="F426" i="12"/>
  <c r="N426" i="12"/>
  <c r="V426" i="12"/>
  <c r="AD426" i="12"/>
  <c r="G426" i="12"/>
  <c r="O426" i="12"/>
  <c r="W426" i="12"/>
  <c r="AE426" i="12"/>
  <c r="Y426" i="12"/>
  <c r="H426" i="12"/>
  <c r="Z426" i="12"/>
  <c r="I426" i="12"/>
  <c r="AF426" i="12"/>
  <c r="J426" i="12"/>
  <c r="AG426" i="12"/>
  <c r="P426" i="12"/>
  <c r="Q426" i="12"/>
  <c r="R426" i="12"/>
  <c r="X426" i="12"/>
  <c r="K422" i="12"/>
  <c r="S422" i="12"/>
  <c r="AA422" i="12"/>
  <c r="L422" i="12"/>
  <c r="T422" i="12"/>
  <c r="AB422" i="12"/>
  <c r="M422" i="12"/>
  <c r="U422" i="12"/>
  <c r="AC422" i="12"/>
  <c r="F422" i="12"/>
  <c r="N422" i="12"/>
  <c r="V422" i="12"/>
  <c r="AD422" i="12"/>
  <c r="G422" i="12"/>
  <c r="O422" i="12"/>
  <c r="W422" i="12"/>
  <c r="AE422" i="12"/>
  <c r="I422" i="12"/>
  <c r="AF422" i="12"/>
  <c r="J422" i="12"/>
  <c r="AG422" i="12"/>
  <c r="P422" i="12"/>
  <c r="Q422" i="12"/>
  <c r="R422" i="12"/>
  <c r="X422" i="12"/>
  <c r="Y422" i="12"/>
  <c r="H422" i="12"/>
  <c r="Z422" i="12"/>
  <c r="K418" i="12"/>
  <c r="S418" i="12"/>
  <c r="AA418" i="12"/>
  <c r="L418" i="12"/>
  <c r="T418" i="12"/>
  <c r="AB418" i="12"/>
  <c r="M418" i="12"/>
  <c r="U418" i="12"/>
  <c r="AC418" i="12"/>
  <c r="F418" i="12"/>
  <c r="N418" i="12"/>
  <c r="V418" i="12"/>
  <c r="AD418" i="12"/>
  <c r="G418" i="12"/>
  <c r="O418" i="12"/>
  <c r="W418" i="12"/>
  <c r="AE418" i="12"/>
  <c r="P418" i="12"/>
  <c r="Q418" i="12"/>
  <c r="R418" i="12"/>
  <c r="X418" i="12"/>
  <c r="Y418" i="12"/>
  <c r="H418" i="12"/>
  <c r="Z418" i="12"/>
  <c r="I418" i="12"/>
  <c r="J418" i="12"/>
  <c r="AF418" i="12"/>
  <c r="AG418" i="12"/>
  <c r="K414" i="12"/>
  <c r="S414" i="12"/>
  <c r="AA414" i="12"/>
  <c r="L414" i="12"/>
  <c r="T414" i="12"/>
  <c r="AB414" i="12"/>
  <c r="M414" i="12"/>
  <c r="U414" i="12"/>
  <c r="AC414" i="12"/>
  <c r="F414" i="12"/>
  <c r="N414" i="12"/>
  <c r="V414" i="12"/>
  <c r="AD414" i="12"/>
  <c r="G414" i="12"/>
  <c r="O414" i="12"/>
  <c r="W414" i="12"/>
  <c r="AE414" i="12"/>
  <c r="R414" i="12"/>
  <c r="X414" i="12"/>
  <c r="Y414" i="12"/>
  <c r="H414" i="12"/>
  <c r="Z414" i="12"/>
  <c r="I414" i="12"/>
  <c r="AF414" i="12"/>
  <c r="J414" i="12"/>
  <c r="AG414" i="12"/>
  <c r="P414" i="12"/>
  <c r="Q414" i="12"/>
  <c r="K410" i="12"/>
  <c r="S410" i="12"/>
  <c r="AA410" i="12"/>
  <c r="L410" i="12"/>
  <c r="T410" i="12"/>
  <c r="AB410" i="12"/>
  <c r="M410" i="12"/>
  <c r="U410" i="12"/>
  <c r="AC410" i="12"/>
  <c r="F410" i="12"/>
  <c r="N410" i="12"/>
  <c r="V410" i="12"/>
  <c r="AD410" i="12"/>
  <c r="G410" i="12"/>
  <c r="O410" i="12"/>
  <c r="W410" i="12"/>
  <c r="AE410" i="12"/>
  <c r="Y410" i="12"/>
  <c r="H410" i="12"/>
  <c r="Z410" i="12"/>
  <c r="I410" i="12"/>
  <c r="AF410" i="12"/>
  <c r="J410" i="12"/>
  <c r="AG410" i="12"/>
  <c r="P410" i="12"/>
  <c r="Q410" i="12"/>
  <c r="R410" i="12"/>
  <c r="X410" i="12"/>
  <c r="K406" i="12"/>
  <c r="S406" i="12"/>
  <c r="AA406" i="12"/>
  <c r="L406" i="12"/>
  <c r="T406" i="12"/>
  <c r="AB406" i="12"/>
  <c r="M406" i="12"/>
  <c r="U406" i="12"/>
  <c r="AC406" i="12"/>
  <c r="F406" i="12"/>
  <c r="N406" i="12"/>
  <c r="V406" i="12"/>
  <c r="AD406" i="12"/>
  <c r="G406" i="12"/>
  <c r="O406" i="12"/>
  <c r="W406" i="12"/>
  <c r="AE406" i="12"/>
  <c r="I406" i="12"/>
  <c r="AF406" i="12"/>
  <c r="J406" i="12"/>
  <c r="AG406" i="12"/>
  <c r="P406" i="12"/>
  <c r="Q406" i="12"/>
  <c r="R406" i="12"/>
  <c r="X406" i="12"/>
  <c r="H406" i="12"/>
  <c r="Y406" i="12"/>
  <c r="Z406" i="12"/>
  <c r="F402" i="12"/>
  <c r="N402" i="12"/>
  <c r="V402" i="12"/>
  <c r="AD402" i="12"/>
  <c r="G402" i="12"/>
  <c r="O402" i="12"/>
  <c r="W402" i="12"/>
  <c r="AE402" i="12"/>
  <c r="H402" i="12"/>
  <c r="P402" i="12"/>
  <c r="X402" i="12"/>
  <c r="AF402" i="12"/>
  <c r="J402" i="12"/>
  <c r="R402" i="12"/>
  <c r="Z402" i="12"/>
  <c r="K402" i="12"/>
  <c r="AA402" i="12"/>
  <c r="L402" i="12"/>
  <c r="AB402" i="12"/>
  <c r="M402" i="12"/>
  <c r="AC402" i="12"/>
  <c r="Q402" i="12"/>
  <c r="AG402" i="12"/>
  <c r="S402" i="12"/>
  <c r="U402" i="12"/>
  <c r="Y402" i="12"/>
  <c r="I402" i="12"/>
  <c r="T402" i="12"/>
  <c r="F398" i="12"/>
  <c r="N398" i="12"/>
  <c r="V398" i="12"/>
  <c r="AD398" i="12"/>
  <c r="G398" i="12"/>
  <c r="O398" i="12"/>
  <c r="W398" i="12"/>
  <c r="AE398" i="12"/>
  <c r="H398" i="12"/>
  <c r="P398" i="12"/>
  <c r="X398" i="12"/>
  <c r="AF398" i="12"/>
  <c r="J398" i="12"/>
  <c r="R398" i="12"/>
  <c r="Z398" i="12"/>
  <c r="K398" i="12"/>
  <c r="AA398" i="12"/>
  <c r="L398" i="12"/>
  <c r="AB398" i="12"/>
  <c r="M398" i="12"/>
  <c r="AC398" i="12"/>
  <c r="Q398" i="12"/>
  <c r="AG398" i="12"/>
  <c r="S398" i="12"/>
  <c r="I398" i="12"/>
  <c r="T398" i="12"/>
  <c r="U398" i="12"/>
  <c r="Y398" i="12"/>
  <c r="F394" i="12"/>
  <c r="N394" i="12"/>
  <c r="V394" i="12"/>
  <c r="AD394" i="12"/>
  <c r="G394" i="12"/>
  <c r="O394" i="12"/>
  <c r="W394" i="12"/>
  <c r="AE394" i="12"/>
  <c r="H394" i="12"/>
  <c r="P394" i="12"/>
  <c r="X394" i="12"/>
  <c r="AF394" i="12"/>
  <c r="J394" i="12"/>
  <c r="R394" i="12"/>
  <c r="Z394" i="12"/>
  <c r="K394" i="12"/>
  <c r="AA394" i="12"/>
  <c r="L394" i="12"/>
  <c r="AB394" i="12"/>
  <c r="M394" i="12"/>
  <c r="AC394" i="12"/>
  <c r="Q394" i="12"/>
  <c r="AG394" i="12"/>
  <c r="S394" i="12"/>
  <c r="I394" i="12"/>
  <c r="T394" i="12"/>
  <c r="U394" i="12"/>
  <c r="Y394" i="12"/>
  <c r="F390" i="12"/>
  <c r="N390" i="12"/>
  <c r="V390" i="12"/>
  <c r="AD390" i="12"/>
  <c r="G390" i="12"/>
  <c r="O390" i="12"/>
  <c r="W390" i="12"/>
  <c r="AE390" i="12"/>
  <c r="H390" i="12"/>
  <c r="P390" i="12"/>
  <c r="X390" i="12"/>
  <c r="AF390" i="12"/>
  <c r="J390" i="12"/>
  <c r="R390" i="12"/>
  <c r="Z390" i="12"/>
  <c r="K390" i="12"/>
  <c r="AA390" i="12"/>
  <c r="L390" i="12"/>
  <c r="AB390" i="12"/>
  <c r="M390" i="12"/>
  <c r="AC390" i="12"/>
  <c r="Q390" i="12"/>
  <c r="AG390" i="12"/>
  <c r="S390" i="12"/>
  <c r="T390" i="12"/>
  <c r="U390" i="12"/>
  <c r="Y390" i="12"/>
  <c r="I390" i="12"/>
  <c r="F386" i="12"/>
  <c r="N386" i="12"/>
  <c r="V386" i="12"/>
  <c r="AD386" i="12"/>
  <c r="G386" i="12"/>
  <c r="O386" i="12"/>
  <c r="W386" i="12"/>
  <c r="AE386" i="12"/>
  <c r="H386" i="12"/>
  <c r="P386" i="12"/>
  <c r="X386" i="12"/>
  <c r="AF386" i="12"/>
  <c r="I386" i="12"/>
  <c r="Q386" i="12"/>
  <c r="Y386" i="12"/>
  <c r="AG386" i="12"/>
  <c r="J386" i="12"/>
  <c r="R386" i="12"/>
  <c r="Z386" i="12"/>
  <c r="U386" i="12"/>
  <c r="AA386" i="12"/>
  <c r="AB386" i="12"/>
  <c r="K386" i="12"/>
  <c r="AC386" i="12"/>
  <c r="L386" i="12"/>
  <c r="T386" i="12"/>
  <c r="M386" i="12"/>
  <c r="S386" i="12"/>
  <c r="F382" i="12"/>
  <c r="N382" i="12"/>
  <c r="V382" i="12"/>
  <c r="AD382" i="12"/>
  <c r="G382" i="12"/>
  <c r="O382" i="12"/>
  <c r="W382" i="12"/>
  <c r="AE382" i="12"/>
  <c r="H382" i="12"/>
  <c r="P382" i="12"/>
  <c r="X382" i="12"/>
  <c r="AF382" i="12"/>
  <c r="I382" i="12"/>
  <c r="Q382" i="12"/>
  <c r="Y382" i="12"/>
  <c r="AG382" i="12"/>
  <c r="J382" i="12"/>
  <c r="R382" i="12"/>
  <c r="Z382" i="12"/>
  <c r="AB382" i="12"/>
  <c r="K382" i="12"/>
  <c r="AC382" i="12"/>
  <c r="L382" i="12"/>
  <c r="M382" i="12"/>
  <c r="S382" i="12"/>
  <c r="U382" i="12"/>
  <c r="AA382" i="12"/>
  <c r="T382" i="12"/>
  <c r="F378" i="12"/>
  <c r="N378" i="12"/>
  <c r="V378" i="12"/>
  <c r="AD378" i="12"/>
  <c r="G378" i="12"/>
  <c r="O378" i="12"/>
  <c r="W378" i="12"/>
  <c r="AE378" i="12"/>
  <c r="H378" i="12"/>
  <c r="P378" i="12"/>
  <c r="X378" i="12"/>
  <c r="AF378" i="12"/>
  <c r="I378" i="12"/>
  <c r="Q378" i="12"/>
  <c r="Y378" i="12"/>
  <c r="AG378" i="12"/>
  <c r="J378" i="12"/>
  <c r="R378" i="12"/>
  <c r="Z378" i="12"/>
  <c r="L378" i="12"/>
  <c r="M378" i="12"/>
  <c r="S378" i="12"/>
  <c r="T378" i="12"/>
  <c r="U378" i="12"/>
  <c r="AA378" i="12"/>
  <c r="AB378" i="12"/>
  <c r="AC378" i="12"/>
  <c r="K378" i="12"/>
  <c r="F374" i="12"/>
  <c r="N374" i="12"/>
  <c r="V374" i="12"/>
  <c r="AD374" i="12"/>
  <c r="G374" i="12"/>
  <c r="O374" i="12"/>
  <c r="W374" i="12"/>
  <c r="AE374" i="12"/>
  <c r="H374" i="12"/>
  <c r="P374" i="12"/>
  <c r="X374" i="12"/>
  <c r="AF374" i="12"/>
  <c r="I374" i="12"/>
  <c r="Q374" i="12"/>
  <c r="Y374" i="12"/>
  <c r="AG374" i="12"/>
  <c r="J374" i="12"/>
  <c r="R374" i="12"/>
  <c r="Z374" i="12"/>
  <c r="S374" i="12"/>
  <c r="T374" i="12"/>
  <c r="U374" i="12"/>
  <c r="AA374" i="12"/>
  <c r="AB374" i="12"/>
  <c r="M374" i="12"/>
  <c r="AC374" i="12"/>
  <c r="K374" i="12"/>
  <c r="L374" i="12"/>
  <c r="F370" i="12"/>
  <c r="N370" i="12"/>
  <c r="V370" i="12"/>
  <c r="AD370" i="12"/>
  <c r="G370" i="12"/>
  <c r="O370" i="12"/>
  <c r="W370" i="12"/>
  <c r="AE370" i="12"/>
  <c r="H370" i="12"/>
  <c r="P370" i="12"/>
  <c r="X370" i="12"/>
  <c r="AF370" i="12"/>
  <c r="I370" i="12"/>
  <c r="Q370" i="12"/>
  <c r="Y370" i="12"/>
  <c r="AG370" i="12"/>
  <c r="J370" i="12"/>
  <c r="R370" i="12"/>
  <c r="Z370" i="12"/>
  <c r="K370" i="12"/>
  <c r="U370" i="12"/>
  <c r="AA370" i="12"/>
  <c r="AB370" i="12"/>
  <c r="AC370" i="12"/>
  <c r="L370" i="12"/>
  <c r="S370" i="12"/>
  <c r="T370" i="12"/>
  <c r="M370" i="12"/>
  <c r="I366" i="12"/>
  <c r="Q366" i="12"/>
  <c r="Y366" i="12"/>
  <c r="AG366" i="12"/>
  <c r="J366" i="12"/>
  <c r="R366" i="12"/>
  <c r="Z366" i="12"/>
  <c r="K366" i="12"/>
  <c r="S366" i="12"/>
  <c r="AA366" i="12"/>
  <c r="M366" i="12"/>
  <c r="U366" i="12"/>
  <c r="AC366" i="12"/>
  <c r="F366" i="12"/>
  <c r="N366" i="12"/>
  <c r="V366" i="12"/>
  <c r="AD366" i="12"/>
  <c r="X366" i="12"/>
  <c r="G366" i="12"/>
  <c r="AB366" i="12"/>
  <c r="H366" i="12"/>
  <c r="AE366" i="12"/>
  <c r="L366" i="12"/>
  <c r="AF366" i="12"/>
  <c r="O366" i="12"/>
  <c r="P366" i="12"/>
  <c r="T366" i="12"/>
  <c r="W366" i="12"/>
  <c r="I362" i="12"/>
  <c r="Q362" i="12"/>
  <c r="Y362" i="12"/>
  <c r="AG362" i="12"/>
  <c r="J362" i="12"/>
  <c r="R362" i="12"/>
  <c r="Z362" i="12"/>
  <c r="K362" i="12"/>
  <c r="S362" i="12"/>
  <c r="AA362" i="12"/>
  <c r="M362" i="12"/>
  <c r="U362" i="12"/>
  <c r="AC362" i="12"/>
  <c r="F362" i="12"/>
  <c r="N362" i="12"/>
  <c r="V362" i="12"/>
  <c r="AD362" i="12"/>
  <c r="H362" i="12"/>
  <c r="AE362" i="12"/>
  <c r="L362" i="12"/>
  <c r="AF362" i="12"/>
  <c r="O362" i="12"/>
  <c r="P362" i="12"/>
  <c r="T362" i="12"/>
  <c r="W362" i="12"/>
  <c r="G362" i="12"/>
  <c r="X362" i="12"/>
  <c r="AB362" i="12"/>
  <c r="I358" i="12"/>
  <c r="Q358" i="12"/>
  <c r="Y358" i="12"/>
  <c r="AG358" i="12"/>
  <c r="J358" i="12"/>
  <c r="R358" i="12"/>
  <c r="Z358" i="12"/>
  <c r="K358" i="12"/>
  <c r="S358" i="12"/>
  <c r="AA358" i="12"/>
  <c r="M358" i="12"/>
  <c r="U358" i="12"/>
  <c r="AC358" i="12"/>
  <c r="F358" i="12"/>
  <c r="N358" i="12"/>
  <c r="V358" i="12"/>
  <c r="AD358" i="12"/>
  <c r="O358" i="12"/>
  <c r="P358" i="12"/>
  <c r="T358" i="12"/>
  <c r="W358" i="12"/>
  <c r="X358" i="12"/>
  <c r="G358" i="12"/>
  <c r="AB358" i="12"/>
  <c r="AE358" i="12"/>
  <c r="AF358" i="12"/>
  <c r="H358" i="12"/>
  <c r="L358" i="12"/>
  <c r="I354" i="12"/>
  <c r="Q354" i="12"/>
  <c r="Y354" i="12"/>
  <c r="AG354" i="12"/>
  <c r="J354" i="12"/>
  <c r="R354" i="12"/>
  <c r="Z354" i="12"/>
  <c r="K354" i="12"/>
  <c r="S354" i="12"/>
  <c r="AA354" i="12"/>
  <c r="M354" i="12"/>
  <c r="U354" i="12"/>
  <c r="AC354" i="12"/>
  <c r="F354" i="12"/>
  <c r="N354" i="12"/>
  <c r="V354" i="12"/>
  <c r="AD354" i="12"/>
  <c r="T354" i="12"/>
  <c r="W354" i="12"/>
  <c r="X354" i="12"/>
  <c r="G354" i="12"/>
  <c r="AB354" i="12"/>
  <c r="H354" i="12"/>
  <c r="AE354" i="12"/>
  <c r="L354" i="12"/>
  <c r="AF354" i="12"/>
  <c r="O354" i="12"/>
  <c r="P354" i="12"/>
  <c r="I350" i="12"/>
  <c r="Q350" i="12"/>
  <c r="Y350" i="12"/>
  <c r="AG350" i="12"/>
  <c r="J350" i="12"/>
  <c r="R350" i="12"/>
  <c r="Z350" i="12"/>
  <c r="K350" i="12"/>
  <c r="S350" i="12"/>
  <c r="AA350" i="12"/>
  <c r="L350" i="12"/>
  <c r="T350" i="12"/>
  <c r="AB350" i="12"/>
  <c r="M350" i="12"/>
  <c r="U350" i="12"/>
  <c r="AC350" i="12"/>
  <c r="F350" i="12"/>
  <c r="N350" i="12"/>
  <c r="V350" i="12"/>
  <c r="AD350" i="12"/>
  <c r="O350" i="12"/>
  <c r="P350" i="12"/>
  <c r="W350" i="12"/>
  <c r="X350" i="12"/>
  <c r="AE350" i="12"/>
  <c r="AF350" i="12"/>
  <c r="G350" i="12"/>
  <c r="H350" i="12"/>
  <c r="I346" i="12"/>
  <c r="Q346" i="12"/>
  <c r="Y346" i="12"/>
  <c r="AG346" i="12"/>
  <c r="J346" i="12"/>
  <c r="R346" i="12"/>
  <c r="Z346" i="12"/>
  <c r="K346" i="12"/>
  <c r="S346" i="12"/>
  <c r="AA346" i="12"/>
  <c r="L346" i="12"/>
  <c r="T346" i="12"/>
  <c r="AB346" i="12"/>
  <c r="M346" i="12"/>
  <c r="U346" i="12"/>
  <c r="AC346" i="12"/>
  <c r="F346" i="12"/>
  <c r="N346" i="12"/>
  <c r="V346" i="12"/>
  <c r="AD346" i="12"/>
  <c r="AE346" i="12"/>
  <c r="AF346" i="12"/>
  <c r="G346" i="12"/>
  <c r="H346" i="12"/>
  <c r="O346" i="12"/>
  <c r="P346" i="12"/>
  <c r="W346" i="12"/>
  <c r="X346" i="12"/>
  <c r="I342" i="12"/>
  <c r="Q342" i="12"/>
  <c r="Y342" i="12"/>
  <c r="AG342" i="12"/>
  <c r="J342" i="12"/>
  <c r="R342" i="12"/>
  <c r="Z342" i="12"/>
  <c r="K342" i="12"/>
  <c r="S342" i="12"/>
  <c r="AA342" i="12"/>
  <c r="L342" i="12"/>
  <c r="T342" i="12"/>
  <c r="AB342" i="12"/>
  <c r="M342" i="12"/>
  <c r="U342" i="12"/>
  <c r="AC342" i="12"/>
  <c r="F342" i="12"/>
  <c r="N342" i="12"/>
  <c r="V342" i="12"/>
  <c r="AD342" i="12"/>
  <c r="O342" i="12"/>
  <c r="P342" i="12"/>
  <c r="W342" i="12"/>
  <c r="X342" i="12"/>
  <c r="AE342" i="12"/>
  <c r="AF342" i="12"/>
  <c r="G342" i="12"/>
  <c r="H342" i="12"/>
  <c r="I338" i="12"/>
  <c r="Q338" i="12"/>
  <c r="Y338" i="12"/>
  <c r="AG338" i="12"/>
  <c r="J338" i="12"/>
  <c r="R338" i="12"/>
  <c r="Z338" i="12"/>
  <c r="K338" i="12"/>
  <c r="S338" i="12"/>
  <c r="AA338" i="12"/>
  <c r="L338" i="12"/>
  <c r="T338" i="12"/>
  <c r="AB338" i="12"/>
  <c r="M338" i="12"/>
  <c r="U338" i="12"/>
  <c r="AC338" i="12"/>
  <c r="F338" i="12"/>
  <c r="N338" i="12"/>
  <c r="V338" i="12"/>
  <c r="AD338" i="12"/>
  <c r="AE338" i="12"/>
  <c r="AF338" i="12"/>
  <c r="G338" i="12"/>
  <c r="H338" i="12"/>
  <c r="O338" i="12"/>
  <c r="P338" i="12"/>
  <c r="W338" i="12"/>
  <c r="X338" i="12"/>
  <c r="H334" i="12"/>
  <c r="P334" i="12"/>
  <c r="X334" i="12"/>
  <c r="AF334" i="12"/>
  <c r="I334" i="12"/>
  <c r="Q334" i="12"/>
  <c r="Y334" i="12"/>
  <c r="AG334" i="12"/>
  <c r="L334" i="12"/>
  <c r="T334" i="12"/>
  <c r="AB334" i="12"/>
  <c r="M334" i="12"/>
  <c r="U334" i="12"/>
  <c r="AC334" i="12"/>
  <c r="G334" i="12"/>
  <c r="W334" i="12"/>
  <c r="J334" i="12"/>
  <c r="Z334" i="12"/>
  <c r="K334" i="12"/>
  <c r="AA334" i="12"/>
  <c r="N334" i="12"/>
  <c r="AD334" i="12"/>
  <c r="O334" i="12"/>
  <c r="AE334" i="12"/>
  <c r="R334" i="12"/>
  <c r="F334" i="12"/>
  <c r="S334" i="12"/>
  <c r="V334" i="12"/>
  <c r="H330" i="12"/>
  <c r="P330" i="12"/>
  <c r="X330" i="12"/>
  <c r="AF330" i="12"/>
  <c r="I330" i="12"/>
  <c r="Q330" i="12"/>
  <c r="Y330" i="12"/>
  <c r="AG330" i="12"/>
  <c r="L330" i="12"/>
  <c r="T330" i="12"/>
  <c r="AB330" i="12"/>
  <c r="M330" i="12"/>
  <c r="U330" i="12"/>
  <c r="AC330" i="12"/>
  <c r="G330" i="12"/>
  <c r="W330" i="12"/>
  <c r="J330" i="12"/>
  <c r="Z330" i="12"/>
  <c r="K330" i="12"/>
  <c r="AA330" i="12"/>
  <c r="N330" i="12"/>
  <c r="AD330" i="12"/>
  <c r="O330" i="12"/>
  <c r="AE330" i="12"/>
  <c r="R330" i="12"/>
  <c r="F330" i="12"/>
  <c r="V330" i="12"/>
  <c r="S330" i="12"/>
  <c r="H326" i="12"/>
  <c r="P326" i="12"/>
  <c r="X326" i="12"/>
  <c r="AF326" i="12"/>
  <c r="I326" i="12"/>
  <c r="Q326" i="12"/>
  <c r="Y326" i="12"/>
  <c r="AG326" i="12"/>
  <c r="L326" i="12"/>
  <c r="T326" i="12"/>
  <c r="AB326" i="12"/>
  <c r="M326" i="12"/>
  <c r="U326" i="12"/>
  <c r="AC326" i="12"/>
  <c r="G326" i="12"/>
  <c r="W326" i="12"/>
  <c r="J326" i="12"/>
  <c r="Z326" i="12"/>
  <c r="K326" i="12"/>
  <c r="AA326" i="12"/>
  <c r="N326" i="12"/>
  <c r="AD326" i="12"/>
  <c r="O326" i="12"/>
  <c r="AE326" i="12"/>
  <c r="R326" i="12"/>
  <c r="S326" i="12"/>
  <c r="V326" i="12"/>
  <c r="F326" i="12"/>
  <c r="H322" i="12"/>
  <c r="P322" i="12"/>
  <c r="X322" i="12"/>
  <c r="AF322" i="12"/>
  <c r="I322" i="12"/>
  <c r="Q322" i="12"/>
  <c r="Y322" i="12"/>
  <c r="AG322" i="12"/>
  <c r="L322" i="12"/>
  <c r="T322" i="12"/>
  <c r="AB322" i="12"/>
  <c r="M322" i="12"/>
  <c r="U322" i="12"/>
  <c r="AC322" i="12"/>
  <c r="G322" i="12"/>
  <c r="W322" i="12"/>
  <c r="J322" i="12"/>
  <c r="Z322" i="12"/>
  <c r="K322" i="12"/>
  <c r="AA322" i="12"/>
  <c r="N322" i="12"/>
  <c r="AD322" i="12"/>
  <c r="O322" i="12"/>
  <c r="AE322" i="12"/>
  <c r="R322" i="12"/>
  <c r="F322" i="12"/>
  <c r="S322" i="12"/>
  <c r="V322" i="12"/>
  <c r="H318" i="12"/>
  <c r="P318" i="12"/>
  <c r="X318" i="12"/>
  <c r="AF318" i="12"/>
  <c r="I318" i="12"/>
  <c r="Q318" i="12"/>
  <c r="Y318" i="12"/>
  <c r="AG318" i="12"/>
  <c r="J318" i="12"/>
  <c r="R318" i="12"/>
  <c r="Z318" i="12"/>
  <c r="L318" i="12"/>
  <c r="T318" i="12"/>
  <c r="AB318" i="12"/>
  <c r="M318" i="12"/>
  <c r="U318" i="12"/>
  <c r="AC318" i="12"/>
  <c r="V318" i="12"/>
  <c r="W318" i="12"/>
  <c r="F318" i="12"/>
  <c r="AA318" i="12"/>
  <c r="G318" i="12"/>
  <c r="AD318" i="12"/>
  <c r="K318" i="12"/>
  <c r="AE318" i="12"/>
  <c r="N318" i="12"/>
  <c r="O318" i="12"/>
  <c r="S318" i="12"/>
  <c r="H314" i="12"/>
  <c r="P314" i="12"/>
  <c r="X314" i="12"/>
  <c r="AF314" i="12"/>
  <c r="I314" i="12"/>
  <c r="Q314" i="12"/>
  <c r="Y314" i="12"/>
  <c r="AG314" i="12"/>
  <c r="J314" i="12"/>
  <c r="R314" i="12"/>
  <c r="Z314" i="12"/>
  <c r="K314" i="12"/>
  <c r="S314" i="12"/>
  <c r="AA314" i="12"/>
  <c r="L314" i="12"/>
  <c r="T314" i="12"/>
  <c r="AB314" i="12"/>
  <c r="M314" i="12"/>
  <c r="U314" i="12"/>
  <c r="AC314" i="12"/>
  <c r="N314" i="12"/>
  <c r="O314" i="12"/>
  <c r="V314" i="12"/>
  <c r="W314" i="12"/>
  <c r="AD314" i="12"/>
  <c r="AE314" i="12"/>
  <c r="F314" i="12"/>
  <c r="G314" i="12"/>
  <c r="H310" i="12"/>
  <c r="P310" i="12"/>
  <c r="X310" i="12"/>
  <c r="AF310" i="12"/>
  <c r="I310" i="12"/>
  <c r="Q310" i="12"/>
  <c r="Y310" i="12"/>
  <c r="AG310" i="12"/>
  <c r="J310" i="12"/>
  <c r="R310" i="12"/>
  <c r="Z310" i="12"/>
  <c r="K310" i="12"/>
  <c r="S310" i="12"/>
  <c r="AA310" i="12"/>
  <c r="L310" i="12"/>
  <c r="T310" i="12"/>
  <c r="AB310" i="12"/>
  <c r="M310" i="12"/>
  <c r="U310" i="12"/>
  <c r="AC310" i="12"/>
  <c r="AD310" i="12"/>
  <c r="AE310" i="12"/>
  <c r="F310" i="12"/>
  <c r="G310" i="12"/>
  <c r="N310" i="12"/>
  <c r="O310" i="12"/>
  <c r="V310" i="12"/>
  <c r="W310" i="12"/>
  <c r="H306" i="12"/>
  <c r="P306" i="12"/>
  <c r="X306" i="12"/>
  <c r="AF306" i="12"/>
  <c r="I306" i="12"/>
  <c r="Q306" i="12"/>
  <c r="Y306" i="12"/>
  <c r="AG306" i="12"/>
  <c r="J306" i="12"/>
  <c r="R306" i="12"/>
  <c r="Z306" i="12"/>
  <c r="K306" i="12"/>
  <c r="S306" i="12"/>
  <c r="AA306" i="12"/>
  <c r="L306" i="12"/>
  <c r="T306" i="12"/>
  <c r="AB306" i="12"/>
  <c r="M306" i="12"/>
  <c r="U306" i="12"/>
  <c r="AC306" i="12"/>
  <c r="N306" i="12"/>
  <c r="O306" i="12"/>
  <c r="V306" i="12"/>
  <c r="W306" i="12"/>
  <c r="AD306" i="12"/>
  <c r="AE306" i="12"/>
  <c r="F306" i="12"/>
  <c r="G306" i="12"/>
  <c r="I302" i="12"/>
  <c r="Q302" i="12"/>
  <c r="Y302" i="12"/>
  <c r="AG302" i="12"/>
  <c r="J302" i="12"/>
  <c r="R302" i="12"/>
  <c r="Z302" i="12"/>
  <c r="K302" i="12"/>
  <c r="S302" i="12"/>
  <c r="AA302" i="12"/>
  <c r="L302" i="12"/>
  <c r="T302" i="12"/>
  <c r="AB302" i="12"/>
  <c r="M302" i="12"/>
  <c r="U302" i="12"/>
  <c r="AC302" i="12"/>
  <c r="N302" i="12"/>
  <c r="AF302" i="12"/>
  <c r="O302" i="12"/>
  <c r="P302" i="12"/>
  <c r="V302" i="12"/>
  <c r="W302" i="12"/>
  <c r="F302" i="12"/>
  <c r="X302" i="12"/>
  <c r="G302" i="12"/>
  <c r="H302" i="12"/>
  <c r="AD302" i="12"/>
  <c r="AE302" i="12"/>
  <c r="I298" i="12"/>
  <c r="Q298" i="12"/>
  <c r="Y298" i="12"/>
  <c r="AG298" i="12"/>
  <c r="J298" i="12"/>
  <c r="R298" i="12"/>
  <c r="Z298" i="12"/>
  <c r="K298" i="12"/>
  <c r="S298" i="12"/>
  <c r="AA298" i="12"/>
  <c r="L298" i="12"/>
  <c r="T298" i="12"/>
  <c r="AB298" i="12"/>
  <c r="M298" i="12"/>
  <c r="U298" i="12"/>
  <c r="AC298" i="12"/>
  <c r="P298" i="12"/>
  <c r="V298" i="12"/>
  <c r="W298" i="12"/>
  <c r="F298" i="12"/>
  <c r="X298" i="12"/>
  <c r="G298" i="12"/>
  <c r="AD298" i="12"/>
  <c r="H298" i="12"/>
  <c r="AE298" i="12"/>
  <c r="AF298" i="12"/>
  <c r="N298" i="12"/>
  <c r="O298" i="12"/>
  <c r="I294" i="12"/>
  <c r="Q294" i="12"/>
  <c r="Y294" i="12"/>
  <c r="AG294" i="12"/>
  <c r="J294" i="12"/>
  <c r="R294" i="12"/>
  <c r="Z294" i="12"/>
  <c r="K294" i="12"/>
  <c r="S294" i="12"/>
  <c r="AA294" i="12"/>
  <c r="L294" i="12"/>
  <c r="T294" i="12"/>
  <c r="AB294" i="12"/>
  <c r="M294" i="12"/>
  <c r="U294" i="12"/>
  <c r="AC294" i="12"/>
  <c r="W294" i="12"/>
  <c r="F294" i="12"/>
  <c r="X294" i="12"/>
  <c r="G294" i="12"/>
  <c r="AD294" i="12"/>
  <c r="H294" i="12"/>
  <c r="AE294" i="12"/>
  <c r="N294" i="12"/>
  <c r="AF294" i="12"/>
  <c r="O294" i="12"/>
  <c r="P294" i="12"/>
  <c r="V294" i="12"/>
  <c r="I290" i="12"/>
  <c r="Q290" i="12"/>
  <c r="Y290" i="12"/>
  <c r="AG290" i="12"/>
  <c r="J290" i="12"/>
  <c r="R290" i="12"/>
  <c r="Z290" i="12"/>
  <c r="K290" i="12"/>
  <c r="S290" i="12"/>
  <c r="AA290" i="12"/>
  <c r="L290" i="12"/>
  <c r="T290" i="12"/>
  <c r="AB290" i="12"/>
  <c r="M290" i="12"/>
  <c r="U290" i="12"/>
  <c r="AC290" i="12"/>
  <c r="G290" i="12"/>
  <c r="AD290" i="12"/>
  <c r="H290" i="12"/>
  <c r="AE290" i="12"/>
  <c r="N290" i="12"/>
  <c r="AF290" i="12"/>
  <c r="O290" i="12"/>
  <c r="P290" i="12"/>
  <c r="V290" i="12"/>
  <c r="F290" i="12"/>
  <c r="W290" i="12"/>
  <c r="X290" i="12"/>
  <c r="I286" i="12"/>
  <c r="Q286" i="12"/>
  <c r="Y286" i="12"/>
  <c r="AG286" i="12"/>
  <c r="J286" i="12"/>
  <c r="R286" i="12"/>
  <c r="Z286" i="12"/>
  <c r="K286" i="12"/>
  <c r="S286" i="12"/>
  <c r="AA286" i="12"/>
  <c r="L286" i="12"/>
  <c r="T286" i="12"/>
  <c r="AB286" i="12"/>
  <c r="M286" i="12"/>
  <c r="U286" i="12"/>
  <c r="AC286" i="12"/>
  <c r="N286" i="12"/>
  <c r="AF286" i="12"/>
  <c r="O286" i="12"/>
  <c r="P286" i="12"/>
  <c r="V286" i="12"/>
  <c r="W286" i="12"/>
  <c r="F286" i="12"/>
  <c r="X286" i="12"/>
  <c r="AD286" i="12"/>
  <c r="AE286" i="12"/>
  <c r="G286" i="12"/>
  <c r="H286" i="12"/>
  <c r="I282" i="12"/>
  <c r="Q282" i="12"/>
  <c r="Y282" i="12"/>
  <c r="AG282" i="12"/>
  <c r="J282" i="12"/>
  <c r="R282" i="12"/>
  <c r="Z282" i="12"/>
  <c r="K282" i="12"/>
  <c r="S282" i="12"/>
  <c r="AA282" i="12"/>
  <c r="L282" i="12"/>
  <c r="T282" i="12"/>
  <c r="AB282" i="12"/>
  <c r="M282" i="12"/>
  <c r="U282" i="12"/>
  <c r="AC282" i="12"/>
  <c r="P282" i="12"/>
  <c r="V282" i="12"/>
  <c r="W282" i="12"/>
  <c r="F282" i="12"/>
  <c r="X282" i="12"/>
  <c r="G282" i="12"/>
  <c r="AD282" i="12"/>
  <c r="H282" i="12"/>
  <c r="AE282" i="12"/>
  <c r="N282" i="12"/>
  <c r="O282" i="12"/>
  <c r="AF282" i="12"/>
  <c r="I278" i="12"/>
  <c r="Q278" i="12"/>
  <c r="Y278" i="12"/>
  <c r="AG278" i="12"/>
  <c r="J278" i="12"/>
  <c r="R278" i="12"/>
  <c r="Z278" i="12"/>
  <c r="K278" i="12"/>
  <c r="S278" i="12"/>
  <c r="AA278" i="12"/>
  <c r="L278" i="12"/>
  <c r="T278" i="12"/>
  <c r="AB278" i="12"/>
  <c r="M278" i="12"/>
  <c r="U278" i="12"/>
  <c r="AC278" i="12"/>
  <c r="G278" i="12"/>
  <c r="O278" i="12"/>
  <c r="W278" i="12"/>
  <c r="AE278" i="12"/>
  <c r="V278" i="12"/>
  <c r="X278" i="12"/>
  <c r="AD278" i="12"/>
  <c r="AF278" i="12"/>
  <c r="F278" i="12"/>
  <c r="H278" i="12"/>
  <c r="N278" i="12"/>
  <c r="P278" i="12"/>
  <c r="I274" i="12"/>
  <c r="Q274" i="12"/>
  <c r="Y274" i="12"/>
  <c r="AG274" i="12"/>
  <c r="J274" i="12"/>
  <c r="R274" i="12"/>
  <c r="Z274" i="12"/>
  <c r="K274" i="12"/>
  <c r="S274" i="12"/>
  <c r="AA274" i="12"/>
  <c r="L274" i="12"/>
  <c r="T274" i="12"/>
  <c r="AB274" i="12"/>
  <c r="M274" i="12"/>
  <c r="U274" i="12"/>
  <c r="AC274" i="12"/>
  <c r="G274" i="12"/>
  <c r="O274" i="12"/>
  <c r="W274" i="12"/>
  <c r="AE274" i="12"/>
  <c r="F274" i="12"/>
  <c r="H274" i="12"/>
  <c r="N274" i="12"/>
  <c r="P274" i="12"/>
  <c r="V274" i="12"/>
  <c r="X274" i="12"/>
  <c r="AD274" i="12"/>
  <c r="AF274" i="12"/>
  <c r="F270" i="12"/>
  <c r="G270" i="12"/>
  <c r="H270" i="12"/>
  <c r="J270" i="12"/>
  <c r="K270" i="12"/>
  <c r="Q270" i="12"/>
  <c r="Y270" i="12"/>
  <c r="AG270" i="12"/>
  <c r="R270" i="12"/>
  <c r="Z270" i="12"/>
  <c r="I270" i="12"/>
  <c r="S270" i="12"/>
  <c r="AA270" i="12"/>
  <c r="L270" i="12"/>
  <c r="T270" i="12"/>
  <c r="AB270" i="12"/>
  <c r="M270" i="12"/>
  <c r="U270" i="12"/>
  <c r="AC270" i="12"/>
  <c r="O270" i="12"/>
  <c r="W270" i="12"/>
  <c r="AE270" i="12"/>
  <c r="V270" i="12"/>
  <c r="X270" i="12"/>
  <c r="AD270" i="12"/>
  <c r="AF270" i="12"/>
  <c r="N270" i="12"/>
  <c r="P270" i="12"/>
  <c r="F266" i="12"/>
  <c r="N266" i="12"/>
  <c r="V266" i="12"/>
  <c r="AD266" i="12"/>
  <c r="G266" i="12"/>
  <c r="O266" i="12"/>
  <c r="W266" i="12"/>
  <c r="AE266" i="12"/>
  <c r="H266" i="12"/>
  <c r="P266" i="12"/>
  <c r="X266" i="12"/>
  <c r="AF266" i="12"/>
  <c r="J266" i="12"/>
  <c r="R266" i="12"/>
  <c r="Z266" i="12"/>
  <c r="K266" i="12"/>
  <c r="S266" i="12"/>
  <c r="AA266" i="12"/>
  <c r="I266" i="12"/>
  <c r="AC266" i="12"/>
  <c r="L266" i="12"/>
  <c r="AG266" i="12"/>
  <c r="M266" i="12"/>
  <c r="Q266" i="12"/>
  <c r="T266" i="12"/>
  <c r="Y266" i="12"/>
  <c r="U266" i="12"/>
  <c r="AB266" i="12"/>
  <c r="F262" i="12"/>
  <c r="N262" i="12"/>
  <c r="V262" i="12"/>
  <c r="AD262" i="12"/>
  <c r="G262" i="12"/>
  <c r="O262" i="12"/>
  <c r="W262" i="12"/>
  <c r="AE262" i="12"/>
  <c r="H262" i="12"/>
  <c r="P262" i="12"/>
  <c r="X262" i="12"/>
  <c r="AF262" i="12"/>
  <c r="J262" i="12"/>
  <c r="R262" i="12"/>
  <c r="Z262" i="12"/>
  <c r="K262" i="12"/>
  <c r="S262" i="12"/>
  <c r="AA262" i="12"/>
  <c r="M262" i="12"/>
  <c r="Q262" i="12"/>
  <c r="T262" i="12"/>
  <c r="U262" i="12"/>
  <c r="Y262" i="12"/>
  <c r="I262" i="12"/>
  <c r="AC262" i="12"/>
  <c r="L262" i="12"/>
  <c r="AB262" i="12"/>
  <c r="AG262" i="12"/>
  <c r="F258" i="12"/>
  <c r="N258" i="12"/>
  <c r="V258" i="12"/>
  <c r="AD258" i="12"/>
  <c r="G258" i="12"/>
  <c r="O258" i="12"/>
  <c r="W258" i="12"/>
  <c r="AE258" i="12"/>
  <c r="H258" i="12"/>
  <c r="P258" i="12"/>
  <c r="X258" i="12"/>
  <c r="AF258" i="12"/>
  <c r="I258" i="12"/>
  <c r="Q258" i="12"/>
  <c r="J258" i="12"/>
  <c r="R258" i="12"/>
  <c r="Z258" i="12"/>
  <c r="K258" i="12"/>
  <c r="S258" i="12"/>
  <c r="AA258" i="12"/>
  <c r="T258" i="12"/>
  <c r="U258" i="12"/>
  <c r="Y258" i="12"/>
  <c r="AB258" i="12"/>
  <c r="AC258" i="12"/>
  <c r="L258" i="12"/>
  <c r="AG258" i="12"/>
  <c r="M258" i="12"/>
  <c r="F254" i="12"/>
  <c r="N254" i="12"/>
  <c r="V254" i="12"/>
  <c r="AD254" i="12"/>
  <c r="G254" i="12"/>
  <c r="O254" i="12"/>
  <c r="W254" i="12"/>
  <c r="AE254" i="12"/>
  <c r="H254" i="12"/>
  <c r="P254" i="12"/>
  <c r="X254" i="12"/>
  <c r="AF254" i="12"/>
  <c r="I254" i="12"/>
  <c r="Q254" i="12"/>
  <c r="Y254" i="12"/>
  <c r="AG254" i="12"/>
  <c r="J254" i="12"/>
  <c r="R254" i="12"/>
  <c r="Z254" i="12"/>
  <c r="K254" i="12"/>
  <c r="S254" i="12"/>
  <c r="AA254" i="12"/>
  <c r="L254" i="12"/>
  <c r="M254" i="12"/>
  <c r="T254" i="12"/>
  <c r="AB254" i="12"/>
  <c r="U254" i="12"/>
  <c r="AC254" i="12"/>
  <c r="F250" i="12"/>
  <c r="N250" i="12"/>
  <c r="V250" i="12"/>
  <c r="AD250" i="12"/>
  <c r="G250" i="12"/>
  <c r="O250" i="12"/>
  <c r="W250" i="12"/>
  <c r="AE250" i="12"/>
  <c r="H250" i="12"/>
  <c r="P250" i="12"/>
  <c r="X250" i="12"/>
  <c r="AF250" i="12"/>
  <c r="I250" i="12"/>
  <c r="Q250" i="12"/>
  <c r="Y250" i="12"/>
  <c r="AG250" i="12"/>
  <c r="J250" i="12"/>
  <c r="R250" i="12"/>
  <c r="Z250" i="12"/>
  <c r="K250" i="12"/>
  <c r="S250" i="12"/>
  <c r="AA250" i="12"/>
  <c r="T250" i="12"/>
  <c r="U250" i="12"/>
  <c r="AB250" i="12"/>
  <c r="AC250" i="12"/>
  <c r="L250" i="12"/>
  <c r="M250" i="12"/>
  <c r="F246" i="12"/>
  <c r="N246" i="12"/>
  <c r="V246" i="12"/>
  <c r="AD246" i="12"/>
  <c r="G246" i="12"/>
  <c r="O246" i="12"/>
  <c r="W246" i="12"/>
  <c r="AE246" i="12"/>
  <c r="H246" i="12"/>
  <c r="P246" i="12"/>
  <c r="X246" i="12"/>
  <c r="AF246" i="12"/>
  <c r="I246" i="12"/>
  <c r="Q246" i="12"/>
  <c r="Y246" i="12"/>
  <c r="AG246" i="12"/>
  <c r="J246" i="12"/>
  <c r="R246" i="12"/>
  <c r="Z246" i="12"/>
  <c r="K246" i="12"/>
  <c r="S246" i="12"/>
  <c r="AA246" i="12"/>
  <c r="L246" i="12"/>
  <c r="M246" i="12"/>
  <c r="T246" i="12"/>
  <c r="AB246" i="12"/>
  <c r="U246" i="12"/>
  <c r="AC246" i="12"/>
  <c r="F242" i="12"/>
  <c r="N242" i="12"/>
  <c r="V242" i="12"/>
  <c r="AD242" i="12"/>
  <c r="G242" i="12"/>
  <c r="O242" i="12"/>
  <c r="W242" i="12"/>
  <c r="AE242" i="12"/>
  <c r="H242" i="12"/>
  <c r="P242" i="12"/>
  <c r="X242" i="12"/>
  <c r="AF242" i="12"/>
  <c r="I242" i="12"/>
  <c r="Q242" i="12"/>
  <c r="Y242" i="12"/>
  <c r="AG242" i="12"/>
  <c r="J242" i="12"/>
  <c r="R242" i="12"/>
  <c r="Z242" i="12"/>
  <c r="K242" i="12"/>
  <c r="S242" i="12"/>
  <c r="AA242" i="12"/>
  <c r="T242" i="12"/>
  <c r="U242" i="12"/>
  <c r="AB242" i="12"/>
  <c r="AC242" i="12"/>
  <c r="L242" i="12"/>
  <c r="M242" i="12"/>
  <c r="F238" i="12"/>
  <c r="N238" i="12"/>
  <c r="V238" i="12"/>
  <c r="AD238" i="12"/>
  <c r="G238" i="12"/>
  <c r="O238" i="12"/>
  <c r="W238" i="12"/>
  <c r="AE238" i="12"/>
  <c r="H238" i="12"/>
  <c r="P238" i="12"/>
  <c r="X238" i="12"/>
  <c r="AF238" i="12"/>
  <c r="I238" i="12"/>
  <c r="Q238" i="12"/>
  <c r="Y238" i="12"/>
  <c r="AG238" i="12"/>
  <c r="J238" i="12"/>
  <c r="R238" i="12"/>
  <c r="Z238" i="12"/>
  <c r="K238" i="12"/>
  <c r="S238" i="12"/>
  <c r="AA238" i="12"/>
  <c r="L238" i="12"/>
  <c r="M238" i="12"/>
  <c r="T238" i="12"/>
  <c r="AB238" i="12"/>
  <c r="U238" i="12"/>
  <c r="AC238" i="12"/>
  <c r="F234" i="12"/>
  <c r="N234" i="12"/>
  <c r="V234" i="12"/>
  <c r="AD234" i="12"/>
  <c r="G234" i="12"/>
  <c r="O234" i="12"/>
  <c r="W234" i="12"/>
  <c r="AE234" i="12"/>
  <c r="H234" i="12"/>
  <c r="P234" i="12"/>
  <c r="X234" i="12"/>
  <c r="AF234" i="12"/>
  <c r="I234" i="12"/>
  <c r="Q234" i="12"/>
  <c r="Y234" i="12"/>
  <c r="AG234" i="12"/>
  <c r="J234" i="12"/>
  <c r="R234" i="12"/>
  <c r="Z234" i="12"/>
  <c r="K234" i="12"/>
  <c r="S234" i="12"/>
  <c r="AA234" i="12"/>
  <c r="T234" i="12"/>
  <c r="U234" i="12"/>
  <c r="AB234" i="12"/>
  <c r="AC234" i="12"/>
  <c r="L234" i="12"/>
  <c r="M234" i="12"/>
  <c r="F230" i="12"/>
  <c r="N230" i="12"/>
  <c r="V230" i="12"/>
  <c r="G230" i="12"/>
  <c r="O230" i="12"/>
  <c r="W230" i="12"/>
  <c r="H230" i="12"/>
  <c r="P230" i="12"/>
  <c r="X230" i="12"/>
  <c r="J230" i="12"/>
  <c r="R230" i="12"/>
  <c r="K230" i="12"/>
  <c r="S230" i="12"/>
  <c r="Q230" i="12"/>
  <c r="AD230" i="12"/>
  <c r="T230" i="12"/>
  <c r="AE230" i="12"/>
  <c r="U230" i="12"/>
  <c r="AF230" i="12"/>
  <c r="Y230" i="12"/>
  <c r="AG230" i="12"/>
  <c r="Z230" i="12"/>
  <c r="I230" i="12"/>
  <c r="AA230" i="12"/>
  <c r="L230" i="12"/>
  <c r="AB230" i="12"/>
  <c r="M230" i="12"/>
  <c r="AC230" i="12"/>
  <c r="F226" i="12"/>
  <c r="N226" i="12"/>
  <c r="V226" i="12"/>
  <c r="AD226" i="12"/>
  <c r="G226" i="12"/>
  <c r="O226" i="12"/>
  <c r="W226" i="12"/>
  <c r="AE226" i="12"/>
  <c r="H226" i="12"/>
  <c r="P226" i="12"/>
  <c r="X226" i="12"/>
  <c r="AF226" i="12"/>
  <c r="J226" i="12"/>
  <c r="R226" i="12"/>
  <c r="Z226" i="12"/>
  <c r="K226" i="12"/>
  <c r="S226" i="12"/>
  <c r="AA226" i="12"/>
  <c r="U226" i="12"/>
  <c r="Y226" i="12"/>
  <c r="AB226" i="12"/>
  <c r="I226" i="12"/>
  <c r="AC226" i="12"/>
  <c r="L226" i="12"/>
  <c r="AG226" i="12"/>
  <c r="M226" i="12"/>
  <c r="Q226" i="12"/>
  <c r="T226" i="12"/>
  <c r="F222" i="12"/>
  <c r="N222" i="12"/>
  <c r="V222" i="12"/>
  <c r="AD222" i="12"/>
  <c r="G222" i="12"/>
  <c r="O222" i="12"/>
  <c r="W222" i="12"/>
  <c r="AE222" i="12"/>
  <c r="H222" i="12"/>
  <c r="P222" i="12"/>
  <c r="X222" i="12"/>
  <c r="AF222" i="12"/>
  <c r="I222" i="12"/>
  <c r="Q222" i="12"/>
  <c r="Y222" i="12"/>
  <c r="J222" i="12"/>
  <c r="R222" i="12"/>
  <c r="Z222" i="12"/>
  <c r="K222" i="12"/>
  <c r="S222" i="12"/>
  <c r="AA222" i="12"/>
  <c r="AB222" i="12"/>
  <c r="AC222" i="12"/>
  <c r="AG222" i="12"/>
  <c r="L222" i="12"/>
  <c r="M222" i="12"/>
  <c r="T222" i="12"/>
  <c r="U222" i="12"/>
  <c r="F218" i="12"/>
  <c r="N218" i="12"/>
  <c r="V218" i="12"/>
  <c r="AD218" i="12"/>
  <c r="G218" i="12"/>
  <c r="O218" i="12"/>
  <c r="W218" i="12"/>
  <c r="AE218" i="12"/>
  <c r="H218" i="12"/>
  <c r="P218" i="12"/>
  <c r="X218" i="12"/>
  <c r="AF218" i="12"/>
  <c r="I218" i="12"/>
  <c r="Q218" i="12"/>
  <c r="Y218" i="12"/>
  <c r="AG218" i="12"/>
  <c r="J218" i="12"/>
  <c r="R218" i="12"/>
  <c r="Z218" i="12"/>
  <c r="K218" i="12"/>
  <c r="S218" i="12"/>
  <c r="AA218" i="12"/>
  <c r="L218" i="12"/>
  <c r="M218" i="12"/>
  <c r="T218" i="12"/>
  <c r="U218" i="12"/>
  <c r="AB218" i="12"/>
  <c r="AC218" i="12"/>
  <c r="F214" i="12"/>
  <c r="N214" i="12"/>
  <c r="V214" i="12"/>
  <c r="AD214" i="12"/>
  <c r="G214" i="12"/>
  <c r="O214" i="12"/>
  <c r="W214" i="12"/>
  <c r="AE214" i="12"/>
  <c r="H214" i="12"/>
  <c r="P214" i="12"/>
  <c r="X214" i="12"/>
  <c r="AF214" i="12"/>
  <c r="I214" i="12"/>
  <c r="Q214" i="12"/>
  <c r="Y214" i="12"/>
  <c r="AG214" i="12"/>
  <c r="J214" i="12"/>
  <c r="R214" i="12"/>
  <c r="Z214" i="12"/>
  <c r="K214" i="12"/>
  <c r="S214" i="12"/>
  <c r="AA214" i="12"/>
  <c r="AB214" i="12"/>
  <c r="AC214" i="12"/>
  <c r="L214" i="12"/>
  <c r="M214" i="12"/>
  <c r="T214" i="12"/>
  <c r="U214" i="12"/>
  <c r="F210" i="12"/>
  <c r="N210" i="12"/>
  <c r="V210" i="12"/>
  <c r="AD210" i="12"/>
  <c r="G210" i="12"/>
  <c r="O210" i="12"/>
  <c r="W210" i="12"/>
  <c r="AE210" i="12"/>
  <c r="H210" i="12"/>
  <c r="P210" i="12"/>
  <c r="X210" i="12"/>
  <c r="AF210" i="12"/>
  <c r="I210" i="12"/>
  <c r="Q210" i="12"/>
  <c r="Y210" i="12"/>
  <c r="AG210" i="12"/>
  <c r="J210" i="12"/>
  <c r="R210" i="12"/>
  <c r="Z210" i="12"/>
  <c r="K210" i="12"/>
  <c r="S210" i="12"/>
  <c r="AA210" i="12"/>
  <c r="L210" i="12"/>
  <c r="M210" i="12"/>
  <c r="T210" i="12"/>
  <c r="U210" i="12"/>
  <c r="AB210" i="12"/>
  <c r="AC210" i="12"/>
  <c r="F206" i="12"/>
  <c r="N206" i="12"/>
  <c r="V206" i="12"/>
  <c r="AD206" i="12"/>
  <c r="G206" i="12"/>
  <c r="O206" i="12"/>
  <c r="W206" i="12"/>
  <c r="AE206" i="12"/>
  <c r="H206" i="12"/>
  <c r="P206" i="12"/>
  <c r="X206" i="12"/>
  <c r="AF206" i="12"/>
  <c r="I206" i="12"/>
  <c r="Q206" i="12"/>
  <c r="Y206" i="12"/>
  <c r="AG206" i="12"/>
  <c r="J206" i="12"/>
  <c r="R206" i="12"/>
  <c r="Z206" i="12"/>
  <c r="K206" i="12"/>
  <c r="S206" i="12"/>
  <c r="AA206" i="12"/>
  <c r="AB206" i="12"/>
  <c r="AC206" i="12"/>
  <c r="L206" i="12"/>
  <c r="M206" i="12"/>
  <c r="T206" i="12"/>
  <c r="U206" i="12"/>
  <c r="J202" i="12"/>
  <c r="R202" i="12"/>
  <c r="Z202" i="12"/>
  <c r="K202" i="12"/>
  <c r="S202" i="12"/>
  <c r="AA202" i="12"/>
  <c r="L202" i="12"/>
  <c r="T202" i="12"/>
  <c r="AB202" i="12"/>
  <c r="F202" i="12"/>
  <c r="N202" i="12"/>
  <c r="V202" i="12"/>
  <c r="AD202" i="12"/>
  <c r="G202" i="12"/>
  <c r="O202" i="12"/>
  <c r="W202" i="12"/>
  <c r="AE202" i="12"/>
  <c r="Y202" i="12"/>
  <c r="H202" i="12"/>
  <c r="AC202" i="12"/>
  <c r="I202" i="12"/>
  <c r="AF202" i="12"/>
  <c r="M202" i="12"/>
  <c r="AG202" i="12"/>
  <c r="P202" i="12"/>
  <c r="Q202" i="12"/>
  <c r="U202" i="12"/>
  <c r="X202" i="12"/>
  <c r="J198" i="12"/>
  <c r="R198" i="12"/>
  <c r="Z198" i="12"/>
  <c r="K198" i="12"/>
  <c r="S198" i="12"/>
  <c r="AA198" i="12"/>
  <c r="L198" i="12"/>
  <c r="T198" i="12"/>
  <c r="AB198" i="12"/>
  <c r="M198" i="12"/>
  <c r="U198" i="12"/>
  <c r="AC198" i="12"/>
  <c r="F198" i="12"/>
  <c r="N198" i="12"/>
  <c r="V198" i="12"/>
  <c r="AD198" i="12"/>
  <c r="G198" i="12"/>
  <c r="O198" i="12"/>
  <c r="W198" i="12"/>
  <c r="AE198" i="12"/>
  <c r="P198" i="12"/>
  <c r="Q198" i="12"/>
  <c r="X198" i="12"/>
  <c r="Y198" i="12"/>
  <c r="AF198" i="12"/>
  <c r="AG198" i="12"/>
  <c r="H198" i="12"/>
  <c r="I198" i="12"/>
  <c r="J194" i="12"/>
  <c r="R194" i="12"/>
  <c r="Z194" i="12"/>
  <c r="K194" i="12"/>
  <c r="S194" i="12"/>
  <c r="AA194" i="12"/>
  <c r="L194" i="12"/>
  <c r="T194" i="12"/>
  <c r="AB194" i="12"/>
  <c r="M194" i="12"/>
  <c r="U194" i="12"/>
  <c r="AC194" i="12"/>
  <c r="F194" i="12"/>
  <c r="N194" i="12"/>
  <c r="V194" i="12"/>
  <c r="AD194" i="12"/>
  <c r="G194" i="12"/>
  <c r="O194" i="12"/>
  <c r="W194" i="12"/>
  <c r="AE194" i="12"/>
  <c r="AF194" i="12"/>
  <c r="AG194" i="12"/>
  <c r="H194" i="12"/>
  <c r="I194" i="12"/>
  <c r="P194" i="12"/>
  <c r="Q194" i="12"/>
  <c r="X194" i="12"/>
  <c r="Y194" i="12"/>
  <c r="J190" i="12"/>
  <c r="R190" i="12"/>
  <c r="Z190" i="12"/>
  <c r="K190" i="12"/>
  <c r="S190" i="12"/>
  <c r="AA190" i="12"/>
  <c r="L190" i="12"/>
  <c r="T190" i="12"/>
  <c r="AB190" i="12"/>
  <c r="M190" i="12"/>
  <c r="U190" i="12"/>
  <c r="AC190" i="12"/>
  <c r="F190" i="12"/>
  <c r="N190" i="12"/>
  <c r="V190" i="12"/>
  <c r="AD190" i="12"/>
  <c r="G190" i="12"/>
  <c r="O190" i="12"/>
  <c r="W190" i="12"/>
  <c r="AE190" i="12"/>
  <c r="P190" i="12"/>
  <c r="Q190" i="12"/>
  <c r="X190" i="12"/>
  <c r="Y190" i="12"/>
  <c r="AF190" i="12"/>
  <c r="AG190" i="12"/>
  <c r="H190" i="12"/>
  <c r="I190" i="12"/>
  <c r="J186" i="12"/>
  <c r="R186" i="12"/>
  <c r="Z186" i="12"/>
  <c r="K186" i="12"/>
  <c r="S186" i="12"/>
  <c r="AA186" i="12"/>
  <c r="L186" i="12"/>
  <c r="T186" i="12"/>
  <c r="AB186" i="12"/>
  <c r="M186" i="12"/>
  <c r="U186" i="12"/>
  <c r="AC186" i="12"/>
  <c r="F186" i="12"/>
  <c r="N186" i="12"/>
  <c r="V186" i="12"/>
  <c r="AD186" i="12"/>
  <c r="G186" i="12"/>
  <c r="O186" i="12"/>
  <c r="W186" i="12"/>
  <c r="AE186" i="12"/>
  <c r="AF186" i="12"/>
  <c r="AG186" i="12"/>
  <c r="H186" i="12"/>
  <c r="I186" i="12"/>
  <c r="P186" i="12"/>
  <c r="Q186" i="12"/>
  <c r="X186" i="12"/>
  <c r="Y186" i="12"/>
  <c r="J182" i="12"/>
  <c r="R182" i="12"/>
  <c r="Z182" i="12"/>
  <c r="K182" i="12"/>
  <c r="S182" i="12"/>
  <c r="AA182" i="12"/>
  <c r="L182" i="12"/>
  <c r="T182" i="12"/>
  <c r="AB182" i="12"/>
  <c r="M182" i="12"/>
  <c r="U182" i="12"/>
  <c r="AC182" i="12"/>
  <c r="F182" i="12"/>
  <c r="N182" i="12"/>
  <c r="V182" i="12"/>
  <c r="AD182" i="12"/>
  <c r="G182" i="12"/>
  <c r="O182" i="12"/>
  <c r="W182" i="12"/>
  <c r="AE182" i="12"/>
  <c r="P182" i="12"/>
  <c r="Q182" i="12"/>
  <c r="X182" i="12"/>
  <c r="Y182" i="12"/>
  <c r="AF182" i="12"/>
  <c r="AG182" i="12"/>
  <c r="H182" i="12"/>
  <c r="I182" i="12"/>
  <c r="J605" i="12"/>
  <c r="R605" i="12"/>
  <c r="Z605" i="12"/>
  <c r="K605" i="12"/>
  <c r="S605" i="12"/>
  <c r="AA605" i="12"/>
  <c r="L605" i="12"/>
  <c r="T605" i="12"/>
  <c r="AB605" i="12"/>
  <c r="M605" i="12"/>
  <c r="U605" i="12"/>
  <c r="AC605" i="12"/>
  <c r="H605" i="12"/>
  <c r="P605" i="12"/>
  <c r="X605" i="12"/>
  <c r="AF605" i="12"/>
  <c r="V605" i="12"/>
  <c r="AG605" i="12"/>
  <c r="W605" i="12"/>
  <c r="F605" i="12"/>
  <c r="Y605" i="12"/>
  <c r="G605" i="12"/>
  <c r="AD605" i="12"/>
  <c r="N605" i="12"/>
  <c r="Q605" i="12"/>
  <c r="I605" i="12"/>
  <c r="AE605" i="12"/>
  <c r="O605" i="12"/>
  <c r="J601" i="12"/>
  <c r="R601" i="12"/>
  <c r="Z601" i="12"/>
  <c r="K601" i="12"/>
  <c r="S601" i="12"/>
  <c r="AA601" i="12"/>
  <c r="L601" i="12"/>
  <c r="T601" i="12"/>
  <c r="AB601" i="12"/>
  <c r="M601" i="12"/>
  <c r="U601" i="12"/>
  <c r="AC601" i="12"/>
  <c r="F601" i="12"/>
  <c r="N601" i="12"/>
  <c r="H601" i="12"/>
  <c r="P601" i="12"/>
  <c r="X601" i="12"/>
  <c r="AF601" i="12"/>
  <c r="Y601" i="12"/>
  <c r="W601" i="12"/>
  <c r="AD601" i="12"/>
  <c r="Q601" i="12"/>
  <c r="G601" i="12"/>
  <c r="AE601" i="12"/>
  <c r="I601" i="12"/>
  <c r="AG601" i="12"/>
  <c r="O601" i="12"/>
  <c r="V601" i="12"/>
  <c r="J597" i="12"/>
  <c r="R597" i="12"/>
  <c r="Z597" i="12"/>
  <c r="K597" i="12"/>
  <c r="S597" i="12"/>
  <c r="AA597" i="12"/>
  <c r="L597" i="12"/>
  <c r="T597" i="12"/>
  <c r="AB597" i="12"/>
  <c r="M597" i="12"/>
  <c r="U597" i="12"/>
  <c r="AC597" i="12"/>
  <c r="F597" i="12"/>
  <c r="N597" i="12"/>
  <c r="V597" i="12"/>
  <c r="AD597" i="12"/>
  <c r="H597" i="12"/>
  <c r="P597" i="12"/>
  <c r="X597" i="12"/>
  <c r="AF597" i="12"/>
  <c r="O597" i="12"/>
  <c r="Q597" i="12"/>
  <c r="W597" i="12"/>
  <c r="I597" i="12"/>
  <c r="Y597" i="12"/>
  <c r="AG597" i="12"/>
  <c r="AE597" i="12"/>
  <c r="G597" i="12"/>
  <c r="J593" i="12"/>
  <c r="R593" i="12"/>
  <c r="Z593" i="12"/>
  <c r="K593" i="12"/>
  <c r="S593" i="12"/>
  <c r="AA593" i="12"/>
  <c r="L593" i="12"/>
  <c r="T593" i="12"/>
  <c r="AB593" i="12"/>
  <c r="M593" i="12"/>
  <c r="U593" i="12"/>
  <c r="AC593" i="12"/>
  <c r="F593" i="12"/>
  <c r="N593" i="12"/>
  <c r="V593" i="12"/>
  <c r="AD593" i="12"/>
  <c r="H593" i="12"/>
  <c r="P593" i="12"/>
  <c r="X593" i="12"/>
  <c r="AF593" i="12"/>
  <c r="AE593" i="12"/>
  <c r="AG593" i="12"/>
  <c r="Y593" i="12"/>
  <c r="G593" i="12"/>
  <c r="I593" i="12"/>
  <c r="Q593" i="12"/>
  <c r="O593" i="12"/>
  <c r="W593" i="12"/>
  <c r="J589" i="12"/>
  <c r="R589" i="12"/>
  <c r="Z589" i="12"/>
  <c r="K589" i="12"/>
  <c r="S589" i="12"/>
  <c r="AA589" i="12"/>
  <c r="L589" i="12"/>
  <c r="T589" i="12"/>
  <c r="AB589" i="12"/>
  <c r="M589" i="12"/>
  <c r="U589" i="12"/>
  <c r="AC589" i="12"/>
  <c r="F589" i="12"/>
  <c r="N589" i="12"/>
  <c r="V589" i="12"/>
  <c r="AD589" i="12"/>
  <c r="H589" i="12"/>
  <c r="P589" i="12"/>
  <c r="X589" i="12"/>
  <c r="AF589" i="12"/>
  <c r="O589" i="12"/>
  <c r="AG589" i="12"/>
  <c r="Q589" i="12"/>
  <c r="I589" i="12"/>
  <c r="W589" i="12"/>
  <c r="Y589" i="12"/>
  <c r="AE589" i="12"/>
  <c r="G589" i="12"/>
  <c r="J585" i="12"/>
  <c r="R585" i="12"/>
  <c r="Z585" i="12"/>
  <c r="K585" i="12"/>
  <c r="S585" i="12"/>
  <c r="AA585" i="12"/>
  <c r="L585" i="12"/>
  <c r="T585" i="12"/>
  <c r="AB585" i="12"/>
  <c r="M585" i="12"/>
  <c r="U585" i="12"/>
  <c r="AC585" i="12"/>
  <c r="F585" i="12"/>
  <c r="N585" i="12"/>
  <c r="V585" i="12"/>
  <c r="AD585" i="12"/>
  <c r="H585" i="12"/>
  <c r="P585" i="12"/>
  <c r="X585" i="12"/>
  <c r="AF585" i="12"/>
  <c r="AE585" i="12"/>
  <c r="Q585" i="12"/>
  <c r="Y585" i="12"/>
  <c r="AG585" i="12"/>
  <c r="G585" i="12"/>
  <c r="I585" i="12"/>
  <c r="O585" i="12"/>
  <c r="W585" i="12"/>
  <c r="J581" i="12"/>
  <c r="R581" i="12"/>
  <c r="Z581" i="12"/>
  <c r="K581" i="12"/>
  <c r="S581" i="12"/>
  <c r="AA581" i="12"/>
  <c r="L581" i="12"/>
  <c r="T581" i="12"/>
  <c r="AB581" i="12"/>
  <c r="M581" i="12"/>
  <c r="U581" i="12"/>
  <c r="AC581" i="12"/>
  <c r="F581" i="12"/>
  <c r="N581" i="12"/>
  <c r="V581" i="12"/>
  <c r="AD581" i="12"/>
  <c r="H581" i="12"/>
  <c r="P581" i="12"/>
  <c r="X581" i="12"/>
  <c r="AF581" i="12"/>
  <c r="O581" i="12"/>
  <c r="Q581" i="12"/>
  <c r="W581" i="12"/>
  <c r="I581" i="12"/>
  <c r="Y581" i="12"/>
  <c r="AG581" i="12"/>
  <c r="AE581" i="12"/>
  <c r="G581" i="12"/>
  <c r="J577" i="12"/>
  <c r="R577" i="12"/>
  <c r="Z577" i="12"/>
  <c r="K577" i="12"/>
  <c r="S577" i="12"/>
  <c r="AA577" i="12"/>
  <c r="L577" i="12"/>
  <c r="T577" i="12"/>
  <c r="AB577" i="12"/>
  <c r="M577" i="12"/>
  <c r="U577" i="12"/>
  <c r="AC577" i="12"/>
  <c r="F577" i="12"/>
  <c r="N577" i="12"/>
  <c r="V577" i="12"/>
  <c r="AD577" i="12"/>
  <c r="H577" i="12"/>
  <c r="P577" i="12"/>
  <c r="X577" i="12"/>
  <c r="AF577" i="12"/>
  <c r="AE577" i="12"/>
  <c r="Q577" i="12"/>
  <c r="Y577" i="12"/>
  <c r="AG577" i="12"/>
  <c r="G577" i="12"/>
  <c r="I577" i="12"/>
  <c r="O577" i="12"/>
  <c r="W577" i="12"/>
  <c r="J573" i="12"/>
  <c r="R573" i="12"/>
  <c r="Z573" i="12"/>
  <c r="K573" i="12"/>
  <c r="S573" i="12"/>
  <c r="AA573" i="12"/>
  <c r="L573" i="12"/>
  <c r="T573" i="12"/>
  <c r="AB573" i="12"/>
  <c r="M573" i="12"/>
  <c r="U573" i="12"/>
  <c r="AC573" i="12"/>
  <c r="F573" i="12"/>
  <c r="N573" i="12"/>
  <c r="V573" i="12"/>
  <c r="AD573" i="12"/>
  <c r="H573" i="12"/>
  <c r="P573" i="12"/>
  <c r="X573" i="12"/>
  <c r="AF573" i="12"/>
  <c r="O573" i="12"/>
  <c r="I573" i="12"/>
  <c r="Q573" i="12"/>
  <c r="W573" i="12"/>
  <c r="Y573" i="12"/>
  <c r="AG573" i="12"/>
  <c r="AE573" i="12"/>
  <c r="G573" i="12"/>
  <c r="J569" i="12"/>
  <c r="R569" i="12"/>
  <c r="Z569" i="12"/>
  <c r="K569" i="12"/>
  <c r="S569" i="12"/>
  <c r="AA569" i="12"/>
  <c r="L569" i="12"/>
  <c r="T569" i="12"/>
  <c r="AB569" i="12"/>
  <c r="M569" i="12"/>
  <c r="U569" i="12"/>
  <c r="AC569" i="12"/>
  <c r="F569" i="12"/>
  <c r="N569" i="12"/>
  <c r="V569" i="12"/>
  <c r="AD569" i="12"/>
  <c r="H569" i="12"/>
  <c r="P569" i="12"/>
  <c r="X569" i="12"/>
  <c r="AF569" i="12"/>
  <c r="AE569" i="12"/>
  <c r="AG569" i="12"/>
  <c r="G569" i="12"/>
  <c r="I569" i="12"/>
  <c r="Q569" i="12"/>
  <c r="Y569" i="12"/>
  <c r="O569" i="12"/>
  <c r="W569" i="12"/>
  <c r="J565" i="12"/>
  <c r="R565" i="12"/>
  <c r="Z565" i="12"/>
  <c r="K565" i="12"/>
  <c r="S565" i="12"/>
  <c r="AA565" i="12"/>
  <c r="L565" i="12"/>
  <c r="T565" i="12"/>
  <c r="AB565" i="12"/>
  <c r="M565" i="12"/>
  <c r="U565" i="12"/>
  <c r="AC565" i="12"/>
  <c r="F565" i="12"/>
  <c r="N565" i="12"/>
  <c r="V565" i="12"/>
  <c r="AD565" i="12"/>
  <c r="H565" i="12"/>
  <c r="P565" i="12"/>
  <c r="X565" i="12"/>
  <c r="AF565" i="12"/>
  <c r="O565" i="12"/>
  <c r="I565" i="12"/>
  <c r="Q565" i="12"/>
  <c r="W565" i="12"/>
  <c r="Y565" i="12"/>
  <c r="AG565" i="12"/>
  <c r="AE565" i="12"/>
  <c r="G565" i="12"/>
  <c r="J561" i="12"/>
  <c r="R561" i="12"/>
  <c r="Z561" i="12"/>
  <c r="K561" i="12"/>
  <c r="S561" i="12"/>
  <c r="AA561" i="12"/>
  <c r="L561" i="12"/>
  <c r="T561" i="12"/>
  <c r="AB561" i="12"/>
  <c r="M561" i="12"/>
  <c r="U561" i="12"/>
  <c r="AC561" i="12"/>
  <c r="F561" i="12"/>
  <c r="N561" i="12"/>
  <c r="V561" i="12"/>
  <c r="AD561" i="12"/>
  <c r="H561" i="12"/>
  <c r="P561" i="12"/>
  <c r="X561" i="12"/>
  <c r="AF561" i="12"/>
  <c r="AE561" i="12"/>
  <c r="Y561" i="12"/>
  <c r="AG561" i="12"/>
  <c r="G561" i="12"/>
  <c r="I561" i="12"/>
  <c r="Q561" i="12"/>
  <c r="O561" i="12"/>
  <c r="W561" i="12"/>
  <c r="J557" i="12"/>
  <c r="R557" i="12"/>
  <c r="Z557" i="12"/>
  <c r="K557" i="12"/>
  <c r="S557" i="12"/>
  <c r="AA557" i="12"/>
  <c r="L557" i="12"/>
  <c r="T557" i="12"/>
  <c r="AB557" i="12"/>
  <c r="M557" i="12"/>
  <c r="U557" i="12"/>
  <c r="AC557" i="12"/>
  <c r="F557" i="12"/>
  <c r="N557" i="12"/>
  <c r="V557" i="12"/>
  <c r="AD557" i="12"/>
  <c r="H557" i="12"/>
  <c r="P557" i="12"/>
  <c r="X557" i="12"/>
  <c r="AF557" i="12"/>
  <c r="O557" i="12"/>
  <c r="Q557" i="12"/>
  <c r="W557" i="12"/>
  <c r="AG557" i="12"/>
  <c r="Y557" i="12"/>
  <c r="I557" i="12"/>
  <c r="AE557" i="12"/>
  <c r="G557" i="12"/>
  <c r="J553" i="12"/>
  <c r="R553" i="12"/>
  <c r="Z553" i="12"/>
  <c r="K553" i="12"/>
  <c r="S553" i="12"/>
  <c r="AA553" i="12"/>
  <c r="L553" i="12"/>
  <c r="T553" i="12"/>
  <c r="AB553" i="12"/>
  <c r="M553" i="12"/>
  <c r="U553" i="12"/>
  <c r="AC553" i="12"/>
  <c r="F553" i="12"/>
  <c r="N553" i="12"/>
  <c r="V553" i="12"/>
  <c r="AD553" i="12"/>
  <c r="H553" i="12"/>
  <c r="P553" i="12"/>
  <c r="X553" i="12"/>
  <c r="AF553" i="12"/>
  <c r="AE553" i="12"/>
  <c r="Q553" i="12"/>
  <c r="Y553" i="12"/>
  <c r="AG553" i="12"/>
  <c r="G553" i="12"/>
  <c r="I553" i="12"/>
  <c r="O553" i="12"/>
  <c r="W553" i="12"/>
  <c r="J549" i="12"/>
  <c r="R549" i="12"/>
  <c r="Z549" i="12"/>
  <c r="M549" i="12"/>
  <c r="U549" i="12"/>
  <c r="AC549" i="12"/>
  <c r="K549" i="12"/>
  <c r="V549" i="12"/>
  <c r="AF549" i="12"/>
  <c r="L549" i="12"/>
  <c r="W549" i="12"/>
  <c r="AG549" i="12"/>
  <c r="N549" i="12"/>
  <c r="X549" i="12"/>
  <c r="O549" i="12"/>
  <c r="Y549" i="12"/>
  <c r="F549" i="12"/>
  <c r="P549" i="12"/>
  <c r="AA549" i="12"/>
  <c r="H549" i="12"/>
  <c r="S549" i="12"/>
  <c r="AD549" i="12"/>
  <c r="AB549" i="12"/>
  <c r="I549" i="12"/>
  <c r="T549" i="12"/>
  <c r="AE549" i="12"/>
  <c r="G549" i="12"/>
  <c r="Q549" i="12"/>
  <c r="J545" i="12"/>
  <c r="R545" i="12"/>
  <c r="Z545" i="12"/>
  <c r="K545" i="12"/>
  <c r="S545" i="12"/>
  <c r="AA545" i="12"/>
  <c r="L545" i="12"/>
  <c r="T545" i="12"/>
  <c r="AB545" i="12"/>
  <c r="M545" i="12"/>
  <c r="U545" i="12"/>
  <c r="AC545" i="12"/>
  <c r="F545" i="12"/>
  <c r="V545" i="12"/>
  <c r="G545" i="12"/>
  <c r="W545" i="12"/>
  <c r="H545" i="12"/>
  <c r="X545" i="12"/>
  <c r="I545" i="12"/>
  <c r="Y545" i="12"/>
  <c r="N545" i="12"/>
  <c r="AD545" i="12"/>
  <c r="P545" i="12"/>
  <c r="AF545" i="12"/>
  <c r="Q545" i="12"/>
  <c r="AG545" i="12"/>
  <c r="O545" i="12"/>
  <c r="AE545" i="12"/>
  <c r="J541" i="12"/>
  <c r="R541" i="12"/>
  <c r="Z541" i="12"/>
  <c r="K541" i="12"/>
  <c r="S541" i="12"/>
  <c r="AA541" i="12"/>
  <c r="L541" i="12"/>
  <c r="T541" i="12"/>
  <c r="AB541" i="12"/>
  <c r="M541" i="12"/>
  <c r="U541" i="12"/>
  <c r="AC541" i="12"/>
  <c r="F541" i="12"/>
  <c r="V541" i="12"/>
  <c r="G541" i="12"/>
  <c r="W541" i="12"/>
  <c r="H541" i="12"/>
  <c r="X541" i="12"/>
  <c r="I541" i="12"/>
  <c r="Y541" i="12"/>
  <c r="N541" i="12"/>
  <c r="AD541" i="12"/>
  <c r="P541" i="12"/>
  <c r="AF541" i="12"/>
  <c r="AE541" i="12"/>
  <c r="AG541" i="12"/>
  <c r="Q541" i="12"/>
  <c r="O541" i="12"/>
  <c r="J537" i="12"/>
  <c r="R537" i="12"/>
  <c r="Z537" i="12"/>
  <c r="K537" i="12"/>
  <c r="S537" i="12"/>
  <c r="AA537" i="12"/>
  <c r="L537" i="12"/>
  <c r="T537" i="12"/>
  <c r="AB537" i="12"/>
  <c r="M537" i="12"/>
  <c r="U537" i="12"/>
  <c r="AC537" i="12"/>
  <c r="H537" i="12"/>
  <c r="P537" i="12"/>
  <c r="X537" i="12"/>
  <c r="AF537" i="12"/>
  <c r="W537" i="12"/>
  <c r="F537" i="12"/>
  <c r="Y537" i="12"/>
  <c r="G537" i="12"/>
  <c r="AD537" i="12"/>
  <c r="I537" i="12"/>
  <c r="AE537" i="12"/>
  <c r="N537" i="12"/>
  <c r="AG537" i="12"/>
  <c r="Q537" i="12"/>
  <c r="O537" i="12"/>
  <c r="V537" i="12"/>
  <c r="J533" i="12"/>
  <c r="R533" i="12"/>
  <c r="Z533" i="12"/>
  <c r="K533" i="12"/>
  <c r="S533" i="12"/>
  <c r="AA533" i="12"/>
  <c r="L533" i="12"/>
  <c r="T533" i="12"/>
  <c r="AB533" i="12"/>
  <c r="M533" i="12"/>
  <c r="U533" i="12"/>
  <c r="AC533" i="12"/>
  <c r="H533" i="12"/>
  <c r="P533" i="12"/>
  <c r="X533" i="12"/>
  <c r="AF533" i="12"/>
  <c r="G533" i="12"/>
  <c r="AD533" i="12"/>
  <c r="I533" i="12"/>
  <c r="AE533" i="12"/>
  <c r="N533" i="12"/>
  <c r="AG533" i="12"/>
  <c r="O533" i="12"/>
  <c r="Q533" i="12"/>
  <c r="W533" i="12"/>
  <c r="V533" i="12"/>
  <c r="F533" i="12"/>
  <c r="Y533" i="12"/>
  <c r="I529" i="12"/>
  <c r="J529" i="12"/>
  <c r="M529" i="12"/>
  <c r="G529" i="12"/>
  <c r="R529" i="12"/>
  <c r="Z529" i="12"/>
  <c r="H529" i="12"/>
  <c r="S529" i="12"/>
  <c r="AA529" i="12"/>
  <c r="K529" i="12"/>
  <c r="T529" i="12"/>
  <c r="AB529" i="12"/>
  <c r="L529" i="12"/>
  <c r="U529" i="12"/>
  <c r="AC529" i="12"/>
  <c r="P529" i="12"/>
  <c r="X529" i="12"/>
  <c r="AF529" i="12"/>
  <c r="N529" i="12"/>
  <c r="AG529" i="12"/>
  <c r="O529" i="12"/>
  <c r="Q529" i="12"/>
  <c r="V529" i="12"/>
  <c r="W529" i="12"/>
  <c r="AD529" i="12"/>
  <c r="F529" i="12"/>
  <c r="AE529" i="12"/>
  <c r="Y529" i="12"/>
  <c r="I525" i="12"/>
  <c r="Q525" i="12"/>
  <c r="Y525" i="12"/>
  <c r="AG525" i="12"/>
  <c r="J525" i="12"/>
  <c r="R525" i="12"/>
  <c r="Z525" i="12"/>
  <c r="M525" i="12"/>
  <c r="U525" i="12"/>
  <c r="AC525" i="12"/>
  <c r="P525" i="12"/>
  <c r="AD525" i="12"/>
  <c r="F525" i="12"/>
  <c r="S525" i="12"/>
  <c r="AE525" i="12"/>
  <c r="G525" i="12"/>
  <c r="T525" i="12"/>
  <c r="AF525" i="12"/>
  <c r="H525" i="12"/>
  <c r="V525" i="12"/>
  <c r="N525" i="12"/>
  <c r="AA525" i="12"/>
  <c r="W525" i="12"/>
  <c r="X525" i="12"/>
  <c r="AB525" i="12"/>
  <c r="L525" i="12"/>
  <c r="O525" i="12"/>
  <c r="K525" i="12"/>
  <c r="I521" i="12"/>
  <c r="Q521" i="12"/>
  <c r="Y521" i="12"/>
  <c r="AG521" i="12"/>
  <c r="J521" i="12"/>
  <c r="R521" i="12"/>
  <c r="Z521" i="12"/>
  <c r="M521" i="12"/>
  <c r="U521" i="12"/>
  <c r="AC521" i="12"/>
  <c r="N521" i="12"/>
  <c r="AA521" i="12"/>
  <c r="O521" i="12"/>
  <c r="AB521" i="12"/>
  <c r="P521" i="12"/>
  <c r="AD521" i="12"/>
  <c r="F521" i="12"/>
  <c r="S521" i="12"/>
  <c r="AE521" i="12"/>
  <c r="G521" i="12"/>
  <c r="T521" i="12"/>
  <c r="AF521" i="12"/>
  <c r="K521" i="12"/>
  <c r="W521" i="12"/>
  <c r="H521" i="12"/>
  <c r="L521" i="12"/>
  <c r="V521" i="12"/>
  <c r="X521" i="12"/>
  <c r="I517" i="12"/>
  <c r="Q517" i="12"/>
  <c r="Y517" i="12"/>
  <c r="AG517" i="12"/>
  <c r="J517" i="12"/>
  <c r="R517" i="12"/>
  <c r="Z517" i="12"/>
  <c r="K517" i="12"/>
  <c r="S517" i="12"/>
  <c r="M517" i="12"/>
  <c r="U517" i="12"/>
  <c r="AC517" i="12"/>
  <c r="G517" i="12"/>
  <c r="W517" i="12"/>
  <c r="H517" i="12"/>
  <c r="X517" i="12"/>
  <c r="L517" i="12"/>
  <c r="AA517" i="12"/>
  <c r="N517" i="12"/>
  <c r="AB517" i="12"/>
  <c r="O517" i="12"/>
  <c r="AD517" i="12"/>
  <c r="T517" i="12"/>
  <c r="AF517" i="12"/>
  <c r="P517" i="12"/>
  <c r="V517" i="12"/>
  <c r="AE517" i="12"/>
  <c r="F517" i="12"/>
  <c r="I513" i="12"/>
  <c r="Q513" i="12"/>
  <c r="Y513" i="12"/>
  <c r="AG513" i="12"/>
  <c r="J513" i="12"/>
  <c r="R513" i="12"/>
  <c r="Z513" i="12"/>
  <c r="K513" i="12"/>
  <c r="S513" i="12"/>
  <c r="AA513" i="12"/>
  <c r="M513" i="12"/>
  <c r="U513" i="12"/>
  <c r="AC513" i="12"/>
  <c r="G513" i="12"/>
  <c r="W513" i="12"/>
  <c r="H513" i="12"/>
  <c r="X513" i="12"/>
  <c r="L513" i="12"/>
  <c r="AB513" i="12"/>
  <c r="N513" i="12"/>
  <c r="AD513" i="12"/>
  <c r="O513" i="12"/>
  <c r="AE513" i="12"/>
  <c r="T513" i="12"/>
  <c r="F513" i="12"/>
  <c r="P513" i="12"/>
  <c r="V513" i="12"/>
  <c r="AF513" i="12"/>
  <c r="I509" i="12"/>
  <c r="Q509" i="12"/>
  <c r="Y509" i="12"/>
  <c r="AG509" i="12"/>
  <c r="J509" i="12"/>
  <c r="R509" i="12"/>
  <c r="Z509" i="12"/>
  <c r="K509" i="12"/>
  <c r="S509" i="12"/>
  <c r="AA509" i="12"/>
  <c r="M509" i="12"/>
  <c r="U509" i="12"/>
  <c r="AC509" i="12"/>
  <c r="G509" i="12"/>
  <c r="W509" i="12"/>
  <c r="H509" i="12"/>
  <c r="X509" i="12"/>
  <c r="L509" i="12"/>
  <c r="AB509" i="12"/>
  <c r="N509" i="12"/>
  <c r="AD509" i="12"/>
  <c r="O509" i="12"/>
  <c r="AE509" i="12"/>
  <c r="T509" i="12"/>
  <c r="F509" i="12"/>
  <c r="P509" i="12"/>
  <c r="AF509" i="12"/>
  <c r="V509" i="12"/>
  <c r="I505" i="12"/>
  <c r="Q505" i="12"/>
  <c r="Y505" i="12"/>
  <c r="AG505" i="12"/>
  <c r="J505" i="12"/>
  <c r="R505" i="12"/>
  <c r="Z505" i="12"/>
  <c r="K505" i="12"/>
  <c r="S505" i="12"/>
  <c r="AA505" i="12"/>
  <c r="M505" i="12"/>
  <c r="U505" i="12"/>
  <c r="AC505" i="12"/>
  <c r="G505" i="12"/>
  <c r="W505" i="12"/>
  <c r="H505" i="12"/>
  <c r="X505" i="12"/>
  <c r="L505" i="12"/>
  <c r="AB505" i="12"/>
  <c r="N505" i="12"/>
  <c r="AD505" i="12"/>
  <c r="O505" i="12"/>
  <c r="AE505" i="12"/>
  <c r="T505" i="12"/>
  <c r="AF505" i="12"/>
  <c r="P505" i="12"/>
  <c r="F505" i="12"/>
  <c r="V505" i="12"/>
  <c r="I501" i="12"/>
  <c r="Q501" i="12"/>
  <c r="Y501" i="12"/>
  <c r="AG501" i="12"/>
  <c r="J501" i="12"/>
  <c r="R501" i="12"/>
  <c r="Z501" i="12"/>
  <c r="K501" i="12"/>
  <c r="S501" i="12"/>
  <c r="AA501" i="12"/>
  <c r="L501" i="12"/>
  <c r="T501" i="12"/>
  <c r="AB501" i="12"/>
  <c r="M501" i="12"/>
  <c r="U501" i="12"/>
  <c r="AC501" i="12"/>
  <c r="O501" i="12"/>
  <c r="P501" i="12"/>
  <c r="V501" i="12"/>
  <c r="W501" i="12"/>
  <c r="F501" i="12"/>
  <c r="X501" i="12"/>
  <c r="H501" i="12"/>
  <c r="AE501" i="12"/>
  <c r="G501" i="12"/>
  <c r="N501" i="12"/>
  <c r="AD501" i="12"/>
  <c r="AF501" i="12"/>
  <c r="I497" i="12"/>
  <c r="Q497" i="12"/>
  <c r="Y497" i="12"/>
  <c r="AG497" i="12"/>
  <c r="J497" i="12"/>
  <c r="R497" i="12"/>
  <c r="Z497" i="12"/>
  <c r="K497" i="12"/>
  <c r="S497" i="12"/>
  <c r="AA497" i="12"/>
  <c r="L497" i="12"/>
  <c r="T497" i="12"/>
  <c r="AB497" i="12"/>
  <c r="M497" i="12"/>
  <c r="U497" i="12"/>
  <c r="AC497" i="12"/>
  <c r="V497" i="12"/>
  <c r="W497" i="12"/>
  <c r="F497" i="12"/>
  <c r="X497" i="12"/>
  <c r="G497" i="12"/>
  <c r="AD497" i="12"/>
  <c r="H497" i="12"/>
  <c r="AE497" i="12"/>
  <c r="O497" i="12"/>
  <c r="AF497" i="12"/>
  <c r="N497" i="12"/>
  <c r="P497" i="12"/>
  <c r="I493" i="12"/>
  <c r="Q493" i="12"/>
  <c r="Y493" i="12"/>
  <c r="AG493" i="12"/>
  <c r="J493" i="12"/>
  <c r="R493" i="12"/>
  <c r="Z493" i="12"/>
  <c r="K493" i="12"/>
  <c r="S493" i="12"/>
  <c r="AA493" i="12"/>
  <c r="L493" i="12"/>
  <c r="T493" i="12"/>
  <c r="AB493" i="12"/>
  <c r="M493" i="12"/>
  <c r="U493" i="12"/>
  <c r="AC493" i="12"/>
  <c r="F493" i="12"/>
  <c r="X493" i="12"/>
  <c r="G493" i="12"/>
  <c r="AD493" i="12"/>
  <c r="H493" i="12"/>
  <c r="AE493" i="12"/>
  <c r="N493" i="12"/>
  <c r="AF493" i="12"/>
  <c r="O493" i="12"/>
  <c r="V493" i="12"/>
  <c r="P493" i="12"/>
  <c r="W493" i="12"/>
  <c r="I489" i="12"/>
  <c r="Q489" i="12"/>
  <c r="Y489" i="12"/>
  <c r="AG489" i="12"/>
  <c r="J489" i="12"/>
  <c r="R489" i="12"/>
  <c r="Z489" i="12"/>
  <c r="K489" i="12"/>
  <c r="S489" i="12"/>
  <c r="AA489" i="12"/>
  <c r="L489" i="12"/>
  <c r="T489" i="12"/>
  <c r="AB489" i="12"/>
  <c r="M489" i="12"/>
  <c r="U489" i="12"/>
  <c r="AC489" i="12"/>
  <c r="H489" i="12"/>
  <c r="AE489" i="12"/>
  <c r="N489" i="12"/>
  <c r="AF489" i="12"/>
  <c r="O489" i="12"/>
  <c r="P489" i="12"/>
  <c r="V489" i="12"/>
  <c r="F489" i="12"/>
  <c r="X489" i="12"/>
  <c r="G489" i="12"/>
  <c r="W489" i="12"/>
  <c r="AD489" i="12"/>
  <c r="I485" i="12"/>
  <c r="Q485" i="12"/>
  <c r="Y485" i="12"/>
  <c r="AG485" i="12"/>
  <c r="J485" i="12"/>
  <c r="R485" i="12"/>
  <c r="Z485" i="12"/>
  <c r="K485" i="12"/>
  <c r="S485" i="12"/>
  <c r="AA485" i="12"/>
  <c r="L485" i="12"/>
  <c r="T485" i="12"/>
  <c r="AB485" i="12"/>
  <c r="M485" i="12"/>
  <c r="U485" i="12"/>
  <c r="AC485" i="12"/>
  <c r="O485" i="12"/>
  <c r="P485" i="12"/>
  <c r="V485" i="12"/>
  <c r="W485" i="12"/>
  <c r="F485" i="12"/>
  <c r="X485" i="12"/>
  <c r="H485" i="12"/>
  <c r="AE485" i="12"/>
  <c r="AD485" i="12"/>
  <c r="AF485" i="12"/>
  <c r="G485" i="12"/>
  <c r="N485" i="12"/>
  <c r="I481" i="12"/>
  <c r="Q481" i="12"/>
  <c r="Y481" i="12"/>
  <c r="AG481" i="12"/>
  <c r="J481" i="12"/>
  <c r="R481" i="12"/>
  <c r="Z481" i="12"/>
  <c r="K481" i="12"/>
  <c r="S481" i="12"/>
  <c r="AA481" i="12"/>
  <c r="L481" i="12"/>
  <c r="T481" i="12"/>
  <c r="AB481" i="12"/>
  <c r="M481" i="12"/>
  <c r="U481" i="12"/>
  <c r="AC481" i="12"/>
  <c r="V481" i="12"/>
  <c r="W481" i="12"/>
  <c r="F481" i="12"/>
  <c r="X481" i="12"/>
  <c r="G481" i="12"/>
  <c r="AD481" i="12"/>
  <c r="H481" i="12"/>
  <c r="AE481" i="12"/>
  <c r="O481" i="12"/>
  <c r="N481" i="12"/>
  <c r="AF481" i="12"/>
  <c r="P481" i="12"/>
  <c r="I477" i="12"/>
  <c r="Q477" i="12"/>
  <c r="Y477" i="12"/>
  <c r="AG477" i="12"/>
  <c r="J477" i="12"/>
  <c r="R477" i="12"/>
  <c r="Z477" i="12"/>
  <c r="K477" i="12"/>
  <c r="S477" i="12"/>
  <c r="AA477" i="12"/>
  <c r="L477" i="12"/>
  <c r="T477" i="12"/>
  <c r="AB477" i="12"/>
  <c r="M477" i="12"/>
  <c r="U477" i="12"/>
  <c r="AC477" i="12"/>
  <c r="F477" i="12"/>
  <c r="X477" i="12"/>
  <c r="G477" i="12"/>
  <c r="AD477" i="12"/>
  <c r="H477" i="12"/>
  <c r="AE477" i="12"/>
  <c r="N477" i="12"/>
  <c r="AF477" i="12"/>
  <c r="O477" i="12"/>
  <c r="V477" i="12"/>
  <c r="P477" i="12"/>
  <c r="W477" i="12"/>
  <c r="I473" i="12"/>
  <c r="Q473" i="12"/>
  <c r="Y473" i="12"/>
  <c r="AG473" i="12"/>
  <c r="J473" i="12"/>
  <c r="R473" i="12"/>
  <c r="Z473" i="12"/>
  <c r="K473" i="12"/>
  <c r="S473" i="12"/>
  <c r="AA473" i="12"/>
  <c r="L473" i="12"/>
  <c r="T473" i="12"/>
  <c r="AB473" i="12"/>
  <c r="M473" i="12"/>
  <c r="U473" i="12"/>
  <c r="AC473" i="12"/>
  <c r="H473" i="12"/>
  <c r="AE473" i="12"/>
  <c r="N473" i="12"/>
  <c r="AF473" i="12"/>
  <c r="O473" i="12"/>
  <c r="P473" i="12"/>
  <c r="V473" i="12"/>
  <c r="F473" i="12"/>
  <c r="X473" i="12"/>
  <c r="W473" i="12"/>
  <c r="AD473" i="12"/>
  <c r="G473" i="12"/>
  <c r="I469" i="12"/>
  <c r="Q469" i="12"/>
  <c r="Y469" i="12"/>
  <c r="AG469" i="12"/>
  <c r="J469" i="12"/>
  <c r="R469" i="12"/>
  <c r="Z469" i="12"/>
  <c r="K469" i="12"/>
  <c r="S469" i="12"/>
  <c r="AA469" i="12"/>
  <c r="L469" i="12"/>
  <c r="T469" i="12"/>
  <c r="AB469" i="12"/>
  <c r="M469" i="12"/>
  <c r="U469" i="12"/>
  <c r="AC469" i="12"/>
  <c r="O469" i="12"/>
  <c r="P469" i="12"/>
  <c r="V469" i="12"/>
  <c r="W469" i="12"/>
  <c r="F469" i="12"/>
  <c r="X469" i="12"/>
  <c r="H469" i="12"/>
  <c r="AE469" i="12"/>
  <c r="G469" i="12"/>
  <c r="AD469" i="12"/>
  <c r="N469" i="12"/>
  <c r="AF469" i="12"/>
  <c r="G465" i="12"/>
  <c r="O465" i="12"/>
  <c r="H465" i="12"/>
  <c r="P465" i="12"/>
  <c r="I465" i="12"/>
  <c r="Q465" i="12"/>
  <c r="K465" i="12"/>
  <c r="S465" i="12"/>
  <c r="M465" i="12"/>
  <c r="Y465" i="12"/>
  <c r="AG465" i="12"/>
  <c r="N465" i="12"/>
  <c r="Z465" i="12"/>
  <c r="R465" i="12"/>
  <c r="AA465" i="12"/>
  <c r="T465" i="12"/>
  <c r="AB465" i="12"/>
  <c r="U465" i="12"/>
  <c r="AC465" i="12"/>
  <c r="V465" i="12"/>
  <c r="W465" i="12"/>
  <c r="X465" i="12"/>
  <c r="AD465" i="12"/>
  <c r="AE465" i="12"/>
  <c r="J465" i="12"/>
  <c r="F465" i="12"/>
  <c r="L465" i="12"/>
  <c r="AF465" i="12"/>
  <c r="G461" i="12"/>
  <c r="O461" i="12"/>
  <c r="W461" i="12"/>
  <c r="AE461" i="12"/>
  <c r="H461" i="12"/>
  <c r="P461" i="12"/>
  <c r="X461" i="12"/>
  <c r="AF461" i="12"/>
  <c r="I461" i="12"/>
  <c r="Q461" i="12"/>
  <c r="Y461" i="12"/>
  <c r="AG461" i="12"/>
  <c r="K461" i="12"/>
  <c r="S461" i="12"/>
  <c r="AA461" i="12"/>
  <c r="M461" i="12"/>
  <c r="AC461" i="12"/>
  <c r="N461" i="12"/>
  <c r="AD461" i="12"/>
  <c r="R461" i="12"/>
  <c r="T461" i="12"/>
  <c r="U461" i="12"/>
  <c r="F461" i="12"/>
  <c r="J461" i="12"/>
  <c r="L461" i="12"/>
  <c r="V461" i="12"/>
  <c r="Z461" i="12"/>
  <c r="AB461" i="12"/>
  <c r="G457" i="12"/>
  <c r="O457" i="12"/>
  <c r="W457" i="12"/>
  <c r="AE457" i="12"/>
  <c r="H457" i="12"/>
  <c r="P457" i="12"/>
  <c r="X457" i="12"/>
  <c r="AF457" i="12"/>
  <c r="I457" i="12"/>
  <c r="Q457" i="12"/>
  <c r="Y457" i="12"/>
  <c r="AG457" i="12"/>
  <c r="K457" i="12"/>
  <c r="S457" i="12"/>
  <c r="AA457" i="12"/>
  <c r="M457" i="12"/>
  <c r="AC457" i="12"/>
  <c r="N457" i="12"/>
  <c r="AD457" i="12"/>
  <c r="R457" i="12"/>
  <c r="T457" i="12"/>
  <c r="U457" i="12"/>
  <c r="AB457" i="12"/>
  <c r="F457" i="12"/>
  <c r="J457" i="12"/>
  <c r="V457" i="12"/>
  <c r="L457" i="12"/>
  <c r="Z457" i="12"/>
  <c r="G453" i="12"/>
  <c r="O453" i="12"/>
  <c r="W453" i="12"/>
  <c r="AE453" i="12"/>
  <c r="H453" i="12"/>
  <c r="P453" i="12"/>
  <c r="X453" i="12"/>
  <c r="AF453" i="12"/>
  <c r="I453" i="12"/>
  <c r="Q453" i="12"/>
  <c r="Y453" i="12"/>
  <c r="AG453" i="12"/>
  <c r="K453" i="12"/>
  <c r="S453" i="12"/>
  <c r="AA453" i="12"/>
  <c r="M453" i="12"/>
  <c r="AC453" i="12"/>
  <c r="N453" i="12"/>
  <c r="AD453" i="12"/>
  <c r="R453" i="12"/>
  <c r="T453" i="12"/>
  <c r="U453" i="12"/>
  <c r="L453" i="12"/>
  <c r="V453" i="12"/>
  <c r="Z453" i="12"/>
  <c r="AB453" i="12"/>
  <c r="F453" i="12"/>
  <c r="J453" i="12"/>
  <c r="G449" i="12"/>
  <c r="O449" i="12"/>
  <c r="W449" i="12"/>
  <c r="AE449" i="12"/>
  <c r="H449" i="12"/>
  <c r="P449" i="12"/>
  <c r="X449" i="12"/>
  <c r="AF449" i="12"/>
  <c r="I449" i="12"/>
  <c r="Q449" i="12"/>
  <c r="Y449" i="12"/>
  <c r="AG449" i="12"/>
  <c r="K449" i="12"/>
  <c r="S449" i="12"/>
  <c r="AA449" i="12"/>
  <c r="M449" i="12"/>
  <c r="AC449" i="12"/>
  <c r="N449" i="12"/>
  <c r="AD449" i="12"/>
  <c r="R449" i="12"/>
  <c r="T449" i="12"/>
  <c r="U449" i="12"/>
  <c r="F449" i="12"/>
  <c r="J449" i="12"/>
  <c r="L449" i="12"/>
  <c r="V449" i="12"/>
  <c r="AB449" i="12"/>
  <c r="Z449" i="12"/>
  <c r="G445" i="12"/>
  <c r="O445" i="12"/>
  <c r="W445" i="12"/>
  <c r="AE445" i="12"/>
  <c r="H445" i="12"/>
  <c r="P445" i="12"/>
  <c r="X445" i="12"/>
  <c r="AF445" i="12"/>
  <c r="I445" i="12"/>
  <c r="Q445" i="12"/>
  <c r="Y445" i="12"/>
  <c r="AG445" i="12"/>
  <c r="K445" i="12"/>
  <c r="S445" i="12"/>
  <c r="AA445" i="12"/>
  <c r="M445" i="12"/>
  <c r="AC445" i="12"/>
  <c r="N445" i="12"/>
  <c r="AD445" i="12"/>
  <c r="R445" i="12"/>
  <c r="T445" i="12"/>
  <c r="U445" i="12"/>
  <c r="Z445" i="12"/>
  <c r="AB445" i="12"/>
  <c r="F445" i="12"/>
  <c r="L445" i="12"/>
  <c r="J445" i="12"/>
  <c r="V445" i="12"/>
  <c r="G441" i="12"/>
  <c r="O441" i="12"/>
  <c r="W441" i="12"/>
  <c r="AE441" i="12"/>
  <c r="H441" i="12"/>
  <c r="P441" i="12"/>
  <c r="X441" i="12"/>
  <c r="AF441" i="12"/>
  <c r="I441" i="12"/>
  <c r="Q441" i="12"/>
  <c r="Y441" i="12"/>
  <c r="AG441" i="12"/>
  <c r="K441" i="12"/>
  <c r="S441" i="12"/>
  <c r="AA441" i="12"/>
  <c r="M441" i="12"/>
  <c r="AC441" i="12"/>
  <c r="N441" i="12"/>
  <c r="AD441" i="12"/>
  <c r="R441" i="12"/>
  <c r="T441" i="12"/>
  <c r="U441" i="12"/>
  <c r="F441" i="12"/>
  <c r="V441" i="12"/>
  <c r="J441" i="12"/>
  <c r="Z441" i="12"/>
  <c r="L441" i="12"/>
  <c r="AB441" i="12"/>
  <c r="G437" i="12"/>
  <c r="O437" i="12"/>
  <c r="W437" i="12"/>
  <c r="AE437" i="12"/>
  <c r="H437" i="12"/>
  <c r="P437" i="12"/>
  <c r="X437" i="12"/>
  <c r="AF437" i="12"/>
  <c r="I437" i="12"/>
  <c r="Q437" i="12"/>
  <c r="Y437" i="12"/>
  <c r="AG437" i="12"/>
  <c r="K437" i="12"/>
  <c r="S437" i="12"/>
  <c r="AA437" i="12"/>
  <c r="M437" i="12"/>
  <c r="AC437" i="12"/>
  <c r="N437" i="12"/>
  <c r="AD437" i="12"/>
  <c r="R437" i="12"/>
  <c r="T437" i="12"/>
  <c r="U437" i="12"/>
  <c r="F437" i="12"/>
  <c r="V437" i="12"/>
  <c r="Z437" i="12"/>
  <c r="AB437" i="12"/>
  <c r="J437" i="12"/>
  <c r="L437" i="12"/>
  <c r="G433" i="12"/>
  <c r="O433" i="12"/>
  <c r="W433" i="12"/>
  <c r="AE433" i="12"/>
  <c r="H433" i="12"/>
  <c r="P433" i="12"/>
  <c r="X433" i="12"/>
  <c r="AF433" i="12"/>
  <c r="I433" i="12"/>
  <c r="Q433" i="12"/>
  <c r="Y433" i="12"/>
  <c r="AG433" i="12"/>
  <c r="J433" i="12"/>
  <c r="R433" i="12"/>
  <c r="Z433" i="12"/>
  <c r="K433" i="12"/>
  <c r="S433" i="12"/>
  <c r="AA433" i="12"/>
  <c r="U433" i="12"/>
  <c r="V433" i="12"/>
  <c r="AB433" i="12"/>
  <c r="F433" i="12"/>
  <c r="AC433" i="12"/>
  <c r="L433" i="12"/>
  <c r="AD433" i="12"/>
  <c r="M433" i="12"/>
  <c r="N433" i="12"/>
  <c r="T433" i="12"/>
  <c r="G429" i="12"/>
  <c r="O429" i="12"/>
  <c r="W429" i="12"/>
  <c r="AE429" i="12"/>
  <c r="H429" i="12"/>
  <c r="P429" i="12"/>
  <c r="X429" i="12"/>
  <c r="AF429" i="12"/>
  <c r="I429" i="12"/>
  <c r="Q429" i="12"/>
  <c r="Y429" i="12"/>
  <c r="AG429" i="12"/>
  <c r="J429" i="12"/>
  <c r="R429" i="12"/>
  <c r="Z429" i="12"/>
  <c r="K429" i="12"/>
  <c r="S429" i="12"/>
  <c r="AA429" i="12"/>
  <c r="AB429" i="12"/>
  <c r="F429" i="12"/>
  <c r="AC429" i="12"/>
  <c r="L429" i="12"/>
  <c r="AD429" i="12"/>
  <c r="M429" i="12"/>
  <c r="N429" i="12"/>
  <c r="T429" i="12"/>
  <c r="U429" i="12"/>
  <c r="V429" i="12"/>
  <c r="G425" i="12"/>
  <c r="O425" i="12"/>
  <c r="W425" i="12"/>
  <c r="AE425" i="12"/>
  <c r="H425" i="12"/>
  <c r="P425" i="12"/>
  <c r="X425" i="12"/>
  <c r="AF425" i="12"/>
  <c r="I425" i="12"/>
  <c r="Q425" i="12"/>
  <c r="Y425" i="12"/>
  <c r="AG425" i="12"/>
  <c r="J425" i="12"/>
  <c r="R425" i="12"/>
  <c r="Z425" i="12"/>
  <c r="K425" i="12"/>
  <c r="S425" i="12"/>
  <c r="AA425" i="12"/>
  <c r="L425" i="12"/>
  <c r="AD425" i="12"/>
  <c r="M425" i="12"/>
  <c r="N425" i="12"/>
  <c r="T425" i="12"/>
  <c r="U425" i="12"/>
  <c r="V425" i="12"/>
  <c r="AB425" i="12"/>
  <c r="F425" i="12"/>
  <c r="AC425" i="12"/>
  <c r="G421" i="12"/>
  <c r="O421" i="12"/>
  <c r="W421" i="12"/>
  <c r="AE421" i="12"/>
  <c r="H421" i="12"/>
  <c r="P421" i="12"/>
  <c r="X421" i="12"/>
  <c r="AF421" i="12"/>
  <c r="I421" i="12"/>
  <c r="Q421" i="12"/>
  <c r="Y421" i="12"/>
  <c r="AG421" i="12"/>
  <c r="J421" i="12"/>
  <c r="R421" i="12"/>
  <c r="Z421" i="12"/>
  <c r="K421" i="12"/>
  <c r="S421" i="12"/>
  <c r="AA421" i="12"/>
  <c r="N421" i="12"/>
  <c r="T421" i="12"/>
  <c r="U421" i="12"/>
  <c r="V421" i="12"/>
  <c r="AB421" i="12"/>
  <c r="F421" i="12"/>
  <c r="AC421" i="12"/>
  <c r="L421" i="12"/>
  <c r="M421" i="12"/>
  <c r="AD421" i="12"/>
  <c r="G417" i="12"/>
  <c r="O417" i="12"/>
  <c r="W417" i="12"/>
  <c r="AE417" i="12"/>
  <c r="H417" i="12"/>
  <c r="P417" i="12"/>
  <c r="X417" i="12"/>
  <c r="AF417" i="12"/>
  <c r="I417" i="12"/>
  <c r="Q417" i="12"/>
  <c r="Y417" i="12"/>
  <c r="AG417" i="12"/>
  <c r="J417" i="12"/>
  <c r="R417" i="12"/>
  <c r="Z417" i="12"/>
  <c r="K417" i="12"/>
  <c r="S417" i="12"/>
  <c r="AA417" i="12"/>
  <c r="U417" i="12"/>
  <c r="V417" i="12"/>
  <c r="AB417" i="12"/>
  <c r="F417" i="12"/>
  <c r="AC417" i="12"/>
  <c r="L417" i="12"/>
  <c r="AD417" i="12"/>
  <c r="M417" i="12"/>
  <c r="N417" i="12"/>
  <c r="T417" i="12"/>
  <c r="G413" i="12"/>
  <c r="O413" i="12"/>
  <c r="W413" i="12"/>
  <c r="AE413" i="12"/>
  <c r="H413" i="12"/>
  <c r="P413" i="12"/>
  <c r="X413" i="12"/>
  <c r="AF413" i="12"/>
  <c r="I413" i="12"/>
  <c r="Q413" i="12"/>
  <c r="Y413" i="12"/>
  <c r="AG413" i="12"/>
  <c r="J413" i="12"/>
  <c r="R413" i="12"/>
  <c r="Z413" i="12"/>
  <c r="K413" i="12"/>
  <c r="S413" i="12"/>
  <c r="AA413" i="12"/>
  <c r="AB413" i="12"/>
  <c r="F413" i="12"/>
  <c r="AC413" i="12"/>
  <c r="L413" i="12"/>
  <c r="AD413" i="12"/>
  <c r="M413" i="12"/>
  <c r="N413" i="12"/>
  <c r="T413" i="12"/>
  <c r="U413" i="12"/>
  <c r="V413" i="12"/>
  <c r="G409" i="12"/>
  <c r="O409" i="12"/>
  <c r="W409" i="12"/>
  <c r="AE409" i="12"/>
  <c r="H409" i="12"/>
  <c r="P409" i="12"/>
  <c r="X409" i="12"/>
  <c r="AF409" i="12"/>
  <c r="I409" i="12"/>
  <c r="Q409" i="12"/>
  <c r="Y409" i="12"/>
  <c r="AG409" i="12"/>
  <c r="J409" i="12"/>
  <c r="R409" i="12"/>
  <c r="Z409" i="12"/>
  <c r="K409" i="12"/>
  <c r="S409" i="12"/>
  <c r="AA409" i="12"/>
  <c r="L409" i="12"/>
  <c r="AD409" i="12"/>
  <c r="M409" i="12"/>
  <c r="N409" i="12"/>
  <c r="T409" i="12"/>
  <c r="U409" i="12"/>
  <c r="V409" i="12"/>
  <c r="F409" i="12"/>
  <c r="AB409" i="12"/>
  <c r="AC409" i="12"/>
  <c r="J405" i="12"/>
  <c r="R405" i="12"/>
  <c r="K405" i="12"/>
  <c r="S405" i="12"/>
  <c r="AA405" i="12"/>
  <c r="F405" i="12"/>
  <c r="N405" i="12"/>
  <c r="V405" i="12"/>
  <c r="H405" i="12"/>
  <c r="U405" i="12"/>
  <c r="AE405" i="12"/>
  <c r="I405" i="12"/>
  <c r="W405" i="12"/>
  <c r="AF405" i="12"/>
  <c r="L405" i="12"/>
  <c r="X405" i="12"/>
  <c r="AG405" i="12"/>
  <c r="M405" i="12"/>
  <c r="Y405" i="12"/>
  <c r="O405" i="12"/>
  <c r="Z405" i="12"/>
  <c r="G405" i="12"/>
  <c r="P405" i="12"/>
  <c r="Q405" i="12"/>
  <c r="T405" i="12"/>
  <c r="AB405" i="12"/>
  <c r="AC405" i="12"/>
  <c r="AD405" i="12"/>
  <c r="J401" i="12"/>
  <c r="R401" i="12"/>
  <c r="Z401" i="12"/>
  <c r="K401" i="12"/>
  <c r="S401" i="12"/>
  <c r="AA401" i="12"/>
  <c r="L401" i="12"/>
  <c r="T401" i="12"/>
  <c r="AB401" i="12"/>
  <c r="F401" i="12"/>
  <c r="N401" i="12"/>
  <c r="V401" i="12"/>
  <c r="AD401" i="12"/>
  <c r="G401" i="12"/>
  <c r="W401" i="12"/>
  <c r="H401" i="12"/>
  <c r="X401" i="12"/>
  <c r="I401" i="12"/>
  <c r="Y401" i="12"/>
  <c r="M401" i="12"/>
  <c r="AC401" i="12"/>
  <c r="O401" i="12"/>
  <c r="AE401" i="12"/>
  <c r="P401" i="12"/>
  <c r="Q401" i="12"/>
  <c r="U401" i="12"/>
  <c r="AF401" i="12"/>
  <c r="AG401" i="12"/>
  <c r="J397" i="12"/>
  <c r="R397" i="12"/>
  <c r="Z397" i="12"/>
  <c r="K397" i="12"/>
  <c r="S397" i="12"/>
  <c r="AA397" i="12"/>
  <c r="L397" i="12"/>
  <c r="T397" i="12"/>
  <c r="AB397" i="12"/>
  <c r="F397" i="12"/>
  <c r="N397" i="12"/>
  <c r="V397" i="12"/>
  <c r="AD397" i="12"/>
  <c r="G397" i="12"/>
  <c r="W397" i="12"/>
  <c r="H397" i="12"/>
  <c r="X397" i="12"/>
  <c r="I397" i="12"/>
  <c r="Y397" i="12"/>
  <c r="M397" i="12"/>
  <c r="AC397" i="12"/>
  <c r="O397" i="12"/>
  <c r="AE397" i="12"/>
  <c r="AG397" i="12"/>
  <c r="P397" i="12"/>
  <c r="Q397" i="12"/>
  <c r="U397" i="12"/>
  <c r="AF397" i="12"/>
  <c r="J393" i="12"/>
  <c r="R393" i="12"/>
  <c r="Z393" i="12"/>
  <c r="K393" i="12"/>
  <c r="S393" i="12"/>
  <c r="AA393" i="12"/>
  <c r="L393" i="12"/>
  <c r="T393" i="12"/>
  <c r="AB393" i="12"/>
  <c r="F393" i="12"/>
  <c r="N393" i="12"/>
  <c r="V393" i="12"/>
  <c r="AD393" i="12"/>
  <c r="G393" i="12"/>
  <c r="W393" i="12"/>
  <c r="H393" i="12"/>
  <c r="X393" i="12"/>
  <c r="I393" i="12"/>
  <c r="Y393" i="12"/>
  <c r="M393" i="12"/>
  <c r="AC393" i="12"/>
  <c r="O393" i="12"/>
  <c r="AE393" i="12"/>
  <c r="Q393" i="12"/>
  <c r="U393" i="12"/>
  <c r="AF393" i="12"/>
  <c r="AG393" i="12"/>
  <c r="P393" i="12"/>
  <c r="J389" i="12"/>
  <c r="R389" i="12"/>
  <c r="Z389" i="12"/>
  <c r="K389" i="12"/>
  <c r="S389" i="12"/>
  <c r="AA389" i="12"/>
  <c r="L389" i="12"/>
  <c r="T389" i="12"/>
  <c r="AB389" i="12"/>
  <c r="M389" i="12"/>
  <c r="F389" i="12"/>
  <c r="N389" i="12"/>
  <c r="V389" i="12"/>
  <c r="AD389" i="12"/>
  <c r="W389" i="12"/>
  <c r="G389" i="12"/>
  <c r="X389" i="12"/>
  <c r="H389" i="12"/>
  <c r="Y389" i="12"/>
  <c r="I389" i="12"/>
  <c r="AC389" i="12"/>
  <c r="O389" i="12"/>
  <c r="AE389" i="12"/>
  <c r="P389" i="12"/>
  <c r="Q389" i="12"/>
  <c r="U389" i="12"/>
  <c r="AF389" i="12"/>
  <c r="AG389" i="12"/>
  <c r="J385" i="12"/>
  <c r="R385" i="12"/>
  <c r="Z385" i="12"/>
  <c r="K385" i="12"/>
  <c r="S385" i="12"/>
  <c r="AA385" i="12"/>
  <c r="L385" i="12"/>
  <c r="T385" i="12"/>
  <c r="AB385" i="12"/>
  <c r="M385" i="12"/>
  <c r="U385" i="12"/>
  <c r="AC385" i="12"/>
  <c r="F385" i="12"/>
  <c r="N385" i="12"/>
  <c r="V385" i="12"/>
  <c r="AD385" i="12"/>
  <c r="H385" i="12"/>
  <c r="AE385" i="12"/>
  <c r="I385" i="12"/>
  <c r="AF385" i="12"/>
  <c r="O385" i="12"/>
  <c r="AG385" i="12"/>
  <c r="P385" i="12"/>
  <c r="Q385" i="12"/>
  <c r="G385" i="12"/>
  <c r="W385" i="12"/>
  <c r="X385" i="12"/>
  <c r="Y385" i="12"/>
  <c r="J381" i="12"/>
  <c r="R381" i="12"/>
  <c r="Z381" i="12"/>
  <c r="K381" i="12"/>
  <c r="S381" i="12"/>
  <c r="AA381" i="12"/>
  <c r="L381" i="12"/>
  <c r="T381" i="12"/>
  <c r="AB381" i="12"/>
  <c r="M381" i="12"/>
  <c r="U381" i="12"/>
  <c r="AC381" i="12"/>
  <c r="F381" i="12"/>
  <c r="N381" i="12"/>
  <c r="V381" i="12"/>
  <c r="AD381" i="12"/>
  <c r="O381" i="12"/>
  <c r="AG381" i="12"/>
  <c r="P381" i="12"/>
  <c r="Q381" i="12"/>
  <c r="W381" i="12"/>
  <c r="X381" i="12"/>
  <c r="G381" i="12"/>
  <c r="H381" i="12"/>
  <c r="I381" i="12"/>
  <c r="Y381" i="12"/>
  <c r="AE381" i="12"/>
  <c r="AF381" i="12"/>
  <c r="J377" i="12"/>
  <c r="R377" i="12"/>
  <c r="Z377" i="12"/>
  <c r="K377" i="12"/>
  <c r="S377" i="12"/>
  <c r="AA377" i="12"/>
  <c r="L377" i="12"/>
  <c r="T377" i="12"/>
  <c r="AB377" i="12"/>
  <c r="M377" i="12"/>
  <c r="U377" i="12"/>
  <c r="AC377" i="12"/>
  <c r="F377" i="12"/>
  <c r="N377" i="12"/>
  <c r="V377" i="12"/>
  <c r="AD377" i="12"/>
  <c r="Q377" i="12"/>
  <c r="W377" i="12"/>
  <c r="X377" i="12"/>
  <c r="G377" i="12"/>
  <c r="Y377" i="12"/>
  <c r="H377" i="12"/>
  <c r="AE377" i="12"/>
  <c r="I377" i="12"/>
  <c r="O377" i="12"/>
  <c r="P377" i="12"/>
  <c r="AF377" i="12"/>
  <c r="AG377" i="12"/>
  <c r="J373" i="12"/>
  <c r="R373" i="12"/>
  <c r="Z373" i="12"/>
  <c r="K373" i="12"/>
  <c r="S373" i="12"/>
  <c r="AA373" i="12"/>
  <c r="L373" i="12"/>
  <c r="T373" i="12"/>
  <c r="AB373" i="12"/>
  <c r="M373" i="12"/>
  <c r="U373" i="12"/>
  <c r="AC373" i="12"/>
  <c r="F373" i="12"/>
  <c r="N373" i="12"/>
  <c r="V373" i="12"/>
  <c r="AD373" i="12"/>
  <c r="X373" i="12"/>
  <c r="G373" i="12"/>
  <c r="Y373" i="12"/>
  <c r="H373" i="12"/>
  <c r="AE373" i="12"/>
  <c r="I373" i="12"/>
  <c r="AF373" i="12"/>
  <c r="O373" i="12"/>
  <c r="AG373" i="12"/>
  <c r="P373" i="12"/>
  <c r="Q373" i="12"/>
  <c r="W373" i="12"/>
  <c r="F369" i="12"/>
  <c r="I369" i="12"/>
  <c r="J369" i="12"/>
  <c r="R369" i="12"/>
  <c r="Z369" i="12"/>
  <c r="K369" i="12"/>
  <c r="S369" i="12"/>
  <c r="AA369" i="12"/>
  <c r="L369" i="12"/>
  <c r="T369" i="12"/>
  <c r="AB369" i="12"/>
  <c r="M369" i="12"/>
  <c r="U369" i="12"/>
  <c r="AC369" i="12"/>
  <c r="N369" i="12"/>
  <c r="V369" i="12"/>
  <c r="AD369" i="12"/>
  <c r="O369" i="12"/>
  <c r="W369" i="12"/>
  <c r="AE369" i="12"/>
  <c r="X369" i="12"/>
  <c r="Y369" i="12"/>
  <c r="AF369" i="12"/>
  <c r="AG369" i="12"/>
  <c r="G369" i="12"/>
  <c r="H369" i="12"/>
  <c r="P369" i="12"/>
  <c r="Q369" i="12"/>
  <c r="M365" i="12"/>
  <c r="U365" i="12"/>
  <c r="AC365" i="12"/>
  <c r="F365" i="12"/>
  <c r="N365" i="12"/>
  <c r="V365" i="12"/>
  <c r="AD365" i="12"/>
  <c r="G365" i="12"/>
  <c r="O365" i="12"/>
  <c r="W365" i="12"/>
  <c r="AE365" i="12"/>
  <c r="I365" i="12"/>
  <c r="Q365" i="12"/>
  <c r="Y365" i="12"/>
  <c r="AG365" i="12"/>
  <c r="J365" i="12"/>
  <c r="R365" i="12"/>
  <c r="Z365" i="12"/>
  <c r="K365" i="12"/>
  <c r="AF365" i="12"/>
  <c r="L365" i="12"/>
  <c r="P365" i="12"/>
  <c r="S365" i="12"/>
  <c r="T365" i="12"/>
  <c r="X365" i="12"/>
  <c r="H365" i="12"/>
  <c r="AA365" i="12"/>
  <c r="AB365" i="12"/>
  <c r="M361" i="12"/>
  <c r="U361" i="12"/>
  <c r="AC361" i="12"/>
  <c r="F361" i="12"/>
  <c r="N361" i="12"/>
  <c r="V361" i="12"/>
  <c r="AD361" i="12"/>
  <c r="G361" i="12"/>
  <c r="O361" i="12"/>
  <c r="W361" i="12"/>
  <c r="AE361" i="12"/>
  <c r="I361" i="12"/>
  <c r="Q361" i="12"/>
  <c r="Y361" i="12"/>
  <c r="AG361" i="12"/>
  <c r="J361" i="12"/>
  <c r="R361" i="12"/>
  <c r="Z361" i="12"/>
  <c r="P361" i="12"/>
  <c r="S361" i="12"/>
  <c r="T361" i="12"/>
  <c r="X361" i="12"/>
  <c r="AA361" i="12"/>
  <c r="H361" i="12"/>
  <c r="AB361" i="12"/>
  <c r="AF361" i="12"/>
  <c r="K361" i="12"/>
  <c r="L361" i="12"/>
  <c r="M357" i="12"/>
  <c r="U357" i="12"/>
  <c r="AC357" i="12"/>
  <c r="F357" i="12"/>
  <c r="N357" i="12"/>
  <c r="V357" i="12"/>
  <c r="AD357" i="12"/>
  <c r="G357" i="12"/>
  <c r="O357" i="12"/>
  <c r="W357" i="12"/>
  <c r="AE357" i="12"/>
  <c r="I357" i="12"/>
  <c r="Q357" i="12"/>
  <c r="Y357" i="12"/>
  <c r="AG357" i="12"/>
  <c r="J357" i="12"/>
  <c r="R357" i="12"/>
  <c r="Z357" i="12"/>
  <c r="T357" i="12"/>
  <c r="X357" i="12"/>
  <c r="AA357" i="12"/>
  <c r="H357" i="12"/>
  <c r="AB357" i="12"/>
  <c r="K357" i="12"/>
  <c r="AF357" i="12"/>
  <c r="L357" i="12"/>
  <c r="P357" i="12"/>
  <c r="S357" i="12"/>
  <c r="M353" i="12"/>
  <c r="U353" i="12"/>
  <c r="AC353" i="12"/>
  <c r="F353" i="12"/>
  <c r="N353" i="12"/>
  <c r="V353" i="12"/>
  <c r="AD353" i="12"/>
  <c r="G353" i="12"/>
  <c r="O353" i="12"/>
  <c r="W353" i="12"/>
  <c r="AE353" i="12"/>
  <c r="I353" i="12"/>
  <c r="Q353" i="12"/>
  <c r="Y353" i="12"/>
  <c r="AG353" i="12"/>
  <c r="J353" i="12"/>
  <c r="R353" i="12"/>
  <c r="Z353" i="12"/>
  <c r="AA353" i="12"/>
  <c r="H353" i="12"/>
  <c r="AB353" i="12"/>
  <c r="K353" i="12"/>
  <c r="AF353" i="12"/>
  <c r="L353" i="12"/>
  <c r="P353" i="12"/>
  <c r="S353" i="12"/>
  <c r="T353" i="12"/>
  <c r="X353" i="12"/>
  <c r="M349" i="12"/>
  <c r="U349" i="12"/>
  <c r="AC349" i="12"/>
  <c r="F349" i="12"/>
  <c r="N349" i="12"/>
  <c r="V349" i="12"/>
  <c r="AD349" i="12"/>
  <c r="G349" i="12"/>
  <c r="O349" i="12"/>
  <c r="W349" i="12"/>
  <c r="AE349" i="12"/>
  <c r="H349" i="12"/>
  <c r="P349" i="12"/>
  <c r="X349" i="12"/>
  <c r="AF349" i="12"/>
  <c r="I349" i="12"/>
  <c r="Q349" i="12"/>
  <c r="Y349" i="12"/>
  <c r="AG349" i="12"/>
  <c r="J349" i="12"/>
  <c r="R349" i="12"/>
  <c r="Z349" i="12"/>
  <c r="K349" i="12"/>
  <c r="L349" i="12"/>
  <c r="S349" i="12"/>
  <c r="T349" i="12"/>
  <c r="AA349" i="12"/>
  <c r="AB349" i="12"/>
  <c r="M345" i="12"/>
  <c r="U345" i="12"/>
  <c r="AC345" i="12"/>
  <c r="F345" i="12"/>
  <c r="N345" i="12"/>
  <c r="V345" i="12"/>
  <c r="AD345" i="12"/>
  <c r="G345" i="12"/>
  <c r="O345" i="12"/>
  <c r="W345" i="12"/>
  <c r="AE345" i="12"/>
  <c r="H345" i="12"/>
  <c r="P345" i="12"/>
  <c r="X345" i="12"/>
  <c r="AF345" i="12"/>
  <c r="I345" i="12"/>
  <c r="Q345" i="12"/>
  <c r="Y345" i="12"/>
  <c r="AG345" i="12"/>
  <c r="J345" i="12"/>
  <c r="R345" i="12"/>
  <c r="Z345" i="12"/>
  <c r="AA345" i="12"/>
  <c r="AB345" i="12"/>
  <c r="K345" i="12"/>
  <c r="L345" i="12"/>
  <c r="S345" i="12"/>
  <c r="T345" i="12"/>
  <c r="M341" i="12"/>
  <c r="U341" i="12"/>
  <c r="AC341" i="12"/>
  <c r="F341" i="12"/>
  <c r="N341" i="12"/>
  <c r="V341" i="12"/>
  <c r="AD341" i="12"/>
  <c r="G341" i="12"/>
  <c r="O341" i="12"/>
  <c r="W341" i="12"/>
  <c r="AE341" i="12"/>
  <c r="H341" i="12"/>
  <c r="P341" i="12"/>
  <c r="X341" i="12"/>
  <c r="AF341" i="12"/>
  <c r="I341" i="12"/>
  <c r="Q341" i="12"/>
  <c r="Y341" i="12"/>
  <c r="AG341" i="12"/>
  <c r="J341" i="12"/>
  <c r="R341" i="12"/>
  <c r="Z341" i="12"/>
  <c r="K341" i="12"/>
  <c r="L341" i="12"/>
  <c r="S341" i="12"/>
  <c r="T341" i="12"/>
  <c r="AA341" i="12"/>
  <c r="AB341" i="12"/>
  <c r="L337" i="12"/>
  <c r="T337" i="12"/>
  <c r="M337" i="12"/>
  <c r="U337" i="12"/>
  <c r="H337" i="12"/>
  <c r="P337" i="12"/>
  <c r="I337" i="12"/>
  <c r="Q337" i="12"/>
  <c r="S337" i="12"/>
  <c r="AC337" i="12"/>
  <c r="F337" i="12"/>
  <c r="V337" i="12"/>
  <c r="AD337" i="12"/>
  <c r="G337" i="12"/>
  <c r="W337" i="12"/>
  <c r="AE337" i="12"/>
  <c r="J337" i="12"/>
  <c r="X337" i="12"/>
  <c r="AF337" i="12"/>
  <c r="K337" i="12"/>
  <c r="Y337" i="12"/>
  <c r="AG337" i="12"/>
  <c r="N337" i="12"/>
  <c r="Z337" i="12"/>
  <c r="AA337" i="12"/>
  <c r="AB337" i="12"/>
  <c r="O337" i="12"/>
  <c r="R337" i="12"/>
  <c r="L333" i="12"/>
  <c r="T333" i="12"/>
  <c r="AB333" i="12"/>
  <c r="M333" i="12"/>
  <c r="U333" i="12"/>
  <c r="AC333" i="12"/>
  <c r="H333" i="12"/>
  <c r="P333" i="12"/>
  <c r="X333" i="12"/>
  <c r="AF333" i="12"/>
  <c r="I333" i="12"/>
  <c r="Q333" i="12"/>
  <c r="Y333" i="12"/>
  <c r="AG333" i="12"/>
  <c r="S333" i="12"/>
  <c r="F333" i="12"/>
  <c r="V333" i="12"/>
  <c r="G333" i="12"/>
  <c r="W333" i="12"/>
  <c r="J333" i="12"/>
  <c r="Z333" i="12"/>
  <c r="K333" i="12"/>
  <c r="AA333" i="12"/>
  <c r="N333" i="12"/>
  <c r="AD333" i="12"/>
  <c r="O333" i="12"/>
  <c r="R333" i="12"/>
  <c r="AE333" i="12"/>
  <c r="L329" i="12"/>
  <c r="T329" i="12"/>
  <c r="AB329" i="12"/>
  <c r="M329" i="12"/>
  <c r="U329" i="12"/>
  <c r="AC329" i="12"/>
  <c r="H329" i="12"/>
  <c r="P329" i="12"/>
  <c r="X329" i="12"/>
  <c r="AF329" i="12"/>
  <c r="I329" i="12"/>
  <c r="Q329" i="12"/>
  <c r="Y329" i="12"/>
  <c r="AG329" i="12"/>
  <c r="S329" i="12"/>
  <c r="F329" i="12"/>
  <c r="V329" i="12"/>
  <c r="G329" i="12"/>
  <c r="W329" i="12"/>
  <c r="J329" i="12"/>
  <c r="Z329" i="12"/>
  <c r="K329" i="12"/>
  <c r="AA329" i="12"/>
  <c r="N329" i="12"/>
  <c r="AD329" i="12"/>
  <c r="O329" i="12"/>
  <c r="R329" i="12"/>
  <c r="AE329" i="12"/>
  <c r="L325" i="12"/>
  <c r="T325" i="12"/>
  <c r="AB325" i="12"/>
  <c r="M325" i="12"/>
  <c r="U325" i="12"/>
  <c r="AC325" i="12"/>
  <c r="H325" i="12"/>
  <c r="P325" i="12"/>
  <c r="X325" i="12"/>
  <c r="AF325" i="12"/>
  <c r="I325" i="12"/>
  <c r="Q325" i="12"/>
  <c r="Y325" i="12"/>
  <c r="AG325" i="12"/>
  <c r="S325" i="12"/>
  <c r="F325" i="12"/>
  <c r="V325" i="12"/>
  <c r="G325" i="12"/>
  <c r="W325" i="12"/>
  <c r="J325" i="12"/>
  <c r="Z325" i="12"/>
  <c r="K325" i="12"/>
  <c r="AA325" i="12"/>
  <c r="N325" i="12"/>
  <c r="AD325" i="12"/>
  <c r="O325" i="12"/>
  <c r="R325" i="12"/>
  <c r="AE325" i="12"/>
  <c r="L321" i="12"/>
  <c r="T321" i="12"/>
  <c r="AB321" i="12"/>
  <c r="M321" i="12"/>
  <c r="U321" i="12"/>
  <c r="AC321" i="12"/>
  <c r="H321" i="12"/>
  <c r="P321" i="12"/>
  <c r="X321" i="12"/>
  <c r="AF321" i="12"/>
  <c r="I321" i="12"/>
  <c r="Q321" i="12"/>
  <c r="Y321" i="12"/>
  <c r="AG321" i="12"/>
  <c r="S321" i="12"/>
  <c r="F321" i="12"/>
  <c r="V321" i="12"/>
  <c r="G321" i="12"/>
  <c r="W321" i="12"/>
  <c r="J321" i="12"/>
  <c r="Z321" i="12"/>
  <c r="K321" i="12"/>
  <c r="AA321" i="12"/>
  <c r="N321" i="12"/>
  <c r="AD321" i="12"/>
  <c r="AE321" i="12"/>
  <c r="O321" i="12"/>
  <c r="R321" i="12"/>
  <c r="L317" i="12"/>
  <c r="T317" i="12"/>
  <c r="AB317" i="12"/>
  <c r="M317" i="12"/>
  <c r="U317" i="12"/>
  <c r="AC317" i="12"/>
  <c r="F317" i="12"/>
  <c r="N317" i="12"/>
  <c r="V317" i="12"/>
  <c r="AD317" i="12"/>
  <c r="H317" i="12"/>
  <c r="P317" i="12"/>
  <c r="X317" i="12"/>
  <c r="AF317" i="12"/>
  <c r="I317" i="12"/>
  <c r="Q317" i="12"/>
  <c r="Y317" i="12"/>
  <c r="AG317" i="12"/>
  <c r="G317" i="12"/>
  <c r="AA317" i="12"/>
  <c r="J317" i="12"/>
  <c r="AE317" i="12"/>
  <c r="K317" i="12"/>
  <c r="O317" i="12"/>
  <c r="R317" i="12"/>
  <c r="S317" i="12"/>
  <c r="W317" i="12"/>
  <c r="Z317" i="12"/>
  <c r="L313" i="12"/>
  <c r="T313" i="12"/>
  <c r="AB313" i="12"/>
  <c r="M313" i="12"/>
  <c r="U313" i="12"/>
  <c r="AC313" i="12"/>
  <c r="F313" i="12"/>
  <c r="N313" i="12"/>
  <c r="V313" i="12"/>
  <c r="AD313" i="12"/>
  <c r="G313" i="12"/>
  <c r="O313" i="12"/>
  <c r="W313" i="12"/>
  <c r="AE313" i="12"/>
  <c r="H313" i="12"/>
  <c r="P313" i="12"/>
  <c r="X313" i="12"/>
  <c r="AF313" i="12"/>
  <c r="I313" i="12"/>
  <c r="Q313" i="12"/>
  <c r="Y313" i="12"/>
  <c r="AG313" i="12"/>
  <c r="J313" i="12"/>
  <c r="K313" i="12"/>
  <c r="R313" i="12"/>
  <c r="S313" i="12"/>
  <c r="Z313" i="12"/>
  <c r="AA313" i="12"/>
  <c r="L309" i="12"/>
  <c r="T309" i="12"/>
  <c r="AB309" i="12"/>
  <c r="M309" i="12"/>
  <c r="U309" i="12"/>
  <c r="AC309" i="12"/>
  <c r="F309" i="12"/>
  <c r="N309" i="12"/>
  <c r="V309" i="12"/>
  <c r="AD309" i="12"/>
  <c r="G309" i="12"/>
  <c r="O309" i="12"/>
  <c r="W309" i="12"/>
  <c r="AE309" i="12"/>
  <c r="H309" i="12"/>
  <c r="P309" i="12"/>
  <c r="X309" i="12"/>
  <c r="AF309" i="12"/>
  <c r="I309" i="12"/>
  <c r="Q309" i="12"/>
  <c r="Y309" i="12"/>
  <c r="AG309" i="12"/>
  <c r="Z309" i="12"/>
  <c r="AA309" i="12"/>
  <c r="J309" i="12"/>
  <c r="K309" i="12"/>
  <c r="R309" i="12"/>
  <c r="S309" i="12"/>
  <c r="L305" i="12"/>
  <c r="T305" i="12"/>
  <c r="AB305" i="12"/>
  <c r="M305" i="12"/>
  <c r="U305" i="12"/>
  <c r="AC305" i="12"/>
  <c r="F305" i="12"/>
  <c r="N305" i="12"/>
  <c r="V305" i="12"/>
  <c r="AD305" i="12"/>
  <c r="G305" i="12"/>
  <c r="O305" i="12"/>
  <c r="W305" i="12"/>
  <c r="AE305" i="12"/>
  <c r="H305" i="12"/>
  <c r="P305" i="12"/>
  <c r="X305" i="12"/>
  <c r="AF305" i="12"/>
  <c r="I305" i="12"/>
  <c r="Q305" i="12"/>
  <c r="Y305" i="12"/>
  <c r="AG305" i="12"/>
  <c r="J305" i="12"/>
  <c r="K305" i="12"/>
  <c r="R305" i="12"/>
  <c r="S305" i="12"/>
  <c r="Z305" i="12"/>
  <c r="AA305" i="12"/>
  <c r="M301" i="12"/>
  <c r="U301" i="12"/>
  <c r="AC301" i="12"/>
  <c r="F301" i="12"/>
  <c r="N301" i="12"/>
  <c r="V301" i="12"/>
  <c r="AD301" i="12"/>
  <c r="G301" i="12"/>
  <c r="O301" i="12"/>
  <c r="W301" i="12"/>
  <c r="AE301" i="12"/>
  <c r="H301" i="12"/>
  <c r="P301" i="12"/>
  <c r="X301" i="12"/>
  <c r="AF301" i="12"/>
  <c r="I301" i="12"/>
  <c r="Q301" i="12"/>
  <c r="Y301" i="12"/>
  <c r="AG301" i="12"/>
  <c r="S301" i="12"/>
  <c r="T301" i="12"/>
  <c r="Z301" i="12"/>
  <c r="AA301" i="12"/>
  <c r="J301" i="12"/>
  <c r="AB301" i="12"/>
  <c r="K301" i="12"/>
  <c r="L301" i="12"/>
  <c r="R301" i="12"/>
  <c r="M297" i="12"/>
  <c r="U297" i="12"/>
  <c r="AC297" i="12"/>
  <c r="F297" i="12"/>
  <c r="N297" i="12"/>
  <c r="V297" i="12"/>
  <c r="AD297" i="12"/>
  <c r="G297" i="12"/>
  <c r="O297" i="12"/>
  <c r="W297" i="12"/>
  <c r="AE297" i="12"/>
  <c r="H297" i="12"/>
  <c r="P297" i="12"/>
  <c r="X297" i="12"/>
  <c r="AF297" i="12"/>
  <c r="I297" i="12"/>
  <c r="Q297" i="12"/>
  <c r="Y297" i="12"/>
  <c r="AG297" i="12"/>
  <c r="Z297" i="12"/>
  <c r="AA297" i="12"/>
  <c r="J297" i="12"/>
  <c r="AB297" i="12"/>
  <c r="K297" i="12"/>
  <c r="L297" i="12"/>
  <c r="R297" i="12"/>
  <c r="S297" i="12"/>
  <c r="T297" i="12"/>
  <c r="M293" i="12"/>
  <c r="U293" i="12"/>
  <c r="AC293" i="12"/>
  <c r="F293" i="12"/>
  <c r="N293" i="12"/>
  <c r="V293" i="12"/>
  <c r="AD293" i="12"/>
  <c r="G293" i="12"/>
  <c r="O293" i="12"/>
  <c r="W293" i="12"/>
  <c r="AE293" i="12"/>
  <c r="H293" i="12"/>
  <c r="P293" i="12"/>
  <c r="X293" i="12"/>
  <c r="AF293" i="12"/>
  <c r="I293" i="12"/>
  <c r="Q293" i="12"/>
  <c r="Y293" i="12"/>
  <c r="AG293" i="12"/>
  <c r="J293" i="12"/>
  <c r="AB293" i="12"/>
  <c r="K293" i="12"/>
  <c r="L293" i="12"/>
  <c r="R293" i="12"/>
  <c r="S293" i="12"/>
  <c r="T293" i="12"/>
  <c r="Z293" i="12"/>
  <c r="AA293" i="12"/>
  <c r="M289" i="12"/>
  <c r="U289" i="12"/>
  <c r="AC289" i="12"/>
  <c r="F289" i="12"/>
  <c r="N289" i="12"/>
  <c r="V289" i="12"/>
  <c r="AD289" i="12"/>
  <c r="G289" i="12"/>
  <c r="O289" i="12"/>
  <c r="W289" i="12"/>
  <c r="AE289" i="12"/>
  <c r="H289" i="12"/>
  <c r="P289" i="12"/>
  <c r="X289" i="12"/>
  <c r="AF289" i="12"/>
  <c r="I289" i="12"/>
  <c r="Q289" i="12"/>
  <c r="Y289" i="12"/>
  <c r="AG289" i="12"/>
  <c r="L289" i="12"/>
  <c r="R289" i="12"/>
  <c r="S289" i="12"/>
  <c r="T289" i="12"/>
  <c r="Z289" i="12"/>
  <c r="AA289" i="12"/>
  <c r="AB289" i="12"/>
  <c r="J289" i="12"/>
  <c r="K289" i="12"/>
  <c r="M285" i="12"/>
  <c r="U285" i="12"/>
  <c r="AC285" i="12"/>
  <c r="F285" i="12"/>
  <c r="N285" i="12"/>
  <c r="V285" i="12"/>
  <c r="AD285" i="12"/>
  <c r="G285" i="12"/>
  <c r="O285" i="12"/>
  <c r="W285" i="12"/>
  <c r="AE285" i="12"/>
  <c r="H285" i="12"/>
  <c r="P285" i="12"/>
  <c r="X285" i="12"/>
  <c r="AF285" i="12"/>
  <c r="I285" i="12"/>
  <c r="Q285" i="12"/>
  <c r="Y285" i="12"/>
  <c r="AG285" i="12"/>
  <c r="S285" i="12"/>
  <c r="T285" i="12"/>
  <c r="Z285" i="12"/>
  <c r="AA285" i="12"/>
  <c r="J285" i="12"/>
  <c r="AB285" i="12"/>
  <c r="K285" i="12"/>
  <c r="L285" i="12"/>
  <c r="R285" i="12"/>
  <c r="M281" i="12"/>
  <c r="U281" i="12"/>
  <c r="AC281" i="12"/>
  <c r="F281" i="12"/>
  <c r="N281" i="12"/>
  <c r="V281" i="12"/>
  <c r="AD281" i="12"/>
  <c r="G281" i="12"/>
  <c r="O281" i="12"/>
  <c r="W281" i="12"/>
  <c r="AE281" i="12"/>
  <c r="H281" i="12"/>
  <c r="P281" i="12"/>
  <c r="X281" i="12"/>
  <c r="AF281" i="12"/>
  <c r="I281" i="12"/>
  <c r="Q281" i="12"/>
  <c r="Y281" i="12"/>
  <c r="AG281" i="12"/>
  <c r="Z281" i="12"/>
  <c r="AA281" i="12"/>
  <c r="J281" i="12"/>
  <c r="AB281" i="12"/>
  <c r="K281" i="12"/>
  <c r="L281" i="12"/>
  <c r="R281" i="12"/>
  <c r="S281" i="12"/>
  <c r="T281" i="12"/>
  <c r="M277" i="12"/>
  <c r="U277" i="12"/>
  <c r="AC277" i="12"/>
  <c r="F277" i="12"/>
  <c r="N277" i="12"/>
  <c r="V277" i="12"/>
  <c r="AD277" i="12"/>
  <c r="G277" i="12"/>
  <c r="O277" i="12"/>
  <c r="W277" i="12"/>
  <c r="AE277" i="12"/>
  <c r="H277" i="12"/>
  <c r="P277" i="12"/>
  <c r="X277" i="12"/>
  <c r="AF277" i="12"/>
  <c r="I277" i="12"/>
  <c r="Q277" i="12"/>
  <c r="Y277" i="12"/>
  <c r="AG277" i="12"/>
  <c r="K277" i="12"/>
  <c r="S277" i="12"/>
  <c r="AA277" i="12"/>
  <c r="R277" i="12"/>
  <c r="T277" i="12"/>
  <c r="Z277" i="12"/>
  <c r="AB277" i="12"/>
  <c r="J277" i="12"/>
  <c r="L277" i="12"/>
  <c r="M273" i="12"/>
  <c r="U273" i="12"/>
  <c r="AC273" i="12"/>
  <c r="F273" i="12"/>
  <c r="N273" i="12"/>
  <c r="V273" i="12"/>
  <c r="AD273" i="12"/>
  <c r="G273" i="12"/>
  <c r="O273" i="12"/>
  <c r="W273" i="12"/>
  <c r="AE273" i="12"/>
  <c r="H273" i="12"/>
  <c r="P273" i="12"/>
  <c r="X273" i="12"/>
  <c r="AF273" i="12"/>
  <c r="I273" i="12"/>
  <c r="Q273" i="12"/>
  <c r="Y273" i="12"/>
  <c r="AG273" i="12"/>
  <c r="K273" i="12"/>
  <c r="S273" i="12"/>
  <c r="AA273" i="12"/>
  <c r="J273" i="12"/>
  <c r="L273" i="12"/>
  <c r="R273" i="12"/>
  <c r="T273" i="12"/>
  <c r="Z273" i="12"/>
  <c r="AB273" i="12"/>
  <c r="J269" i="12"/>
  <c r="R269" i="12"/>
  <c r="Z269" i="12"/>
  <c r="K269" i="12"/>
  <c r="S269" i="12"/>
  <c r="AA269" i="12"/>
  <c r="L269" i="12"/>
  <c r="T269" i="12"/>
  <c r="AB269" i="12"/>
  <c r="F269" i="12"/>
  <c r="N269" i="12"/>
  <c r="V269" i="12"/>
  <c r="AD269" i="12"/>
  <c r="G269" i="12"/>
  <c r="O269" i="12"/>
  <c r="W269" i="12"/>
  <c r="AE269" i="12"/>
  <c r="I269" i="12"/>
  <c r="AF269" i="12"/>
  <c r="M269" i="12"/>
  <c r="AG269" i="12"/>
  <c r="P269" i="12"/>
  <c r="Q269" i="12"/>
  <c r="U269" i="12"/>
  <c r="Y269" i="12"/>
  <c r="H269" i="12"/>
  <c r="X269" i="12"/>
  <c r="AC269" i="12"/>
  <c r="J265" i="12"/>
  <c r="R265" i="12"/>
  <c r="Z265" i="12"/>
  <c r="K265" i="12"/>
  <c r="S265" i="12"/>
  <c r="AA265" i="12"/>
  <c r="L265" i="12"/>
  <c r="T265" i="12"/>
  <c r="AB265" i="12"/>
  <c r="F265" i="12"/>
  <c r="N265" i="12"/>
  <c r="V265" i="12"/>
  <c r="AD265" i="12"/>
  <c r="G265" i="12"/>
  <c r="O265" i="12"/>
  <c r="W265" i="12"/>
  <c r="AE265" i="12"/>
  <c r="P265" i="12"/>
  <c r="Q265" i="12"/>
  <c r="U265" i="12"/>
  <c r="X265" i="12"/>
  <c r="Y265" i="12"/>
  <c r="I265" i="12"/>
  <c r="AF265" i="12"/>
  <c r="H265" i="12"/>
  <c r="M265" i="12"/>
  <c r="AC265" i="12"/>
  <c r="AG265" i="12"/>
  <c r="J261" i="12"/>
  <c r="R261" i="12"/>
  <c r="Z261" i="12"/>
  <c r="K261" i="12"/>
  <c r="S261" i="12"/>
  <c r="AA261" i="12"/>
  <c r="L261" i="12"/>
  <c r="T261" i="12"/>
  <c r="AB261" i="12"/>
  <c r="F261" i="12"/>
  <c r="N261" i="12"/>
  <c r="V261" i="12"/>
  <c r="AD261" i="12"/>
  <c r="G261" i="12"/>
  <c r="O261" i="12"/>
  <c r="W261" i="12"/>
  <c r="AE261" i="12"/>
  <c r="U261" i="12"/>
  <c r="X261" i="12"/>
  <c r="Y261" i="12"/>
  <c r="H261" i="12"/>
  <c r="AC261" i="12"/>
  <c r="I261" i="12"/>
  <c r="AF261" i="12"/>
  <c r="P261" i="12"/>
  <c r="AG261" i="12"/>
  <c r="M261" i="12"/>
  <c r="Q261" i="12"/>
  <c r="J257" i="12"/>
  <c r="R257" i="12"/>
  <c r="Z257" i="12"/>
  <c r="K257" i="12"/>
  <c r="S257" i="12"/>
  <c r="AA257" i="12"/>
  <c r="L257" i="12"/>
  <c r="T257" i="12"/>
  <c r="AB257" i="12"/>
  <c r="M257" i="12"/>
  <c r="U257" i="12"/>
  <c r="AC257" i="12"/>
  <c r="F257" i="12"/>
  <c r="N257" i="12"/>
  <c r="V257" i="12"/>
  <c r="AD257" i="12"/>
  <c r="G257" i="12"/>
  <c r="O257" i="12"/>
  <c r="W257" i="12"/>
  <c r="AE257" i="12"/>
  <c r="P257" i="12"/>
  <c r="Q257" i="12"/>
  <c r="X257" i="12"/>
  <c r="Y257" i="12"/>
  <c r="AF257" i="12"/>
  <c r="H257" i="12"/>
  <c r="I257" i="12"/>
  <c r="AG257" i="12"/>
  <c r="J253" i="12"/>
  <c r="R253" i="12"/>
  <c r="Z253" i="12"/>
  <c r="K253" i="12"/>
  <c r="S253" i="12"/>
  <c r="AA253" i="12"/>
  <c r="L253" i="12"/>
  <c r="T253" i="12"/>
  <c r="AB253" i="12"/>
  <c r="M253" i="12"/>
  <c r="U253" i="12"/>
  <c r="AC253" i="12"/>
  <c r="F253" i="12"/>
  <c r="N253" i="12"/>
  <c r="V253" i="12"/>
  <c r="AD253" i="12"/>
  <c r="G253" i="12"/>
  <c r="O253" i="12"/>
  <c r="W253" i="12"/>
  <c r="AE253" i="12"/>
  <c r="AF253" i="12"/>
  <c r="AG253" i="12"/>
  <c r="H253" i="12"/>
  <c r="I253" i="12"/>
  <c r="P253" i="12"/>
  <c r="X253" i="12"/>
  <c r="Q253" i="12"/>
  <c r="Y253" i="12"/>
  <c r="J249" i="12"/>
  <c r="R249" i="12"/>
  <c r="Z249" i="12"/>
  <c r="K249" i="12"/>
  <c r="S249" i="12"/>
  <c r="AA249" i="12"/>
  <c r="L249" i="12"/>
  <c r="T249" i="12"/>
  <c r="AB249" i="12"/>
  <c r="M249" i="12"/>
  <c r="U249" i="12"/>
  <c r="AC249" i="12"/>
  <c r="F249" i="12"/>
  <c r="N249" i="12"/>
  <c r="V249" i="12"/>
  <c r="AD249" i="12"/>
  <c r="G249" i="12"/>
  <c r="O249" i="12"/>
  <c r="W249" i="12"/>
  <c r="AE249" i="12"/>
  <c r="P249" i="12"/>
  <c r="Q249" i="12"/>
  <c r="X249" i="12"/>
  <c r="Y249" i="12"/>
  <c r="AF249" i="12"/>
  <c r="H249" i="12"/>
  <c r="AG249" i="12"/>
  <c r="I249" i="12"/>
  <c r="J245" i="12"/>
  <c r="R245" i="12"/>
  <c r="Z245" i="12"/>
  <c r="K245" i="12"/>
  <c r="S245" i="12"/>
  <c r="AA245" i="12"/>
  <c r="L245" i="12"/>
  <c r="T245" i="12"/>
  <c r="AB245" i="12"/>
  <c r="M245" i="12"/>
  <c r="U245" i="12"/>
  <c r="AC245" i="12"/>
  <c r="F245" i="12"/>
  <c r="N245" i="12"/>
  <c r="V245" i="12"/>
  <c r="AD245" i="12"/>
  <c r="G245" i="12"/>
  <c r="O245" i="12"/>
  <c r="W245" i="12"/>
  <c r="AE245" i="12"/>
  <c r="AF245" i="12"/>
  <c r="AG245" i="12"/>
  <c r="H245" i="12"/>
  <c r="I245" i="12"/>
  <c r="P245" i="12"/>
  <c r="X245" i="12"/>
  <c r="Q245" i="12"/>
  <c r="Y245" i="12"/>
  <c r="J241" i="12"/>
  <c r="R241" i="12"/>
  <c r="Z241" i="12"/>
  <c r="K241" i="12"/>
  <c r="S241" i="12"/>
  <c r="AA241" i="12"/>
  <c r="L241" i="12"/>
  <c r="T241" i="12"/>
  <c r="AB241" i="12"/>
  <c r="M241" i="12"/>
  <c r="U241" i="12"/>
  <c r="AC241" i="12"/>
  <c r="F241" i="12"/>
  <c r="N241" i="12"/>
  <c r="V241" i="12"/>
  <c r="AD241" i="12"/>
  <c r="G241" i="12"/>
  <c r="O241" i="12"/>
  <c r="W241" i="12"/>
  <c r="AE241" i="12"/>
  <c r="P241" i="12"/>
  <c r="Q241" i="12"/>
  <c r="X241" i="12"/>
  <c r="Y241" i="12"/>
  <c r="AF241" i="12"/>
  <c r="H241" i="12"/>
  <c r="I241" i="12"/>
  <c r="AG241" i="12"/>
  <c r="J237" i="12"/>
  <c r="R237" i="12"/>
  <c r="Z237" i="12"/>
  <c r="K237" i="12"/>
  <c r="S237" i="12"/>
  <c r="AA237" i="12"/>
  <c r="L237" i="12"/>
  <c r="T237" i="12"/>
  <c r="AB237" i="12"/>
  <c r="M237" i="12"/>
  <c r="U237" i="12"/>
  <c r="AC237" i="12"/>
  <c r="F237" i="12"/>
  <c r="N237" i="12"/>
  <c r="V237" i="12"/>
  <c r="AD237" i="12"/>
  <c r="G237" i="12"/>
  <c r="O237" i="12"/>
  <c r="W237" i="12"/>
  <c r="AE237" i="12"/>
  <c r="AF237" i="12"/>
  <c r="AG237" i="12"/>
  <c r="H237" i="12"/>
  <c r="I237" i="12"/>
  <c r="P237" i="12"/>
  <c r="X237" i="12"/>
  <c r="Q237" i="12"/>
  <c r="Y237" i="12"/>
  <c r="J233" i="12"/>
  <c r="R233" i="12"/>
  <c r="Z233" i="12"/>
  <c r="K233" i="12"/>
  <c r="S233" i="12"/>
  <c r="AA233" i="12"/>
  <c r="L233" i="12"/>
  <c r="T233" i="12"/>
  <c r="AB233" i="12"/>
  <c r="M233" i="12"/>
  <c r="U233" i="12"/>
  <c r="AC233" i="12"/>
  <c r="F233" i="12"/>
  <c r="N233" i="12"/>
  <c r="V233" i="12"/>
  <c r="AD233" i="12"/>
  <c r="G233" i="12"/>
  <c r="O233" i="12"/>
  <c r="W233" i="12"/>
  <c r="AE233" i="12"/>
  <c r="P233" i="12"/>
  <c r="Q233" i="12"/>
  <c r="X233" i="12"/>
  <c r="Y233" i="12"/>
  <c r="AF233" i="12"/>
  <c r="H233" i="12"/>
  <c r="I233" i="12"/>
  <c r="AG233" i="12"/>
  <c r="J229" i="12"/>
  <c r="R229" i="12"/>
  <c r="Z229" i="12"/>
  <c r="K229" i="12"/>
  <c r="S229" i="12"/>
  <c r="AA229" i="12"/>
  <c r="L229" i="12"/>
  <c r="T229" i="12"/>
  <c r="AB229" i="12"/>
  <c r="F229" i="12"/>
  <c r="N229" i="12"/>
  <c r="V229" i="12"/>
  <c r="AD229" i="12"/>
  <c r="G229" i="12"/>
  <c r="O229" i="12"/>
  <c r="W229" i="12"/>
  <c r="AE229" i="12"/>
  <c r="X229" i="12"/>
  <c r="Y229" i="12"/>
  <c r="H229" i="12"/>
  <c r="AC229" i="12"/>
  <c r="I229" i="12"/>
  <c r="AF229" i="12"/>
  <c r="M229" i="12"/>
  <c r="AG229" i="12"/>
  <c r="P229" i="12"/>
  <c r="Q229" i="12"/>
  <c r="U229" i="12"/>
  <c r="J225" i="12"/>
  <c r="R225" i="12"/>
  <c r="Z225" i="12"/>
  <c r="K225" i="12"/>
  <c r="S225" i="12"/>
  <c r="AA225" i="12"/>
  <c r="L225" i="12"/>
  <c r="T225" i="12"/>
  <c r="AB225" i="12"/>
  <c r="F225" i="12"/>
  <c r="N225" i="12"/>
  <c r="V225" i="12"/>
  <c r="AD225" i="12"/>
  <c r="G225" i="12"/>
  <c r="O225" i="12"/>
  <c r="W225" i="12"/>
  <c r="AE225" i="12"/>
  <c r="H225" i="12"/>
  <c r="AC225" i="12"/>
  <c r="I225" i="12"/>
  <c r="AF225" i="12"/>
  <c r="M225" i="12"/>
  <c r="AG225" i="12"/>
  <c r="P225" i="12"/>
  <c r="Q225" i="12"/>
  <c r="U225" i="12"/>
  <c r="X225" i="12"/>
  <c r="Y225" i="12"/>
  <c r="J221" i="12"/>
  <c r="R221" i="12"/>
  <c r="Z221" i="12"/>
  <c r="K221" i="12"/>
  <c r="S221" i="12"/>
  <c r="AA221" i="12"/>
  <c r="L221" i="12"/>
  <c r="T221" i="12"/>
  <c r="AB221" i="12"/>
  <c r="M221" i="12"/>
  <c r="U221" i="12"/>
  <c r="AC221" i="12"/>
  <c r="F221" i="12"/>
  <c r="N221" i="12"/>
  <c r="V221" i="12"/>
  <c r="AD221" i="12"/>
  <c r="G221" i="12"/>
  <c r="O221" i="12"/>
  <c r="W221" i="12"/>
  <c r="AE221" i="12"/>
  <c r="X221" i="12"/>
  <c r="Y221" i="12"/>
  <c r="AF221" i="12"/>
  <c r="AG221" i="12"/>
  <c r="H221" i="12"/>
  <c r="I221" i="12"/>
  <c r="P221" i="12"/>
  <c r="Q221" i="12"/>
  <c r="J217" i="12"/>
  <c r="R217" i="12"/>
  <c r="Z217" i="12"/>
  <c r="K217" i="12"/>
  <c r="S217" i="12"/>
  <c r="AA217" i="12"/>
  <c r="L217" i="12"/>
  <c r="T217" i="12"/>
  <c r="AB217" i="12"/>
  <c r="M217" i="12"/>
  <c r="U217" i="12"/>
  <c r="AC217" i="12"/>
  <c r="F217" i="12"/>
  <c r="N217" i="12"/>
  <c r="V217" i="12"/>
  <c r="AD217" i="12"/>
  <c r="G217" i="12"/>
  <c r="O217" i="12"/>
  <c r="W217" i="12"/>
  <c r="AE217" i="12"/>
  <c r="H217" i="12"/>
  <c r="I217" i="12"/>
  <c r="P217" i="12"/>
  <c r="Q217" i="12"/>
  <c r="X217" i="12"/>
  <c r="Y217" i="12"/>
  <c r="AF217" i="12"/>
  <c r="AG217" i="12"/>
  <c r="J213" i="12"/>
  <c r="R213" i="12"/>
  <c r="Z213" i="12"/>
  <c r="K213" i="12"/>
  <c r="S213" i="12"/>
  <c r="AA213" i="12"/>
  <c r="L213" i="12"/>
  <c r="T213" i="12"/>
  <c r="AB213" i="12"/>
  <c r="M213" i="12"/>
  <c r="U213" i="12"/>
  <c r="AC213" i="12"/>
  <c r="F213" i="12"/>
  <c r="N213" i="12"/>
  <c r="V213" i="12"/>
  <c r="AD213" i="12"/>
  <c r="G213" i="12"/>
  <c r="O213" i="12"/>
  <c r="W213" i="12"/>
  <c r="AE213" i="12"/>
  <c r="X213" i="12"/>
  <c r="Y213" i="12"/>
  <c r="AF213" i="12"/>
  <c r="AG213" i="12"/>
  <c r="H213" i="12"/>
  <c r="I213" i="12"/>
  <c r="P213" i="12"/>
  <c r="Q213" i="12"/>
  <c r="J209" i="12"/>
  <c r="R209" i="12"/>
  <c r="Z209" i="12"/>
  <c r="K209" i="12"/>
  <c r="S209" i="12"/>
  <c r="AA209" i="12"/>
  <c r="L209" i="12"/>
  <c r="T209" i="12"/>
  <c r="AB209" i="12"/>
  <c r="M209" i="12"/>
  <c r="U209" i="12"/>
  <c r="AC209" i="12"/>
  <c r="F209" i="12"/>
  <c r="N209" i="12"/>
  <c r="V209" i="12"/>
  <c r="AD209" i="12"/>
  <c r="G209" i="12"/>
  <c r="O209" i="12"/>
  <c r="W209" i="12"/>
  <c r="AE209" i="12"/>
  <c r="H209" i="12"/>
  <c r="I209" i="12"/>
  <c r="P209" i="12"/>
  <c r="Q209" i="12"/>
  <c r="X209" i="12"/>
  <c r="Y209" i="12"/>
  <c r="AF209" i="12"/>
  <c r="AG209" i="12"/>
  <c r="F205" i="12"/>
  <c r="G205" i="12"/>
  <c r="H205" i="12"/>
  <c r="J205" i="12"/>
  <c r="K205" i="12"/>
  <c r="R205" i="12"/>
  <c r="Z205" i="12"/>
  <c r="I205" i="12"/>
  <c r="S205" i="12"/>
  <c r="AA205" i="12"/>
  <c r="L205" i="12"/>
  <c r="T205" i="12"/>
  <c r="AB205" i="12"/>
  <c r="M205" i="12"/>
  <c r="U205" i="12"/>
  <c r="AC205" i="12"/>
  <c r="N205" i="12"/>
  <c r="V205" i="12"/>
  <c r="AD205" i="12"/>
  <c r="O205" i="12"/>
  <c r="W205" i="12"/>
  <c r="AE205" i="12"/>
  <c r="X205" i="12"/>
  <c r="Y205" i="12"/>
  <c r="AF205" i="12"/>
  <c r="AG205" i="12"/>
  <c r="P205" i="12"/>
  <c r="Q205" i="12"/>
  <c r="F201" i="12"/>
  <c r="N201" i="12"/>
  <c r="V201" i="12"/>
  <c r="AD201" i="12"/>
  <c r="G201" i="12"/>
  <c r="O201" i="12"/>
  <c r="W201" i="12"/>
  <c r="AE201" i="12"/>
  <c r="H201" i="12"/>
  <c r="P201" i="12"/>
  <c r="X201" i="12"/>
  <c r="AF201" i="12"/>
  <c r="J201" i="12"/>
  <c r="R201" i="12"/>
  <c r="Z201" i="12"/>
  <c r="K201" i="12"/>
  <c r="S201" i="12"/>
  <c r="AA201" i="12"/>
  <c r="L201" i="12"/>
  <c r="AG201" i="12"/>
  <c r="M201" i="12"/>
  <c r="Q201" i="12"/>
  <c r="T201" i="12"/>
  <c r="U201" i="12"/>
  <c r="Y201" i="12"/>
  <c r="I201" i="12"/>
  <c r="AB201" i="12"/>
  <c r="AC201" i="12"/>
  <c r="F197" i="12"/>
  <c r="N197" i="12"/>
  <c r="V197" i="12"/>
  <c r="AD197" i="12"/>
  <c r="G197" i="12"/>
  <c r="O197" i="12"/>
  <c r="W197" i="12"/>
  <c r="AE197" i="12"/>
  <c r="H197" i="12"/>
  <c r="P197" i="12"/>
  <c r="X197" i="12"/>
  <c r="AF197" i="12"/>
  <c r="I197" i="12"/>
  <c r="Q197" i="12"/>
  <c r="Y197" i="12"/>
  <c r="AG197" i="12"/>
  <c r="J197" i="12"/>
  <c r="R197" i="12"/>
  <c r="Z197" i="12"/>
  <c r="K197" i="12"/>
  <c r="S197" i="12"/>
  <c r="AA197" i="12"/>
  <c r="L197" i="12"/>
  <c r="M197" i="12"/>
  <c r="T197" i="12"/>
  <c r="U197" i="12"/>
  <c r="AB197" i="12"/>
  <c r="AC197" i="12"/>
  <c r="F193" i="12"/>
  <c r="N193" i="12"/>
  <c r="V193" i="12"/>
  <c r="AD193" i="12"/>
  <c r="G193" i="12"/>
  <c r="O193" i="12"/>
  <c r="W193" i="12"/>
  <c r="AE193" i="12"/>
  <c r="H193" i="12"/>
  <c r="P193" i="12"/>
  <c r="X193" i="12"/>
  <c r="AF193" i="12"/>
  <c r="I193" i="12"/>
  <c r="Q193" i="12"/>
  <c r="Y193" i="12"/>
  <c r="AG193" i="12"/>
  <c r="J193" i="12"/>
  <c r="R193" i="12"/>
  <c r="Z193" i="12"/>
  <c r="K193" i="12"/>
  <c r="S193" i="12"/>
  <c r="AA193" i="12"/>
  <c r="AB193" i="12"/>
  <c r="AC193" i="12"/>
  <c r="L193" i="12"/>
  <c r="M193" i="12"/>
  <c r="T193" i="12"/>
  <c r="U193" i="12"/>
  <c r="F189" i="12"/>
  <c r="N189" i="12"/>
  <c r="V189" i="12"/>
  <c r="AD189" i="12"/>
  <c r="G189" i="12"/>
  <c r="O189" i="12"/>
  <c r="W189" i="12"/>
  <c r="AE189" i="12"/>
  <c r="H189" i="12"/>
  <c r="P189" i="12"/>
  <c r="X189" i="12"/>
  <c r="AF189" i="12"/>
  <c r="I189" i="12"/>
  <c r="Q189" i="12"/>
  <c r="Y189" i="12"/>
  <c r="AG189" i="12"/>
  <c r="J189" i="12"/>
  <c r="R189" i="12"/>
  <c r="Z189" i="12"/>
  <c r="K189" i="12"/>
  <c r="S189" i="12"/>
  <c r="AA189" i="12"/>
  <c r="L189" i="12"/>
  <c r="M189" i="12"/>
  <c r="T189" i="12"/>
  <c r="U189" i="12"/>
  <c r="AB189" i="12"/>
  <c r="AC189" i="12"/>
  <c r="F185" i="12"/>
  <c r="N185" i="12"/>
  <c r="V185" i="12"/>
  <c r="AD185" i="12"/>
  <c r="G185" i="12"/>
  <c r="O185" i="12"/>
  <c r="W185" i="12"/>
  <c r="AE185" i="12"/>
  <c r="H185" i="12"/>
  <c r="P185" i="12"/>
  <c r="X185" i="12"/>
  <c r="AF185" i="12"/>
  <c r="I185" i="12"/>
  <c r="Q185" i="12"/>
  <c r="Y185" i="12"/>
  <c r="AG185" i="12"/>
  <c r="J185" i="12"/>
  <c r="R185" i="12"/>
  <c r="Z185" i="12"/>
  <c r="K185" i="12"/>
  <c r="S185" i="12"/>
  <c r="AA185" i="12"/>
  <c r="AB185" i="12"/>
  <c r="AC185" i="12"/>
  <c r="L185" i="12"/>
  <c r="M185" i="12"/>
  <c r="T185" i="12"/>
  <c r="U185" i="12"/>
  <c r="F181" i="12"/>
  <c r="N181" i="12"/>
  <c r="V181" i="12"/>
  <c r="AD181" i="12"/>
  <c r="G181" i="12"/>
  <c r="O181" i="12"/>
  <c r="W181" i="12"/>
  <c r="AE181" i="12"/>
  <c r="H181" i="12"/>
  <c r="P181" i="12"/>
  <c r="X181" i="12"/>
  <c r="AF181" i="12"/>
  <c r="I181" i="12"/>
  <c r="Q181" i="12"/>
  <c r="Y181" i="12"/>
  <c r="AG181" i="12"/>
  <c r="J181" i="12"/>
  <c r="R181" i="12"/>
  <c r="Z181" i="12"/>
  <c r="K181" i="12"/>
  <c r="S181" i="12"/>
  <c r="AA181" i="12"/>
  <c r="L181" i="12"/>
  <c r="M181" i="12"/>
  <c r="T181" i="12"/>
  <c r="U181" i="12"/>
  <c r="AB181" i="12"/>
  <c r="AC181" i="12"/>
  <c r="F604" i="12"/>
  <c r="N604" i="12"/>
  <c r="V604" i="12"/>
  <c r="AD604" i="12"/>
  <c r="G604" i="12"/>
  <c r="O604" i="12"/>
  <c r="W604" i="12"/>
  <c r="AE604" i="12"/>
  <c r="H604" i="12"/>
  <c r="P604" i="12"/>
  <c r="X604" i="12"/>
  <c r="AF604" i="12"/>
  <c r="I604" i="12"/>
  <c r="Q604" i="12"/>
  <c r="Y604" i="12"/>
  <c r="AG604" i="12"/>
  <c r="L604" i="12"/>
  <c r="T604" i="12"/>
  <c r="AB604" i="12"/>
  <c r="AA604" i="12"/>
  <c r="Z604" i="12"/>
  <c r="J604" i="12"/>
  <c r="AC604" i="12"/>
  <c r="S604" i="12"/>
  <c r="K604" i="12"/>
  <c r="M604" i="12"/>
  <c r="R604" i="12"/>
  <c r="U604" i="12"/>
  <c r="F600" i="12"/>
  <c r="N600" i="12"/>
  <c r="V600" i="12"/>
  <c r="AD600" i="12"/>
  <c r="G600" i="12"/>
  <c r="O600" i="12"/>
  <c r="W600" i="12"/>
  <c r="AE600" i="12"/>
  <c r="H600" i="12"/>
  <c r="P600" i="12"/>
  <c r="X600" i="12"/>
  <c r="AF600" i="12"/>
  <c r="I600" i="12"/>
  <c r="Q600" i="12"/>
  <c r="Y600" i="12"/>
  <c r="AG600" i="12"/>
  <c r="J600" i="12"/>
  <c r="R600" i="12"/>
  <c r="Z600" i="12"/>
  <c r="L600" i="12"/>
  <c r="T600" i="12"/>
  <c r="AB600" i="12"/>
  <c r="AA600" i="12"/>
  <c r="AC600" i="12"/>
  <c r="M600" i="12"/>
  <c r="U600" i="12"/>
  <c r="K600" i="12"/>
  <c r="S600" i="12"/>
  <c r="F596" i="12"/>
  <c r="N596" i="12"/>
  <c r="V596" i="12"/>
  <c r="AD596" i="12"/>
  <c r="G596" i="12"/>
  <c r="O596" i="12"/>
  <c r="W596" i="12"/>
  <c r="AE596" i="12"/>
  <c r="H596" i="12"/>
  <c r="P596" i="12"/>
  <c r="X596" i="12"/>
  <c r="AF596" i="12"/>
  <c r="I596" i="12"/>
  <c r="Q596" i="12"/>
  <c r="Y596" i="12"/>
  <c r="AG596" i="12"/>
  <c r="J596" i="12"/>
  <c r="R596" i="12"/>
  <c r="Z596" i="12"/>
  <c r="L596" i="12"/>
  <c r="T596" i="12"/>
  <c r="AB596" i="12"/>
  <c r="K596" i="12"/>
  <c r="M596" i="12"/>
  <c r="AC596" i="12"/>
  <c r="S596" i="12"/>
  <c r="U596" i="12"/>
  <c r="AA596" i="12"/>
  <c r="F592" i="12"/>
  <c r="N592" i="12"/>
  <c r="V592" i="12"/>
  <c r="AD592" i="12"/>
  <c r="G592" i="12"/>
  <c r="O592" i="12"/>
  <c r="W592" i="12"/>
  <c r="AE592" i="12"/>
  <c r="H592" i="12"/>
  <c r="P592" i="12"/>
  <c r="X592" i="12"/>
  <c r="AF592" i="12"/>
  <c r="I592" i="12"/>
  <c r="Q592" i="12"/>
  <c r="Y592" i="12"/>
  <c r="AG592" i="12"/>
  <c r="J592" i="12"/>
  <c r="R592" i="12"/>
  <c r="Z592" i="12"/>
  <c r="L592" i="12"/>
  <c r="T592" i="12"/>
  <c r="AB592" i="12"/>
  <c r="AA592" i="12"/>
  <c r="AC592" i="12"/>
  <c r="M592" i="12"/>
  <c r="U592" i="12"/>
  <c r="K592" i="12"/>
  <c r="S592" i="12"/>
  <c r="F588" i="12"/>
  <c r="N588" i="12"/>
  <c r="V588" i="12"/>
  <c r="AD588" i="12"/>
  <c r="G588" i="12"/>
  <c r="O588" i="12"/>
  <c r="W588" i="12"/>
  <c r="AE588" i="12"/>
  <c r="H588" i="12"/>
  <c r="P588" i="12"/>
  <c r="X588" i="12"/>
  <c r="AF588" i="12"/>
  <c r="I588" i="12"/>
  <c r="Q588" i="12"/>
  <c r="Y588" i="12"/>
  <c r="AG588" i="12"/>
  <c r="J588" i="12"/>
  <c r="R588" i="12"/>
  <c r="Z588" i="12"/>
  <c r="L588" i="12"/>
  <c r="T588" i="12"/>
  <c r="AB588" i="12"/>
  <c r="K588" i="12"/>
  <c r="M588" i="12"/>
  <c r="S588" i="12"/>
  <c r="AC588" i="12"/>
  <c r="U588" i="12"/>
  <c r="AA588" i="12"/>
  <c r="F584" i="12"/>
  <c r="N584" i="12"/>
  <c r="V584" i="12"/>
  <c r="AD584" i="12"/>
  <c r="G584" i="12"/>
  <c r="O584" i="12"/>
  <c r="W584" i="12"/>
  <c r="AE584" i="12"/>
  <c r="H584" i="12"/>
  <c r="P584" i="12"/>
  <c r="X584" i="12"/>
  <c r="AF584" i="12"/>
  <c r="I584" i="12"/>
  <c r="Q584" i="12"/>
  <c r="Y584" i="12"/>
  <c r="AG584" i="12"/>
  <c r="J584" i="12"/>
  <c r="R584" i="12"/>
  <c r="Z584" i="12"/>
  <c r="L584" i="12"/>
  <c r="T584" i="12"/>
  <c r="AB584" i="12"/>
  <c r="AA584" i="12"/>
  <c r="AC584" i="12"/>
  <c r="M584" i="12"/>
  <c r="U584" i="12"/>
  <c r="K584" i="12"/>
  <c r="S584" i="12"/>
  <c r="F580" i="12"/>
  <c r="N580" i="12"/>
  <c r="V580" i="12"/>
  <c r="AD580" i="12"/>
  <c r="G580" i="12"/>
  <c r="O580" i="12"/>
  <c r="W580" i="12"/>
  <c r="AE580" i="12"/>
  <c r="H580" i="12"/>
  <c r="P580" i="12"/>
  <c r="X580" i="12"/>
  <c r="AF580" i="12"/>
  <c r="I580" i="12"/>
  <c r="Q580" i="12"/>
  <c r="Y580" i="12"/>
  <c r="AG580" i="12"/>
  <c r="J580" i="12"/>
  <c r="R580" i="12"/>
  <c r="Z580" i="12"/>
  <c r="L580" i="12"/>
  <c r="T580" i="12"/>
  <c r="AB580" i="12"/>
  <c r="K580" i="12"/>
  <c r="AC580" i="12"/>
  <c r="M580" i="12"/>
  <c r="S580" i="12"/>
  <c r="U580" i="12"/>
  <c r="AA580" i="12"/>
  <c r="F576" i="12"/>
  <c r="N576" i="12"/>
  <c r="V576" i="12"/>
  <c r="AD576" i="12"/>
  <c r="G576" i="12"/>
  <c r="O576" i="12"/>
  <c r="W576" i="12"/>
  <c r="AE576" i="12"/>
  <c r="H576" i="12"/>
  <c r="P576" i="12"/>
  <c r="X576" i="12"/>
  <c r="AF576" i="12"/>
  <c r="I576" i="12"/>
  <c r="Q576" i="12"/>
  <c r="Y576" i="12"/>
  <c r="AG576" i="12"/>
  <c r="J576" i="12"/>
  <c r="R576" i="12"/>
  <c r="Z576" i="12"/>
  <c r="L576" i="12"/>
  <c r="T576" i="12"/>
  <c r="AB576" i="12"/>
  <c r="AA576" i="12"/>
  <c r="AC576" i="12"/>
  <c r="U576" i="12"/>
  <c r="M576" i="12"/>
  <c r="K576" i="12"/>
  <c r="S576" i="12"/>
  <c r="F572" i="12"/>
  <c r="N572" i="12"/>
  <c r="V572" i="12"/>
  <c r="AD572" i="12"/>
  <c r="G572" i="12"/>
  <c r="O572" i="12"/>
  <c r="W572" i="12"/>
  <c r="AE572" i="12"/>
  <c r="H572" i="12"/>
  <c r="P572" i="12"/>
  <c r="X572" i="12"/>
  <c r="AF572" i="12"/>
  <c r="I572" i="12"/>
  <c r="Q572" i="12"/>
  <c r="Y572" i="12"/>
  <c r="AG572" i="12"/>
  <c r="J572" i="12"/>
  <c r="R572" i="12"/>
  <c r="Z572" i="12"/>
  <c r="L572" i="12"/>
  <c r="T572" i="12"/>
  <c r="AB572" i="12"/>
  <c r="K572" i="12"/>
  <c r="AC572" i="12"/>
  <c r="M572" i="12"/>
  <c r="S572" i="12"/>
  <c r="U572" i="12"/>
  <c r="AA572" i="12"/>
  <c r="F568" i="12"/>
  <c r="N568" i="12"/>
  <c r="V568" i="12"/>
  <c r="AD568" i="12"/>
  <c r="G568" i="12"/>
  <c r="O568" i="12"/>
  <c r="W568" i="12"/>
  <c r="AE568" i="12"/>
  <c r="H568" i="12"/>
  <c r="P568" i="12"/>
  <c r="X568" i="12"/>
  <c r="AF568" i="12"/>
  <c r="I568" i="12"/>
  <c r="Q568" i="12"/>
  <c r="Y568" i="12"/>
  <c r="AG568" i="12"/>
  <c r="J568" i="12"/>
  <c r="R568" i="12"/>
  <c r="Z568" i="12"/>
  <c r="L568" i="12"/>
  <c r="T568" i="12"/>
  <c r="AB568" i="12"/>
  <c r="AA568" i="12"/>
  <c r="M568" i="12"/>
  <c r="U568" i="12"/>
  <c r="AC568" i="12"/>
  <c r="K568" i="12"/>
  <c r="S568" i="12"/>
  <c r="F564" i="12"/>
  <c r="N564" i="12"/>
  <c r="V564" i="12"/>
  <c r="AD564" i="12"/>
  <c r="G564" i="12"/>
  <c r="O564" i="12"/>
  <c r="W564" i="12"/>
  <c r="AE564" i="12"/>
  <c r="H564" i="12"/>
  <c r="P564" i="12"/>
  <c r="X564" i="12"/>
  <c r="AF564" i="12"/>
  <c r="I564" i="12"/>
  <c r="Q564" i="12"/>
  <c r="Y564" i="12"/>
  <c r="AG564" i="12"/>
  <c r="J564" i="12"/>
  <c r="R564" i="12"/>
  <c r="Z564" i="12"/>
  <c r="L564" i="12"/>
  <c r="T564" i="12"/>
  <c r="AB564" i="12"/>
  <c r="K564" i="12"/>
  <c r="M564" i="12"/>
  <c r="S564" i="12"/>
  <c r="AC564" i="12"/>
  <c r="U564" i="12"/>
  <c r="AA564" i="12"/>
  <c r="F560" i="12"/>
  <c r="N560" i="12"/>
  <c r="V560" i="12"/>
  <c r="AD560" i="12"/>
  <c r="G560" i="12"/>
  <c r="O560" i="12"/>
  <c r="W560" i="12"/>
  <c r="AE560" i="12"/>
  <c r="H560" i="12"/>
  <c r="P560" i="12"/>
  <c r="X560" i="12"/>
  <c r="AF560" i="12"/>
  <c r="I560" i="12"/>
  <c r="Q560" i="12"/>
  <c r="Y560" i="12"/>
  <c r="AG560" i="12"/>
  <c r="J560" i="12"/>
  <c r="R560" i="12"/>
  <c r="Z560" i="12"/>
  <c r="L560" i="12"/>
  <c r="T560" i="12"/>
  <c r="AB560" i="12"/>
  <c r="AA560" i="12"/>
  <c r="M560" i="12"/>
  <c r="AC560" i="12"/>
  <c r="U560" i="12"/>
  <c r="K560" i="12"/>
  <c r="S560" i="12"/>
  <c r="F556" i="12"/>
  <c r="N556" i="12"/>
  <c r="V556" i="12"/>
  <c r="AD556" i="12"/>
  <c r="G556" i="12"/>
  <c r="O556" i="12"/>
  <c r="W556" i="12"/>
  <c r="AE556" i="12"/>
  <c r="H556" i="12"/>
  <c r="P556" i="12"/>
  <c r="X556" i="12"/>
  <c r="AF556" i="12"/>
  <c r="I556" i="12"/>
  <c r="Q556" i="12"/>
  <c r="Y556" i="12"/>
  <c r="AG556" i="12"/>
  <c r="J556" i="12"/>
  <c r="R556" i="12"/>
  <c r="Z556" i="12"/>
  <c r="L556" i="12"/>
  <c r="T556" i="12"/>
  <c r="AB556" i="12"/>
  <c r="K556" i="12"/>
  <c r="M556" i="12"/>
  <c r="S556" i="12"/>
  <c r="U556" i="12"/>
  <c r="AC556" i="12"/>
  <c r="AA556" i="12"/>
  <c r="F552" i="12"/>
  <c r="N552" i="12"/>
  <c r="I552" i="12"/>
  <c r="Q552" i="12"/>
  <c r="L552" i="12"/>
  <c r="V552" i="12"/>
  <c r="AD552" i="12"/>
  <c r="M552" i="12"/>
  <c r="W552" i="12"/>
  <c r="AE552" i="12"/>
  <c r="O552" i="12"/>
  <c r="X552" i="12"/>
  <c r="AF552" i="12"/>
  <c r="P552" i="12"/>
  <c r="Y552" i="12"/>
  <c r="AG552" i="12"/>
  <c r="G552" i="12"/>
  <c r="R552" i="12"/>
  <c r="Z552" i="12"/>
  <c r="J552" i="12"/>
  <c r="T552" i="12"/>
  <c r="AB552" i="12"/>
  <c r="AA552" i="12"/>
  <c r="AC552" i="12"/>
  <c r="U552" i="12"/>
  <c r="K552" i="12"/>
  <c r="H552" i="12"/>
  <c r="S552" i="12"/>
  <c r="F548" i="12"/>
  <c r="N548" i="12"/>
  <c r="V548" i="12"/>
  <c r="AD548" i="12"/>
  <c r="I548" i="12"/>
  <c r="Q548" i="12"/>
  <c r="Y548" i="12"/>
  <c r="AG548" i="12"/>
  <c r="G548" i="12"/>
  <c r="R548" i="12"/>
  <c r="AB548" i="12"/>
  <c r="H548" i="12"/>
  <c r="S548" i="12"/>
  <c r="AC548" i="12"/>
  <c r="J548" i="12"/>
  <c r="T548" i="12"/>
  <c r="AE548" i="12"/>
  <c r="K548" i="12"/>
  <c r="U548" i="12"/>
  <c r="AF548" i="12"/>
  <c r="L548" i="12"/>
  <c r="W548" i="12"/>
  <c r="O548" i="12"/>
  <c r="Z548" i="12"/>
  <c r="M548" i="12"/>
  <c r="P548" i="12"/>
  <c r="X548" i="12"/>
  <c r="AA548" i="12"/>
  <c r="F544" i="12"/>
  <c r="N544" i="12"/>
  <c r="V544" i="12"/>
  <c r="AD544" i="12"/>
  <c r="G544" i="12"/>
  <c r="O544" i="12"/>
  <c r="W544" i="12"/>
  <c r="AE544" i="12"/>
  <c r="H544" i="12"/>
  <c r="P544" i="12"/>
  <c r="X544" i="12"/>
  <c r="AF544" i="12"/>
  <c r="I544" i="12"/>
  <c r="Q544" i="12"/>
  <c r="Y544" i="12"/>
  <c r="AG544" i="12"/>
  <c r="R544" i="12"/>
  <c r="S544" i="12"/>
  <c r="T544" i="12"/>
  <c r="U544" i="12"/>
  <c r="J544" i="12"/>
  <c r="Z544" i="12"/>
  <c r="L544" i="12"/>
  <c r="AB544" i="12"/>
  <c r="K544" i="12"/>
  <c r="M544" i="12"/>
  <c r="AA544" i="12"/>
  <c r="AC544" i="12"/>
  <c r="F540" i="12"/>
  <c r="N540" i="12"/>
  <c r="V540" i="12"/>
  <c r="AD540" i="12"/>
  <c r="G540" i="12"/>
  <c r="O540" i="12"/>
  <c r="W540" i="12"/>
  <c r="AE540" i="12"/>
  <c r="H540" i="12"/>
  <c r="P540" i="12"/>
  <c r="X540" i="12"/>
  <c r="AF540" i="12"/>
  <c r="I540" i="12"/>
  <c r="Q540" i="12"/>
  <c r="Y540" i="12"/>
  <c r="AG540" i="12"/>
  <c r="R540" i="12"/>
  <c r="S540" i="12"/>
  <c r="T540" i="12"/>
  <c r="U540" i="12"/>
  <c r="J540" i="12"/>
  <c r="Z540" i="12"/>
  <c r="L540" i="12"/>
  <c r="AB540" i="12"/>
  <c r="AC540" i="12"/>
  <c r="K540" i="12"/>
  <c r="M540" i="12"/>
  <c r="AA540" i="12"/>
  <c r="F536" i="12"/>
  <c r="N536" i="12"/>
  <c r="V536" i="12"/>
  <c r="AD536" i="12"/>
  <c r="G536" i="12"/>
  <c r="O536" i="12"/>
  <c r="W536" i="12"/>
  <c r="AE536" i="12"/>
  <c r="H536" i="12"/>
  <c r="P536" i="12"/>
  <c r="X536" i="12"/>
  <c r="AF536" i="12"/>
  <c r="I536" i="12"/>
  <c r="Q536" i="12"/>
  <c r="Y536" i="12"/>
  <c r="AG536" i="12"/>
  <c r="L536" i="12"/>
  <c r="T536" i="12"/>
  <c r="AB536" i="12"/>
  <c r="J536" i="12"/>
  <c r="AC536" i="12"/>
  <c r="K536" i="12"/>
  <c r="M536" i="12"/>
  <c r="R536" i="12"/>
  <c r="S536" i="12"/>
  <c r="Z536" i="12"/>
  <c r="U536" i="12"/>
  <c r="AA536" i="12"/>
  <c r="F532" i="12"/>
  <c r="N532" i="12"/>
  <c r="V532" i="12"/>
  <c r="AD532" i="12"/>
  <c r="G532" i="12"/>
  <c r="O532" i="12"/>
  <c r="W532" i="12"/>
  <c r="AE532" i="12"/>
  <c r="H532" i="12"/>
  <c r="P532" i="12"/>
  <c r="X532" i="12"/>
  <c r="AF532" i="12"/>
  <c r="I532" i="12"/>
  <c r="Q532" i="12"/>
  <c r="Y532" i="12"/>
  <c r="AG532" i="12"/>
  <c r="L532" i="12"/>
  <c r="T532" i="12"/>
  <c r="AB532" i="12"/>
  <c r="M532" i="12"/>
  <c r="R532" i="12"/>
  <c r="S532" i="12"/>
  <c r="U532" i="12"/>
  <c r="Z532" i="12"/>
  <c r="J532" i="12"/>
  <c r="AC532" i="12"/>
  <c r="K532" i="12"/>
  <c r="AA532" i="12"/>
  <c r="M528" i="12"/>
  <c r="U528" i="12"/>
  <c r="AC528" i="12"/>
  <c r="F528" i="12"/>
  <c r="N528" i="12"/>
  <c r="V528" i="12"/>
  <c r="AD528" i="12"/>
  <c r="I528" i="12"/>
  <c r="Q528" i="12"/>
  <c r="Y528" i="12"/>
  <c r="AG528" i="12"/>
  <c r="J528" i="12"/>
  <c r="W528" i="12"/>
  <c r="K528" i="12"/>
  <c r="X528" i="12"/>
  <c r="L528" i="12"/>
  <c r="Z528" i="12"/>
  <c r="O528" i="12"/>
  <c r="AA528" i="12"/>
  <c r="G528" i="12"/>
  <c r="S528" i="12"/>
  <c r="AF528" i="12"/>
  <c r="H528" i="12"/>
  <c r="P528" i="12"/>
  <c r="R528" i="12"/>
  <c r="T528" i="12"/>
  <c r="AE528" i="12"/>
  <c r="AB528" i="12"/>
  <c r="M524" i="12"/>
  <c r="U524" i="12"/>
  <c r="AC524" i="12"/>
  <c r="F524" i="12"/>
  <c r="N524" i="12"/>
  <c r="V524" i="12"/>
  <c r="AD524" i="12"/>
  <c r="I524" i="12"/>
  <c r="Q524" i="12"/>
  <c r="Y524" i="12"/>
  <c r="AG524" i="12"/>
  <c r="G524" i="12"/>
  <c r="S524" i="12"/>
  <c r="AF524" i="12"/>
  <c r="H524" i="12"/>
  <c r="T524" i="12"/>
  <c r="J524" i="12"/>
  <c r="W524" i="12"/>
  <c r="K524" i="12"/>
  <c r="X524" i="12"/>
  <c r="P524" i="12"/>
  <c r="AB524" i="12"/>
  <c r="O524" i="12"/>
  <c r="R524" i="12"/>
  <c r="Z524" i="12"/>
  <c r="AA524" i="12"/>
  <c r="AE524" i="12"/>
  <c r="L524" i="12"/>
  <c r="M520" i="12"/>
  <c r="U520" i="12"/>
  <c r="AC520" i="12"/>
  <c r="F520" i="12"/>
  <c r="N520" i="12"/>
  <c r="V520" i="12"/>
  <c r="AD520" i="12"/>
  <c r="I520" i="12"/>
  <c r="Q520" i="12"/>
  <c r="Y520" i="12"/>
  <c r="AG520" i="12"/>
  <c r="P520" i="12"/>
  <c r="AB520" i="12"/>
  <c r="R520" i="12"/>
  <c r="AE520" i="12"/>
  <c r="G520" i="12"/>
  <c r="S520" i="12"/>
  <c r="AF520" i="12"/>
  <c r="H520" i="12"/>
  <c r="T520" i="12"/>
  <c r="J520" i="12"/>
  <c r="W520" i="12"/>
  <c r="L520" i="12"/>
  <c r="Z520" i="12"/>
  <c r="K520" i="12"/>
  <c r="X520" i="12"/>
  <c r="O520" i="12"/>
  <c r="AA520" i="12"/>
  <c r="M516" i="12"/>
  <c r="U516" i="12"/>
  <c r="AC516" i="12"/>
  <c r="F516" i="12"/>
  <c r="N516" i="12"/>
  <c r="V516" i="12"/>
  <c r="AD516" i="12"/>
  <c r="G516" i="12"/>
  <c r="O516" i="12"/>
  <c r="W516" i="12"/>
  <c r="AE516" i="12"/>
  <c r="I516" i="12"/>
  <c r="Q516" i="12"/>
  <c r="Y516" i="12"/>
  <c r="AG516" i="12"/>
  <c r="S516" i="12"/>
  <c r="T516" i="12"/>
  <c r="H516" i="12"/>
  <c r="X516" i="12"/>
  <c r="J516" i="12"/>
  <c r="Z516" i="12"/>
  <c r="K516" i="12"/>
  <c r="AA516" i="12"/>
  <c r="P516" i="12"/>
  <c r="AF516" i="12"/>
  <c r="L516" i="12"/>
  <c r="AB516" i="12"/>
  <c r="R516" i="12"/>
  <c r="M512" i="12"/>
  <c r="U512" i="12"/>
  <c r="AC512" i="12"/>
  <c r="F512" i="12"/>
  <c r="N512" i="12"/>
  <c r="V512" i="12"/>
  <c r="AD512" i="12"/>
  <c r="G512" i="12"/>
  <c r="O512" i="12"/>
  <c r="W512" i="12"/>
  <c r="AE512" i="12"/>
  <c r="I512" i="12"/>
  <c r="Q512" i="12"/>
  <c r="Y512" i="12"/>
  <c r="AG512" i="12"/>
  <c r="S512" i="12"/>
  <c r="T512" i="12"/>
  <c r="H512" i="12"/>
  <c r="X512" i="12"/>
  <c r="J512" i="12"/>
  <c r="Z512" i="12"/>
  <c r="K512" i="12"/>
  <c r="AA512" i="12"/>
  <c r="P512" i="12"/>
  <c r="AF512" i="12"/>
  <c r="AB512" i="12"/>
  <c r="L512" i="12"/>
  <c r="R512" i="12"/>
  <c r="M508" i="12"/>
  <c r="U508" i="12"/>
  <c r="AC508" i="12"/>
  <c r="F508" i="12"/>
  <c r="N508" i="12"/>
  <c r="V508" i="12"/>
  <c r="AD508" i="12"/>
  <c r="G508" i="12"/>
  <c r="O508" i="12"/>
  <c r="W508" i="12"/>
  <c r="AE508" i="12"/>
  <c r="I508" i="12"/>
  <c r="Q508" i="12"/>
  <c r="Y508" i="12"/>
  <c r="AG508" i="12"/>
  <c r="S508" i="12"/>
  <c r="T508" i="12"/>
  <c r="H508" i="12"/>
  <c r="X508" i="12"/>
  <c r="J508" i="12"/>
  <c r="Z508" i="12"/>
  <c r="K508" i="12"/>
  <c r="AA508" i="12"/>
  <c r="P508" i="12"/>
  <c r="AF508" i="12"/>
  <c r="L508" i="12"/>
  <c r="R508" i="12"/>
  <c r="AB508" i="12"/>
  <c r="M504" i="12"/>
  <c r="U504" i="12"/>
  <c r="AC504" i="12"/>
  <c r="F504" i="12"/>
  <c r="N504" i="12"/>
  <c r="V504" i="12"/>
  <c r="AD504" i="12"/>
  <c r="G504" i="12"/>
  <c r="O504" i="12"/>
  <c r="W504" i="12"/>
  <c r="AE504" i="12"/>
  <c r="I504" i="12"/>
  <c r="Q504" i="12"/>
  <c r="Y504" i="12"/>
  <c r="AG504" i="12"/>
  <c r="S504" i="12"/>
  <c r="T504" i="12"/>
  <c r="H504" i="12"/>
  <c r="X504" i="12"/>
  <c r="J504" i="12"/>
  <c r="Z504" i="12"/>
  <c r="K504" i="12"/>
  <c r="AA504" i="12"/>
  <c r="P504" i="12"/>
  <c r="AF504" i="12"/>
  <c r="L504" i="12"/>
  <c r="R504" i="12"/>
  <c r="AB504" i="12"/>
  <c r="M500" i="12"/>
  <c r="U500" i="12"/>
  <c r="AC500" i="12"/>
  <c r="F500" i="12"/>
  <c r="N500" i="12"/>
  <c r="V500" i="12"/>
  <c r="AD500" i="12"/>
  <c r="G500" i="12"/>
  <c r="O500" i="12"/>
  <c r="W500" i="12"/>
  <c r="AE500" i="12"/>
  <c r="H500" i="12"/>
  <c r="P500" i="12"/>
  <c r="X500" i="12"/>
  <c r="AF500" i="12"/>
  <c r="I500" i="12"/>
  <c r="Q500" i="12"/>
  <c r="Y500" i="12"/>
  <c r="AG500" i="12"/>
  <c r="T500" i="12"/>
  <c r="Z500" i="12"/>
  <c r="AA500" i="12"/>
  <c r="J500" i="12"/>
  <c r="AB500" i="12"/>
  <c r="K500" i="12"/>
  <c r="R500" i="12"/>
  <c r="L500" i="12"/>
  <c r="S500" i="12"/>
  <c r="M496" i="12"/>
  <c r="U496" i="12"/>
  <c r="AC496" i="12"/>
  <c r="F496" i="12"/>
  <c r="N496" i="12"/>
  <c r="V496" i="12"/>
  <c r="AD496" i="12"/>
  <c r="G496" i="12"/>
  <c r="O496" i="12"/>
  <c r="W496" i="12"/>
  <c r="AE496" i="12"/>
  <c r="H496" i="12"/>
  <c r="P496" i="12"/>
  <c r="X496" i="12"/>
  <c r="AF496" i="12"/>
  <c r="I496" i="12"/>
  <c r="Q496" i="12"/>
  <c r="Y496" i="12"/>
  <c r="AG496" i="12"/>
  <c r="AA496" i="12"/>
  <c r="J496" i="12"/>
  <c r="AB496" i="12"/>
  <c r="K496" i="12"/>
  <c r="L496" i="12"/>
  <c r="R496" i="12"/>
  <c r="T496" i="12"/>
  <c r="S496" i="12"/>
  <c r="Z496" i="12"/>
  <c r="M492" i="12"/>
  <c r="U492" i="12"/>
  <c r="AC492" i="12"/>
  <c r="F492" i="12"/>
  <c r="N492" i="12"/>
  <c r="V492" i="12"/>
  <c r="AD492" i="12"/>
  <c r="G492" i="12"/>
  <c r="O492" i="12"/>
  <c r="W492" i="12"/>
  <c r="AE492" i="12"/>
  <c r="H492" i="12"/>
  <c r="P492" i="12"/>
  <c r="X492" i="12"/>
  <c r="AF492" i="12"/>
  <c r="I492" i="12"/>
  <c r="Q492" i="12"/>
  <c r="Y492" i="12"/>
  <c r="AG492" i="12"/>
  <c r="K492" i="12"/>
  <c r="L492" i="12"/>
  <c r="R492" i="12"/>
  <c r="S492" i="12"/>
  <c r="T492" i="12"/>
  <c r="AA492" i="12"/>
  <c r="J492" i="12"/>
  <c r="Z492" i="12"/>
  <c r="AB492" i="12"/>
  <c r="M488" i="12"/>
  <c r="U488" i="12"/>
  <c r="AC488" i="12"/>
  <c r="F488" i="12"/>
  <c r="N488" i="12"/>
  <c r="V488" i="12"/>
  <c r="AD488" i="12"/>
  <c r="G488" i="12"/>
  <c r="O488" i="12"/>
  <c r="W488" i="12"/>
  <c r="AE488" i="12"/>
  <c r="H488" i="12"/>
  <c r="P488" i="12"/>
  <c r="X488" i="12"/>
  <c r="AF488" i="12"/>
  <c r="I488" i="12"/>
  <c r="Q488" i="12"/>
  <c r="Y488" i="12"/>
  <c r="AG488" i="12"/>
  <c r="R488" i="12"/>
  <c r="S488" i="12"/>
  <c r="T488" i="12"/>
  <c r="Z488" i="12"/>
  <c r="AA488" i="12"/>
  <c r="K488" i="12"/>
  <c r="AB488" i="12"/>
  <c r="J488" i="12"/>
  <c r="L488" i="12"/>
  <c r="M484" i="12"/>
  <c r="U484" i="12"/>
  <c r="AC484" i="12"/>
  <c r="F484" i="12"/>
  <c r="N484" i="12"/>
  <c r="V484" i="12"/>
  <c r="AD484" i="12"/>
  <c r="G484" i="12"/>
  <c r="O484" i="12"/>
  <c r="W484" i="12"/>
  <c r="AE484" i="12"/>
  <c r="H484" i="12"/>
  <c r="P484" i="12"/>
  <c r="X484" i="12"/>
  <c r="AF484" i="12"/>
  <c r="I484" i="12"/>
  <c r="Q484" i="12"/>
  <c r="Y484" i="12"/>
  <c r="AG484" i="12"/>
  <c r="T484" i="12"/>
  <c r="Z484" i="12"/>
  <c r="AA484" i="12"/>
  <c r="J484" i="12"/>
  <c r="AB484" i="12"/>
  <c r="K484" i="12"/>
  <c r="R484" i="12"/>
  <c r="L484" i="12"/>
  <c r="S484" i="12"/>
  <c r="M480" i="12"/>
  <c r="U480" i="12"/>
  <c r="AC480" i="12"/>
  <c r="F480" i="12"/>
  <c r="N480" i="12"/>
  <c r="V480" i="12"/>
  <c r="AD480" i="12"/>
  <c r="G480" i="12"/>
  <c r="O480" i="12"/>
  <c r="W480" i="12"/>
  <c r="AE480" i="12"/>
  <c r="H480" i="12"/>
  <c r="P480" i="12"/>
  <c r="X480" i="12"/>
  <c r="AF480" i="12"/>
  <c r="I480" i="12"/>
  <c r="Q480" i="12"/>
  <c r="Y480" i="12"/>
  <c r="AG480" i="12"/>
  <c r="AA480" i="12"/>
  <c r="J480" i="12"/>
  <c r="AB480" i="12"/>
  <c r="K480" i="12"/>
  <c r="L480" i="12"/>
  <c r="R480" i="12"/>
  <c r="T480" i="12"/>
  <c r="S480" i="12"/>
  <c r="Z480" i="12"/>
  <c r="M476" i="12"/>
  <c r="U476" i="12"/>
  <c r="AC476" i="12"/>
  <c r="F476" i="12"/>
  <c r="N476" i="12"/>
  <c r="V476" i="12"/>
  <c r="AD476" i="12"/>
  <c r="G476" i="12"/>
  <c r="O476" i="12"/>
  <c r="W476" i="12"/>
  <c r="AE476" i="12"/>
  <c r="H476" i="12"/>
  <c r="P476" i="12"/>
  <c r="X476" i="12"/>
  <c r="AF476" i="12"/>
  <c r="I476" i="12"/>
  <c r="Q476" i="12"/>
  <c r="Y476" i="12"/>
  <c r="AG476" i="12"/>
  <c r="K476" i="12"/>
  <c r="L476" i="12"/>
  <c r="R476" i="12"/>
  <c r="S476" i="12"/>
  <c r="T476" i="12"/>
  <c r="AA476" i="12"/>
  <c r="Z476" i="12"/>
  <c r="AB476" i="12"/>
  <c r="J476" i="12"/>
  <c r="M472" i="12"/>
  <c r="U472" i="12"/>
  <c r="AC472" i="12"/>
  <c r="F472" i="12"/>
  <c r="N472" i="12"/>
  <c r="V472" i="12"/>
  <c r="AD472" i="12"/>
  <c r="G472" i="12"/>
  <c r="O472" i="12"/>
  <c r="W472" i="12"/>
  <c r="AE472" i="12"/>
  <c r="H472" i="12"/>
  <c r="P472" i="12"/>
  <c r="X472" i="12"/>
  <c r="AF472" i="12"/>
  <c r="I472" i="12"/>
  <c r="Q472" i="12"/>
  <c r="Y472" i="12"/>
  <c r="AG472" i="12"/>
  <c r="R472" i="12"/>
  <c r="S472" i="12"/>
  <c r="T472" i="12"/>
  <c r="Z472" i="12"/>
  <c r="AA472" i="12"/>
  <c r="K472" i="12"/>
  <c r="J472" i="12"/>
  <c r="AB472" i="12"/>
  <c r="L472" i="12"/>
  <c r="M468" i="12"/>
  <c r="U468" i="12"/>
  <c r="AC468" i="12"/>
  <c r="F468" i="12"/>
  <c r="N468" i="12"/>
  <c r="V468" i="12"/>
  <c r="AD468" i="12"/>
  <c r="G468" i="12"/>
  <c r="O468" i="12"/>
  <c r="W468" i="12"/>
  <c r="AE468" i="12"/>
  <c r="H468" i="12"/>
  <c r="P468" i="12"/>
  <c r="X468" i="12"/>
  <c r="AF468" i="12"/>
  <c r="I468" i="12"/>
  <c r="Q468" i="12"/>
  <c r="Y468" i="12"/>
  <c r="AG468" i="12"/>
  <c r="T468" i="12"/>
  <c r="Z468" i="12"/>
  <c r="AA468" i="12"/>
  <c r="J468" i="12"/>
  <c r="AB468" i="12"/>
  <c r="K468" i="12"/>
  <c r="R468" i="12"/>
  <c r="L468" i="12"/>
  <c r="S468" i="12"/>
  <c r="K464" i="12"/>
  <c r="S464" i="12"/>
  <c r="AA464" i="12"/>
  <c r="L464" i="12"/>
  <c r="T464" i="12"/>
  <c r="AB464" i="12"/>
  <c r="M464" i="12"/>
  <c r="U464" i="12"/>
  <c r="AC464" i="12"/>
  <c r="G464" i="12"/>
  <c r="O464" i="12"/>
  <c r="W464" i="12"/>
  <c r="AE464" i="12"/>
  <c r="I464" i="12"/>
  <c r="Y464" i="12"/>
  <c r="J464" i="12"/>
  <c r="Z464" i="12"/>
  <c r="N464" i="12"/>
  <c r="AD464" i="12"/>
  <c r="P464" i="12"/>
  <c r="AF464" i="12"/>
  <c r="Q464" i="12"/>
  <c r="AG464" i="12"/>
  <c r="F464" i="12"/>
  <c r="H464" i="12"/>
  <c r="R464" i="12"/>
  <c r="V464" i="12"/>
  <c r="X464" i="12"/>
  <c r="K460" i="12"/>
  <c r="S460" i="12"/>
  <c r="AA460" i="12"/>
  <c r="L460" i="12"/>
  <c r="T460" i="12"/>
  <c r="AB460" i="12"/>
  <c r="M460" i="12"/>
  <c r="U460" i="12"/>
  <c r="AC460" i="12"/>
  <c r="G460" i="12"/>
  <c r="O460" i="12"/>
  <c r="W460" i="12"/>
  <c r="AE460" i="12"/>
  <c r="I460" i="12"/>
  <c r="Y460" i="12"/>
  <c r="J460" i="12"/>
  <c r="Z460" i="12"/>
  <c r="N460" i="12"/>
  <c r="AD460" i="12"/>
  <c r="P460" i="12"/>
  <c r="AF460" i="12"/>
  <c r="Q460" i="12"/>
  <c r="AG460" i="12"/>
  <c r="F460" i="12"/>
  <c r="H460" i="12"/>
  <c r="V460" i="12"/>
  <c r="R460" i="12"/>
  <c r="X460" i="12"/>
  <c r="K456" i="12"/>
  <c r="S456" i="12"/>
  <c r="AA456" i="12"/>
  <c r="L456" i="12"/>
  <c r="T456" i="12"/>
  <c r="AB456" i="12"/>
  <c r="M456" i="12"/>
  <c r="U456" i="12"/>
  <c r="AC456" i="12"/>
  <c r="G456" i="12"/>
  <c r="O456" i="12"/>
  <c r="W456" i="12"/>
  <c r="AE456" i="12"/>
  <c r="I456" i="12"/>
  <c r="Y456" i="12"/>
  <c r="J456" i="12"/>
  <c r="Z456" i="12"/>
  <c r="N456" i="12"/>
  <c r="AD456" i="12"/>
  <c r="P456" i="12"/>
  <c r="AF456" i="12"/>
  <c r="Q456" i="12"/>
  <c r="AG456" i="12"/>
  <c r="R456" i="12"/>
  <c r="V456" i="12"/>
  <c r="X456" i="12"/>
  <c r="F456" i="12"/>
  <c r="H456" i="12"/>
  <c r="K452" i="12"/>
  <c r="S452" i="12"/>
  <c r="AA452" i="12"/>
  <c r="L452" i="12"/>
  <c r="T452" i="12"/>
  <c r="AB452" i="12"/>
  <c r="M452" i="12"/>
  <c r="U452" i="12"/>
  <c r="AC452" i="12"/>
  <c r="G452" i="12"/>
  <c r="O452" i="12"/>
  <c r="W452" i="12"/>
  <c r="AE452" i="12"/>
  <c r="I452" i="12"/>
  <c r="Y452" i="12"/>
  <c r="J452" i="12"/>
  <c r="Z452" i="12"/>
  <c r="N452" i="12"/>
  <c r="AD452" i="12"/>
  <c r="P452" i="12"/>
  <c r="AF452" i="12"/>
  <c r="Q452" i="12"/>
  <c r="AG452" i="12"/>
  <c r="F452" i="12"/>
  <c r="H452" i="12"/>
  <c r="R452" i="12"/>
  <c r="V452" i="12"/>
  <c r="X452" i="12"/>
  <c r="K448" i="12"/>
  <c r="S448" i="12"/>
  <c r="AA448" i="12"/>
  <c r="L448" i="12"/>
  <c r="T448" i="12"/>
  <c r="AB448" i="12"/>
  <c r="M448" i="12"/>
  <c r="U448" i="12"/>
  <c r="AC448" i="12"/>
  <c r="G448" i="12"/>
  <c r="O448" i="12"/>
  <c r="W448" i="12"/>
  <c r="AE448" i="12"/>
  <c r="I448" i="12"/>
  <c r="Y448" i="12"/>
  <c r="J448" i="12"/>
  <c r="Z448" i="12"/>
  <c r="N448" i="12"/>
  <c r="AD448" i="12"/>
  <c r="P448" i="12"/>
  <c r="AF448" i="12"/>
  <c r="Q448" i="12"/>
  <c r="AG448" i="12"/>
  <c r="X448" i="12"/>
  <c r="F448" i="12"/>
  <c r="R448" i="12"/>
  <c r="H448" i="12"/>
  <c r="V448" i="12"/>
  <c r="K444" i="12"/>
  <c r="S444" i="12"/>
  <c r="AA444" i="12"/>
  <c r="L444" i="12"/>
  <c r="T444" i="12"/>
  <c r="AB444" i="12"/>
  <c r="M444" i="12"/>
  <c r="U444" i="12"/>
  <c r="AC444" i="12"/>
  <c r="G444" i="12"/>
  <c r="O444" i="12"/>
  <c r="W444" i="12"/>
  <c r="AE444" i="12"/>
  <c r="I444" i="12"/>
  <c r="Y444" i="12"/>
  <c r="J444" i="12"/>
  <c r="Z444" i="12"/>
  <c r="N444" i="12"/>
  <c r="AD444" i="12"/>
  <c r="P444" i="12"/>
  <c r="AF444" i="12"/>
  <c r="Q444" i="12"/>
  <c r="AG444" i="12"/>
  <c r="H444" i="12"/>
  <c r="R444" i="12"/>
  <c r="V444" i="12"/>
  <c r="X444" i="12"/>
  <c r="F444" i="12"/>
  <c r="K440" i="12"/>
  <c r="S440" i="12"/>
  <c r="AA440" i="12"/>
  <c r="L440" i="12"/>
  <c r="T440" i="12"/>
  <c r="AB440" i="12"/>
  <c r="M440" i="12"/>
  <c r="U440" i="12"/>
  <c r="AC440" i="12"/>
  <c r="G440" i="12"/>
  <c r="O440" i="12"/>
  <c r="W440" i="12"/>
  <c r="AE440" i="12"/>
  <c r="I440" i="12"/>
  <c r="Y440" i="12"/>
  <c r="J440" i="12"/>
  <c r="Z440" i="12"/>
  <c r="N440" i="12"/>
  <c r="AD440" i="12"/>
  <c r="P440" i="12"/>
  <c r="AF440" i="12"/>
  <c r="Q440" i="12"/>
  <c r="AG440" i="12"/>
  <c r="R440" i="12"/>
  <c r="F440" i="12"/>
  <c r="H440" i="12"/>
  <c r="V440" i="12"/>
  <c r="X440" i="12"/>
  <c r="K436" i="12"/>
  <c r="S436" i="12"/>
  <c r="AA436" i="12"/>
  <c r="L436" i="12"/>
  <c r="T436" i="12"/>
  <c r="AB436" i="12"/>
  <c r="M436" i="12"/>
  <c r="U436" i="12"/>
  <c r="AC436" i="12"/>
  <c r="G436" i="12"/>
  <c r="O436" i="12"/>
  <c r="W436" i="12"/>
  <c r="AE436" i="12"/>
  <c r="I436" i="12"/>
  <c r="Y436" i="12"/>
  <c r="J436" i="12"/>
  <c r="Z436" i="12"/>
  <c r="N436" i="12"/>
  <c r="AD436" i="12"/>
  <c r="P436" i="12"/>
  <c r="AF436" i="12"/>
  <c r="Q436" i="12"/>
  <c r="AG436" i="12"/>
  <c r="R436" i="12"/>
  <c r="F436" i="12"/>
  <c r="H436" i="12"/>
  <c r="V436" i="12"/>
  <c r="X436" i="12"/>
  <c r="K432" i="12"/>
  <c r="S432" i="12"/>
  <c r="AA432" i="12"/>
  <c r="L432" i="12"/>
  <c r="T432" i="12"/>
  <c r="AB432" i="12"/>
  <c r="M432" i="12"/>
  <c r="U432" i="12"/>
  <c r="AC432" i="12"/>
  <c r="F432" i="12"/>
  <c r="N432" i="12"/>
  <c r="V432" i="12"/>
  <c r="AD432" i="12"/>
  <c r="G432" i="12"/>
  <c r="O432" i="12"/>
  <c r="W432" i="12"/>
  <c r="AE432" i="12"/>
  <c r="H432" i="12"/>
  <c r="Z432" i="12"/>
  <c r="I432" i="12"/>
  <c r="AF432" i="12"/>
  <c r="J432" i="12"/>
  <c r="AG432" i="12"/>
  <c r="P432" i="12"/>
  <c r="Q432" i="12"/>
  <c r="R432" i="12"/>
  <c r="X432" i="12"/>
  <c r="Y432" i="12"/>
  <c r="K428" i="12"/>
  <c r="S428" i="12"/>
  <c r="AA428" i="12"/>
  <c r="L428" i="12"/>
  <c r="T428" i="12"/>
  <c r="AB428" i="12"/>
  <c r="M428" i="12"/>
  <c r="U428" i="12"/>
  <c r="AC428" i="12"/>
  <c r="F428" i="12"/>
  <c r="N428" i="12"/>
  <c r="V428" i="12"/>
  <c r="AD428" i="12"/>
  <c r="G428" i="12"/>
  <c r="O428" i="12"/>
  <c r="W428" i="12"/>
  <c r="AE428" i="12"/>
  <c r="J428" i="12"/>
  <c r="AG428" i="12"/>
  <c r="P428" i="12"/>
  <c r="Q428" i="12"/>
  <c r="R428" i="12"/>
  <c r="X428" i="12"/>
  <c r="Y428" i="12"/>
  <c r="H428" i="12"/>
  <c r="Z428" i="12"/>
  <c r="I428" i="12"/>
  <c r="AF428" i="12"/>
  <c r="K424" i="12"/>
  <c r="S424" i="12"/>
  <c r="AA424" i="12"/>
  <c r="L424" i="12"/>
  <c r="T424" i="12"/>
  <c r="AB424" i="12"/>
  <c r="M424" i="12"/>
  <c r="U424" i="12"/>
  <c r="AC424" i="12"/>
  <c r="F424" i="12"/>
  <c r="N424" i="12"/>
  <c r="V424" i="12"/>
  <c r="AD424" i="12"/>
  <c r="G424" i="12"/>
  <c r="O424" i="12"/>
  <c r="W424" i="12"/>
  <c r="AE424" i="12"/>
  <c r="Q424" i="12"/>
  <c r="R424" i="12"/>
  <c r="X424" i="12"/>
  <c r="Y424" i="12"/>
  <c r="H424" i="12"/>
  <c r="Z424" i="12"/>
  <c r="I424" i="12"/>
  <c r="AF424" i="12"/>
  <c r="J424" i="12"/>
  <c r="P424" i="12"/>
  <c r="AG424" i="12"/>
  <c r="K420" i="12"/>
  <c r="S420" i="12"/>
  <c r="AA420" i="12"/>
  <c r="L420" i="12"/>
  <c r="T420" i="12"/>
  <c r="AB420" i="12"/>
  <c r="M420" i="12"/>
  <c r="U420" i="12"/>
  <c r="AC420" i="12"/>
  <c r="F420" i="12"/>
  <c r="N420" i="12"/>
  <c r="V420" i="12"/>
  <c r="AD420" i="12"/>
  <c r="G420" i="12"/>
  <c r="O420" i="12"/>
  <c r="W420" i="12"/>
  <c r="AE420" i="12"/>
  <c r="X420" i="12"/>
  <c r="Y420" i="12"/>
  <c r="H420" i="12"/>
  <c r="Z420" i="12"/>
  <c r="I420" i="12"/>
  <c r="AF420" i="12"/>
  <c r="J420" i="12"/>
  <c r="AG420" i="12"/>
  <c r="P420" i="12"/>
  <c r="Q420" i="12"/>
  <c r="R420" i="12"/>
  <c r="K416" i="12"/>
  <c r="S416" i="12"/>
  <c r="AA416" i="12"/>
  <c r="L416" i="12"/>
  <c r="T416" i="12"/>
  <c r="AB416" i="12"/>
  <c r="M416" i="12"/>
  <c r="U416" i="12"/>
  <c r="AC416" i="12"/>
  <c r="F416" i="12"/>
  <c r="N416" i="12"/>
  <c r="V416" i="12"/>
  <c r="AD416" i="12"/>
  <c r="G416" i="12"/>
  <c r="O416" i="12"/>
  <c r="W416" i="12"/>
  <c r="AE416" i="12"/>
  <c r="H416" i="12"/>
  <c r="Z416" i="12"/>
  <c r="I416" i="12"/>
  <c r="AF416" i="12"/>
  <c r="J416" i="12"/>
  <c r="AG416" i="12"/>
  <c r="P416" i="12"/>
  <c r="Q416" i="12"/>
  <c r="R416" i="12"/>
  <c r="X416" i="12"/>
  <c r="Y416" i="12"/>
  <c r="K412" i="12"/>
  <c r="S412" i="12"/>
  <c r="AA412" i="12"/>
  <c r="L412" i="12"/>
  <c r="T412" i="12"/>
  <c r="AB412" i="12"/>
  <c r="M412" i="12"/>
  <c r="U412" i="12"/>
  <c r="AC412" i="12"/>
  <c r="F412" i="12"/>
  <c r="N412" i="12"/>
  <c r="V412" i="12"/>
  <c r="AD412" i="12"/>
  <c r="G412" i="12"/>
  <c r="O412" i="12"/>
  <c r="W412" i="12"/>
  <c r="AE412" i="12"/>
  <c r="J412" i="12"/>
  <c r="AG412" i="12"/>
  <c r="P412" i="12"/>
  <c r="Q412" i="12"/>
  <c r="R412" i="12"/>
  <c r="X412" i="12"/>
  <c r="Y412" i="12"/>
  <c r="H412" i="12"/>
  <c r="I412" i="12"/>
  <c r="Z412" i="12"/>
  <c r="AF412" i="12"/>
  <c r="K408" i="12"/>
  <c r="S408" i="12"/>
  <c r="AA408" i="12"/>
  <c r="L408" i="12"/>
  <c r="T408" i="12"/>
  <c r="AB408" i="12"/>
  <c r="M408" i="12"/>
  <c r="U408" i="12"/>
  <c r="AC408" i="12"/>
  <c r="F408" i="12"/>
  <c r="N408" i="12"/>
  <c r="V408" i="12"/>
  <c r="AD408" i="12"/>
  <c r="G408" i="12"/>
  <c r="O408" i="12"/>
  <c r="W408" i="12"/>
  <c r="AE408" i="12"/>
  <c r="Q408" i="12"/>
  <c r="R408" i="12"/>
  <c r="X408" i="12"/>
  <c r="Y408" i="12"/>
  <c r="H408" i="12"/>
  <c r="Z408" i="12"/>
  <c r="I408" i="12"/>
  <c r="AF408" i="12"/>
  <c r="J408" i="12"/>
  <c r="P408" i="12"/>
  <c r="AG408" i="12"/>
  <c r="F404" i="12"/>
  <c r="N404" i="12"/>
  <c r="V404" i="12"/>
  <c r="AD404" i="12"/>
  <c r="G404" i="12"/>
  <c r="O404" i="12"/>
  <c r="W404" i="12"/>
  <c r="AE404" i="12"/>
  <c r="J404" i="12"/>
  <c r="R404" i="12"/>
  <c r="Z404" i="12"/>
  <c r="K404" i="12"/>
  <c r="X404" i="12"/>
  <c r="L404" i="12"/>
  <c r="Y404" i="12"/>
  <c r="M404" i="12"/>
  <c r="AA404" i="12"/>
  <c r="P404" i="12"/>
  <c r="AB404" i="12"/>
  <c r="Q404" i="12"/>
  <c r="AC404" i="12"/>
  <c r="H404" i="12"/>
  <c r="I404" i="12"/>
  <c r="S404" i="12"/>
  <c r="T404" i="12"/>
  <c r="U404" i="12"/>
  <c r="AF404" i="12"/>
  <c r="AG404" i="12"/>
  <c r="F400" i="12"/>
  <c r="N400" i="12"/>
  <c r="V400" i="12"/>
  <c r="AD400" i="12"/>
  <c r="G400" i="12"/>
  <c r="O400" i="12"/>
  <c r="W400" i="12"/>
  <c r="AE400" i="12"/>
  <c r="H400" i="12"/>
  <c r="P400" i="12"/>
  <c r="X400" i="12"/>
  <c r="AF400" i="12"/>
  <c r="J400" i="12"/>
  <c r="R400" i="12"/>
  <c r="Z400" i="12"/>
  <c r="S400" i="12"/>
  <c r="T400" i="12"/>
  <c r="U400" i="12"/>
  <c r="I400" i="12"/>
  <c r="Y400" i="12"/>
  <c r="K400" i="12"/>
  <c r="AA400" i="12"/>
  <c r="AG400" i="12"/>
  <c r="L400" i="12"/>
  <c r="M400" i="12"/>
  <c r="Q400" i="12"/>
  <c r="AB400" i="12"/>
  <c r="AC400" i="12"/>
  <c r="F396" i="12"/>
  <c r="N396" i="12"/>
  <c r="V396" i="12"/>
  <c r="AD396" i="12"/>
  <c r="G396" i="12"/>
  <c r="O396" i="12"/>
  <c r="W396" i="12"/>
  <c r="AE396" i="12"/>
  <c r="H396" i="12"/>
  <c r="P396" i="12"/>
  <c r="X396" i="12"/>
  <c r="AF396" i="12"/>
  <c r="J396" i="12"/>
  <c r="R396" i="12"/>
  <c r="Z396" i="12"/>
  <c r="S396" i="12"/>
  <c r="T396" i="12"/>
  <c r="U396" i="12"/>
  <c r="I396" i="12"/>
  <c r="Y396" i="12"/>
  <c r="K396" i="12"/>
  <c r="AA396" i="12"/>
  <c r="Q396" i="12"/>
  <c r="AB396" i="12"/>
  <c r="AC396" i="12"/>
  <c r="AG396" i="12"/>
  <c r="L396" i="12"/>
  <c r="M396" i="12"/>
  <c r="F392" i="12"/>
  <c r="N392" i="12"/>
  <c r="V392" i="12"/>
  <c r="AD392" i="12"/>
  <c r="G392" i="12"/>
  <c r="O392" i="12"/>
  <c r="W392" i="12"/>
  <c r="AE392" i="12"/>
  <c r="H392" i="12"/>
  <c r="P392" i="12"/>
  <c r="X392" i="12"/>
  <c r="AF392" i="12"/>
  <c r="J392" i="12"/>
  <c r="R392" i="12"/>
  <c r="Z392" i="12"/>
  <c r="S392" i="12"/>
  <c r="T392" i="12"/>
  <c r="U392" i="12"/>
  <c r="I392" i="12"/>
  <c r="Y392" i="12"/>
  <c r="K392" i="12"/>
  <c r="AA392" i="12"/>
  <c r="L392" i="12"/>
  <c r="M392" i="12"/>
  <c r="Q392" i="12"/>
  <c r="AB392" i="12"/>
  <c r="AC392" i="12"/>
  <c r="AG392" i="12"/>
  <c r="F388" i="12"/>
  <c r="N388" i="12"/>
  <c r="V388" i="12"/>
  <c r="AD388" i="12"/>
  <c r="G388" i="12"/>
  <c r="O388" i="12"/>
  <c r="W388" i="12"/>
  <c r="AE388" i="12"/>
  <c r="H388" i="12"/>
  <c r="P388" i="12"/>
  <c r="X388" i="12"/>
  <c r="AF388" i="12"/>
  <c r="I388" i="12"/>
  <c r="Q388" i="12"/>
  <c r="Y388" i="12"/>
  <c r="AG388" i="12"/>
  <c r="J388" i="12"/>
  <c r="R388" i="12"/>
  <c r="Z388" i="12"/>
  <c r="K388" i="12"/>
  <c r="AC388" i="12"/>
  <c r="L388" i="12"/>
  <c r="M388" i="12"/>
  <c r="S388" i="12"/>
  <c r="T388" i="12"/>
  <c r="AA388" i="12"/>
  <c r="AB388" i="12"/>
  <c r="U388" i="12"/>
  <c r="F384" i="12"/>
  <c r="N384" i="12"/>
  <c r="V384" i="12"/>
  <c r="AD384" i="12"/>
  <c r="G384" i="12"/>
  <c r="O384" i="12"/>
  <c r="W384" i="12"/>
  <c r="AE384" i="12"/>
  <c r="H384" i="12"/>
  <c r="P384" i="12"/>
  <c r="X384" i="12"/>
  <c r="AF384" i="12"/>
  <c r="I384" i="12"/>
  <c r="Q384" i="12"/>
  <c r="Y384" i="12"/>
  <c r="AG384" i="12"/>
  <c r="J384" i="12"/>
  <c r="R384" i="12"/>
  <c r="Z384" i="12"/>
  <c r="M384" i="12"/>
  <c r="S384" i="12"/>
  <c r="T384" i="12"/>
  <c r="U384" i="12"/>
  <c r="AA384" i="12"/>
  <c r="AB384" i="12"/>
  <c r="AC384" i="12"/>
  <c r="K384" i="12"/>
  <c r="L384" i="12"/>
  <c r="F380" i="12"/>
  <c r="N380" i="12"/>
  <c r="V380" i="12"/>
  <c r="AD380" i="12"/>
  <c r="G380" i="12"/>
  <c r="O380" i="12"/>
  <c r="W380" i="12"/>
  <c r="AE380" i="12"/>
  <c r="H380" i="12"/>
  <c r="P380" i="12"/>
  <c r="X380" i="12"/>
  <c r="AF380" i="12"/>
  <c r="I380" i="12"/>
  <c r="Q380" i="12"/>
  <c r="Y380" i="12"/>
  <c r="AG380" i="12"/>
  <c r="J380" i="12"/>
  <c r="R380" i="12"/>
  <c r="Z380" i="12"/>
  <c r="T380" i="12"/>
  <c r="U380" i="12"/>
  <c r="AA380" i="12"/>
  <c r="AB380" i="12"/>
  <c r="K380" i="12"/>
  <c r="AC380" i="12"/>
  <c r="S380" i="12"/>
  <c r="L380" i="12"/>
  <c r="M380" i="12"/>
  <c r="F376" i="12"/>
  <c r="N376" i="12"/>
  <c r="V376" i="12"/>
  <c r="AD376" i="12"/>
  <c r="G376" i="12"/>
  <c r="O376" i="12"/>
  <c r="W376" i="12"/>
  <c r="AE376" i="12"/>
  <c r="H376" i="12"/>
  <c r="P376" i="12"/>
  <c r="X376" i="12"/>
  <c r="AF376" i="12"/>
  <c r="I376" i="12"/>
  <c r="Q376" i="12"/>
  <c r="Y376" i="12"/>
  <c r="AG376" i="12"/>
  <c r="J376" i="12"/>
  <c r="R376" i="12"/>
  <c r="Z376" i="12"/>
  <c r="AA376" i="12"/>
  <c r="AB376" i="12"/>
  <c r="K376" i="12"/>
  <c r="AC376" i="12"/>
  <c r="L376" i="12"/>
  <c r="M376" i="12"/>
  <c r="T376" i="12"/>
  <c r="U376" i="12"/>
  <c r="S376" i="12"/>
  <c r="F372" i="12"/>
  <c r="N372" i="12"/>
  <c r="V372" i="12"/>
  <c r="AD372" i="12"/>
  <c r="G372" i="12"/>
  <c r="O372" i="12"/>
  <c r="W372" i="12"/>
  <c r="AE372" i="12"/>
  <c r="H372" i="12"/>
  <c r="P372" i="12"/>
  <c r="X372" i="12"/>
  <c r="AF372" i="12"/>
  <c r="I372" i="12"/>
  <c r="Q372" i="12"/>
  <c r="Y372" i="12"/>
  <c r="AG372" i="12"/>
  <c r="J372" i="12"/>
  <c r="R372" i="12"/>
  <c r="Z372" i="12"/>
  <c r="K372" i="12"/>
  <c r="AC372" i="12"/>
  <c r="L372" i="12"/>
  <c r="M372" i="12"/>
  <c r="S372" i="12"/>
  <c r="T372" i="12"/>
  <c r="U372" i="12"/>
  <c r="AA372" i="12"/>
  <c r="AB372" i="12"/>
  <c r="I368" i="12"/>
  <c r="Q368" i="12"/>
  <c r="Y368" i="12"/>
  <c r="AG368" i="12"/>
  <c r="J368" i="12"/>
  <c r="R368" i="12"/>
  <c r="Z368" i="12"/>
  <c r="M368" i="12"/>
  <c r="U368" i="12"/>
  <c r="AC368" i="12"/>
  <c r="F368" i="12"/>
  <c r="N368" i="12"/>
  <c r="V368" i="12"/>
  <c r="AD368" i="12"/>
  <c r="G368" i="12"/>
  <c r="W368" i="12"/>
  <c r="H368" i="12"/>
  <c r="X368" i="12"/>
  <c r="K368" i="12"/>
  <c r="AA368" i="12"/>
  <c r="L368" i="12"/>
  <c r="AB368" i="12"/>
  <c r="O368" i="12"/>
  <c r="AE368" i="12"/>
  <c r="P368" i="12"/>
  <c r="AF368" i="12"/>
  <c r="S368" i="12"/>
  <c r="T368" i="12"/>
  <c r="I364" i="12"/>
  <c r="Q364" i="12"/>
  <c r="Y364" i="12"/>
  <c r="AG364" i="12"/>
  <c r="J364" i="12"/>
  <c r="R364" i="12"/>
  <c r="Z364" i="12"/>
  <c r="K364" i="12"/>
  <c r="S364" i="12"/>
  <c r="AA364" i="12"/>
  <c r="M364" i="12"/>
  <c r="U364" i="12"/>
  <c r="AC364" i="12"/>
  <c r="F364" i="12"/>
  <c r="N364" i="12"/>
  <c r="V364" i="12"/>
  <c r="AD364" i="12"/>
  <c r="P364" i="12"/>
  <c r="T364" i="12"/>
  <c r="W364" i="12"/>
  <c r="X364" i="12"/>
  <c r="G364" i="12"/>
  <c r="AB364" i="12"/>
  <c r="H364" i="12"/>
  <c r="AE364" i="12"/>
  <c r="AF364" i="12"/>
  <c r="O364" i="12"/>
  <c r="L364" i="12"/>
  <c r="I360" i="12"/>
  <c r="Q360" i="12"/>
  <c r="Y360" i="12"/>
  <c r="AG360" i="12"/>
  <c r="J360" i="12"/>
  <c r="R360" i="12"/>
  <c r="Z360" i="12"/>
  <c r="K360" i="12"/>
  <c r="S360" i="12"/>
  <c r="AA360" i="12"/>
  <c r="M360" i="12"/>
  <c r="U360" i="12"/>
  <c r="AC360" i="12"/>
  <c r="F360" i="12"/>
  <c r="N360" i="12"/>
  <c r="V360" i="12"/>
  <c r="AD360" i="12"/>
  <c r="W360" i="12"/>
  <c r="X360" i="12"/>
  <c r="G360" i="12"/>
  <c r="AB360" i="12"/>
  <c r="H360" i="12"/>
  <c r="AE360" i="12"/>
  <c r="L360" i="12"/>
  <c r="AF360" i="12"/>
  <c r="O360" i="12"/>
  <c r="P360" i="12"/>
  <c r="T360" i="12"/>
  <c r="I356" i="12"/>
  <c r="Q356" i="12"/>
  <c r="Y356" i="12"/>
  <c r="AG356" i="12"/>
  <c r="J356" i="12"/>
  <c r="R356" i="12"/>
  <c r="Z356" i="12"/>
  <c r="K356" i="12"/>
  <c r="S356" i="12"/>
  <c r="AA356" i="12"/>
  <c r="M356" i="12"/>
  <c r="U356" i="12"/>
  <c r="AC356" i="12"/>
  <c r="F356" i="12"/>
  <c r="N356" i="12"/>
  <c r="V356" i="12"/>
  <c r="AD356" i="12"/>
  <c r="G356" i="12"/>
  <c r="AB356" i="12"/>
  <c r="H356" i="12"/>
  <c r="AE356" i="12"/>
  <c r="L356" i="12"/>
  <c r="AF356" i="12"/>
  <c r="O356" i="12"/>
  <c r="P356" i="12"/>
  <c r="T356" i="12"/>
  <c r="W356" i="12"/>
  <c r="X356" i="12"/>
  <c r="I352" i="12"/>
  <c r="Q352" i="12"/>
  <c r="Y352" i="12"/>
  <c r="AG352" i="12"/>
  <c r="J352" i="12"/>
  <c r="R352" i="12"/>
  <c r="Z352" i="12"/>
  <c r="K352" i="12"/>
  <c r="S352" i="12"/>
  <c r="AA352" i="12"/>
  <c r="M352" i="12"/>
  <c r="U352" i="12"/>
  <c r="AC352" i="12"/>
  <c r="F352" i="12"/>
  <c r="N352" i="12"/>
  <c r="V352" i="12"/>
  <c r="AD352" i="12"/>
  <c r="L352" i="12"/>
  <c r="AF352" i="12"/>
  <c r="O352" i="12"/>
  <c r="P352" i="12"/>
  <c r="T352" i="12"/>
  <c r="W352" i="12"/>
  <c r="X352" i="12"/>
  <c r="AB352" i="12"/>
  <c r="AE352" i="12"/>
  <c r="G352" i="12"/>
  <c r="H352" i="12"/>
  <c r="I348" i="12"/>
  <c r="Q348" i="12"/>
  <c r="Y348" i="12"/>
  <c r="AG348" i="12"/>
  <c r="J348" i="12"/>
  <c r="R348" i="12"/>
  <c r="Z348" i="12"/>
  <c r="K348" i="12"/>
  <c r="S348" i="12"/>
  <c r="AA348" i="12"/>
  <c r="L348" i="12"/>
  <c r="T348" i="12"/>
  <c r="AB348" i="12"/>
  <c r="M348" i="12"/>
  <c r="U348" i="12"/>
  <c r="AC348" i="12"/>
  <c r="F348" i="12"/>
  <c r="N348" i="12"/>
  <c r="V348" i="12"/>
  <c r="AD348" i="12"/>
  <c r="G348" i="12"/>
  <c r="H348" i="12"/>
  <c r="O348" i="12"/>
  <c r="P348" i="12"/>
  <c r="W348" i="12"/>
  <c r="X348" i="12"/>
  <c r="AE348" i="12"/>
  <c r="AF348" i="12"/>
  <c r="I344" i="12"/>
  <c r="Q344" i="12"/>
  <c r="Y344" i="12"/>
  <c r="AG344" i="12"/>
  <c r="J344" i="12"/>
  <c r="R344" i="12"/>
  <c r="Z344" i="12"/>
  <c r="K344" i="12"/>
  <c r="S344" i="12"/>
  <c r="AA344" i="12"/>
  <c r="L344" i="12"/>
  <c r="T344" i="12"/>
  <c r="AB344" i="12"/>
  <c r="M344" i="12"/>
  <c r="U344" i="12"/>
  <c r="AC344" i="12"/>
  <c r="F344" i="12"/>
  <c r="N344" i="12"/>
  <c r="V344" i="12"/>
  <c r="AD344" i="12"/>
  <c r="W344" i="12"/>
  <c r="X344" i="12"/>
  <c r="AE344" i="12"/>
  <c r="AF344" i="12"/>
  <c r="G344" i="12"/>
  <c r="H344" i="12"/>
  <c r="O344" i="12"/>
  <c r="P344" i="12"/>
  <c r="I340" i="12"/>
  <c r="Q340" i="12"/>
  <c r="Y340" i="12"/>
  <c r="AG340" i="12"/>
  <c r="J340" i="12"/>
  <c r="R340" i="12"/>
  <c r="Z340" i="12"/>
  <c r="K340" i="12"/>
  <c r="S340" i="12"/>
  <c r="AA340" i="12"/>
  <c r="L340" i="12"/>
  <c r="T340" i="12"/>
  <c r="AB340" i="12"/>
  <c r="M340" i="12"/>
  <c r="U340" i="12"/>
  <c r="AC340" i="12"/>
  <c r="F340" i="12"/>
  <c r="N340" i="12"/>
  <c r="V340" i="12"/>
  <c r="AD340" i="12"/>
  <c r="G340" i="12"/>
  <c r="H340" i="12"/>
  <c r="O340" i="12"/>
  <c r="P340" i="12"/>
  <c r="W340" i="12"/>
  <c r="X340" i="12"/>
  <c r="AE340" i="12"/>
  <c r="AF340" i="12"/>
  <c r="H336" i="12"/>
  <c r="P336" i="12"/>
  <c r="X336" i="12"/>
  <c r="AF336" i="12"/>
  <c r="I336" i="12"/>
  <c r="Q336" i="12"/>
  <c r="Y336" i="12"/>
  <c r="AG336" i="12"/>
  <c r="L336" i="12"/>
  <c r="T336" i="12"/>
  <c r="AB336" i="12"/>
  <c r="M336" i="12"/>
  <c r="U336" i="12"/>
  <c r="AC336" i="12"/>
  <c r="O336" i="12"/>
  <c r="AE336" i="12"/>
  <c r="R336" i="12"/>
  <c r="S336" i="12"/>
  <c r="F336" i="12"/>
  <c r="V336" i="12"/>
  <c r="G336" i="12"/>
  <c r="W336" i="12"/>
  <c r="J336" i="12"/>
  <c r="Z336" i="12"/>
  <c r="K336" i="12"/>
  <c r="N336" i="12"/>
  <c r="AA336" i="12"/>
  <c r="AD336" i="12"/>
  <c r="H332" i="12"/>
  <c r="P332" i="12"/>
  <c r="X332" i="12"/>
  <c r="AF332" i="12"/>
  <c r="I332" i="12"/>
  <c r="Q332" i="12"/>
  <c r="Y332" i="12"/>
  <c r="AG332" i="12"/>
  <c r="L332" i="12"/>
  <c r="T332" i="12"/>
  <c r="AB332" i="12"/>
  <c r="M332" i="12"/>
  <c r="U332" i="12"/>
  <c r="AC332" i="12"/>
  <c r="O332" i="12"/>
  <c r="AE332" i="12"/>
  <c r="R332" i="12"/>
  <c r="S332" i="12"/>
  <c r="F332" i="12"/>
  <c r="V332" i="12"/>
  <c r="G332" i="12"/>
  <c r="W332" i="12"/>
  <c r="J332" i="12"/>
  <c r="Z332" i="12"/>
  <c r="K332" i="12"/>
  <c r="N332" i="12"/>
  <c r="AA332" i="12"/>
  <c r="AD332" i="12"/>
  <c r="H328" i="12"/>
  <c r="P328" i="12"/>
  <c r="X328" i="12"/>
  <c r="AF328" i="12"/>
  <c r="I328" i="12"/>
  <c r="Q328" i="12"/>
  <c r="Y328" i="12"/>
  <c r="AG328" i="12"/>
  <c r="L328" i="12"/>
  <c r="T328" i="12"/>
  <c r="AB328" i="12"/>
  <c r="M328" i="12"/>
  <c r="U328" i="12"/>
  <c r="AC328" i="12"/>
  <c r="O328" i="12"/>
  <c r="AE328" i="12"/>
  <c r="R328" i="12"/>
  <c r="S328" i="12"/>
  <c r="F328" i="12"/>
  <c r="V328" i="12"/>
  <c r="G328" i="12"/>
  <c r="W328" i="12"/>
  <c r="J328" i="12"/>
  <c r="Z328" i="12"/>
  <c r="AA328" i="12"/>
  <c r="AD328" i="12"/>
  <c r="K328" i="12"/>
  <c r="N328" i="12"/>
  <c r="H324" i="12"/>
  <c r="P324" i="12"/>
  <c r="X324" i="12"/>
  <c r="AF324" i="12"/>
  <c r="I324" i="12"/>
  <c r="Q324" i="12"/>
  <c r="Y324" i="12"/>
  <c r="AG324" i="12"/>
  <c r="L324" i="12"/>
  <c r="T324" i="12"/>
  <c r="AB324" i="12"/>
  <c r="M324" i="12"/>
  <c r="U324" i="12"/>
  <c r="AC324" i="12"/>
  <c r="O324" i="12"/>
  <c r="AE324" i="12"/>
  <c r="R324" i="12"/>
  <c r="S324" i="12"/>
  <c r="F324" i="12"/>
  <c r="V324" i="12"/>
  <c r="G324" i="12"/>
  <c r="W324" i="12"/>
  <c r="J324" i="12"/>
  <c r="Z324" i="12"/>
  <c r="K324" i="12"/>
  <c r="N324" i="12"/>
  <c r="AA324" i="12"/>
  <c r="AD324" i="12"/>
  <c r="H320" i="12"/>
  <c r="P320" i="12"/>
  <c r="X320" i="12"/>
  <c r="AF320" i="12"/>
  <c r="I320" i="12"/>
  <c r="Q320" i="12"/>
  <c r="Y320" i="12"/>
  <c r="AG320" i="12"/>
  <c r="L320" i="12"/>
  <c r="T320" i="12"/>
  <c r="AB320" i="12"/>
  <c r="M320" i="12"/>
  <c r="U320" i="12"/>
  <c r="AC320" i="12"/>
  <c r="O320" i="12"/>
  <c r="AE320" i="12"/>
  <c r="R320" i="12"/>
  <c r="S320" i="12"/>
  <c r="F320" i="12"/>
  <c r="V320" i="12"/>
  <c r="G320" i="12"/>
  <c r="W320" i="12"/>
  <c r="J320" i="12"/>
  <c r="Z320" i="12"/>
  <c r="K320" i="12"/>
  <c r="N320" i="12"/>
  <c r="AA320" i="12"/>
  <c r="AD320" i="12"/>
  <c r="H316" i="12"/>
  <c r="P316" i="12"/>
  <c r="X316" i="12"/>
  <c r="AF316" i="12"/>
  <c r="I316" i="12"/>
  <c r="Q316" i="12"/>
  <c r="Y316" i="12"/>
  <c r="AG316" i="12"/>
  <c r="J316" i="12"/>
  <c r="R316" i="12"/>
  <c r="Z316" i="12"/>
  <c r="L316" i="12"/>
  <c r="T316" i="12"/>
  <c r="AB316" i="12"/>
  <c r="M316" i="12"/>
  <c r="U316" i="12"/>
  <c r="AC316" i="12"/>
  <c r="N316" i="12"/>
  <c r="O316" i="12"/>
  <c r="S316" i="12"/>
  <c r="V316" i="12"/>
  <c r="W316" i="12"/>
  <c r="F316" i="12"/>
  <c r="AA316" i="12"/>
  <c r="AD316" i="12"/>
  <c r="AE316" i="12"/>
  <c r="G316" i="12"/>
  <c r="K316" i="12"/>
  <c r="H312" i="12"/>
  <c r="P312" i="12"/>
  <c r="X312" i="12"/>
  <c r="AF312" i="12"/>
  <c r="I312" i="12"/>
  <c r="Q312" i="12"/>
  <c r="Y312" i="12"/>
  <c r="AG312" i="12"/>
  <c r="J312" i="12"/>
  <c r="R312" i="12"/>
  <c r="Z312" i="12"/>
  <c r="K312" i="12"/>
  <c r="S312" i="12"/>
  <c r="AA312" i="12"/>
  <c r="L312" i="12"/>
  <c r="T312" i="12"/>
  <c r="AB312" i="12"/>
  <c r="M312" i="12"/>
  <c r="U312" i="12"/>
  <c r="AC312" i="12"/>
  <c r="F312" i="12"/>
  <c r="G312" i="12"/>
  <c r="N312" i="12"/>
  <c r="O312" i="12"/>
  <c r="V312" i="12"/>
  <c r="W312" i="12"/>
  <c r="AD312" i="12"/>
  <c r="AE312" i="12"/>
  <c r="H308" i="12"/>
  <c r="P308" i="12"/>
  <c r="X308" i="12"/>
  <c r="AF308" i="12"/>
  <c r="I308" i="12"/>
  <c r="Q308" i="12"/>
  <c r="Y308" i="12"/>
  <c r="AG308" i="12"/>
  <c r="J308" i="12"/>
  <c r="R308" i="12"/>
  <c r="Z308" i="12"/>
  <c r="K308" i="12"/>
  <c r="S308" i="12"/>
  <c r="AA308" i="12"/>
  <c r="L308" i="12"/>
  <c r="T308" i="12"/>
  <c r="AB308" i="12"/>
  <c r="M308" i="12"/>
  <c r="U308" i="12"/>
  <c r="AC308" i="12"/>
  <c r="V308" i="12"/>
  <c r="W308" i="12"/>
  <c r="AD308" i="12"/>
  <c r="AE308" i="12"/>
  <c r="F308" i="12"/>
  <c r="G308" i="12"/>
  <c r="N308" i="12"/>
  <c r="O308" i="12"/>
  <c r="H304" i="12"/>
  <c r="P304" i="12"/>
  <c r="X304" i="12"/>
  <c r="AF304" i="12"/>
  <c r="I304" i="12"/>
  <c r="Q304" i="12"/>
  <c r="Y304" i="12"/>
  <c r="AG304" i="12"/>
  <c r="J304" i="12"/>
  <c r="R304" i="12"/>
  <c r="Z304" i="12"/>
  <c r="K304" i="12"/>
  <c r="S304" i="12"/>
  <c r="AA304" i="12"/>
  <c r="L304" i="12"/>
  <c r="T304" i="12"/>
  <c r="AB304" i="12"/>
  <c r="M304" i="12"/>
  <c r="U304" i="12"/>
  <c r="AC304" i="12"/>
  <c r="F304" i="12"/>
  <c r="G304" i="12"/>
  <c r="N304" i="12"/>
  <c r="O304" i="12"/>
  <c r="V304" i="12"/>
  <c r="W304" i="12"/>
  <c r="AD304" i="12"/>
  <c r="AE304" i="12"/>
  <c r="I300" i="12"/>
  <c r="Q300" i="12"/>
  <c r="Y300" i="12"/>
  <c r="AG300" i="12"/>
  <c r="J300" i="12"/>
  <c r="R300" i="12"/>
  <c r="Z300" i="12"/>
  <c r="K300" i="12"/>
  <c r="S300" i="12"/>
  <c r="AA300" i="12"/>
  <c r="L300" i="12"/>
  <c r="T300" i="12"/>
  <c r="AB300" i="12"/>
  <c r="M300" i="12"/>
  <c r="U300" i="12"/>
  <c r="AC300" i="12"/>
  <c r="F300" i="12"/>
  <c r="X300" i="12"/>
  <c r="G300" i="12"/>
  <c r="AD300" i="12"/>
  <c r="H300" i="12"/>
  <c r="AE300" i="12"/>
  <c r="N300" i="12"/>
  <c r="AF300" i="12"/>
  <c r="O300" i="12"/>
  <c r="P300" i="12"/>
  <c r="V300" i="12"/>
  <c r="W300" i="12"/>
  <c r="I296" i="12"/>
  <c r="Q296" i="12"/>
  <c r="Y296" i="12"/>
  <c r="AG296" i="12"/>
  <c r="J296" i="12"/>
  <c r="R296" i="12"/>
  <c r="Z296" i="12"/>
  <c r="K296" i="12"/>
  <c r="S296" i="12"/>
  <c r="AA296" i="12"/>
  <c r="L296" i="12"/>
  <c r="T296" i="12"/>
  <c r="AB296" i="12"/>
  <c r="M296" i="12"/>
  <c r="U296" i="12"/>
  <c r="AC296" i="12"/>
  <c r="H296" i="12"/>
  <c r="AE296" i="12"/>
  <c r="N296" i="12"/>
  <c r="AF296" i="12"/>
  <c r="O296" i="12"/>
  <c r="P296" i="12"/>
  <c r="V296" i="12"/>
  <c r="W296" i="12"/>
  <c r="F296" i="12"/>
  <c r="G296" i="12"/>
  <c r="X296" i="12"/>
  <c r="AD296" i="12"/>
  <c r="I292" i="12"/>
  <c r="Q292" i="12"/>
  <c r="Y292" i="12"/>
  <c r="AG292" i="12"/>
  <c r="J292" i="12"/>
  <c r="R292" i="12"/>
  <c r="Z292" i="12"/>
  <c r="K292" i="12"/>
  <c r="S292" i="12"/>
  <c r="AA292" i="12"/>
  <c r="L292" i="12"/>
  <c r="T292" i="12"/>
  <c r="AB292" i="12"/>
  <c r="M292" i="12"/>
  <c r="U292" i="12"/>
  <c r="AC292" i="12"/>
  <c r="O292" i="12"/>
  <c r="P292" i="12"/>
  <c r="V292" i="12"/>
  <c r="W292" i="12"/>
  <c r="F292" i="12"/>
  <c r="X292" i="12"/>
  <c r="G292" i="12"/>
  <c r="AD292" i="12"/>
  <c r="AE292" i="12"/>
  <c r="AF292" i="12"/>
  <c r="H292" i="12"/>
  <c r="N292" i="12"/>
  <c r="I288" i="12"/>
  <c r="Q288" i="12"/>
  <c r="Y288" i="12"/>
  <c r="AG288" i="12"/>
  <c r="J288" i="12"/>
  <c r="R288" i="12"/>
  <c r="Z288" i="12"/>
  <c r="K288" i="12"/>
  <c r="S288" i="12"/>
  <c r="AA288" i="12"/>
  <c r="L288" i="12"/>
  <c r="T288" i="12"/>
  <c r="AB288" i="12"/>
  <c r="M288" i="12"/>
  <c r="U288" i="12"/>
  <c r="AC288" i="12"/>
  <c r="V288" i="12"/>
  <c r="W288" i="12"/>
  <c r="F288" i="12"/>
  <c r="X288" i="12"/>
  <c r="G288" i="12"/>
  <c r="AD288" i="12"/>
  <c r="H288" i="12"/>
  <c r="AE288" i="12"/>
  <c r="N288" i="12"/>
  <c r="AF288" i="12"/>
  <c r="O288" i="12"/>
  <c r="P288" i="12"/>
  <c r="I284" i="12"/>
  <c r="Q284" i="12"/>
  <c r="Y284" i="12"/>
  <c r="AG284" i="12"/>
  <c r="J284" i="12"/>
  <c r="R284" i="12"/>
  <c r="Z284" i="12"/>
  <c r="K284" i="12"/>
  <c r="S284" i="12"/>
  <c r="AA284" i="12"/>
  <c r="L284" i="12"/>
  <c r="T284" i="12"/>
  <c r="AB284" i="12"/>
  <c r="M284" i="12"/>
  <c r="U284" i="12"/>
  <c r="AC284" i="12"/>
  <c r="F284" i="12"/>
  <c r="X284" i="12"/>
  <c r="G284" i="12"/>
  <c r="AD284" i="12"/>
  <c r="H284" i="12"/>
  <c r="AE284" i="12"/>
  <c r="N284" i="12"/>
  <c r="AF284" i="12"/>
  <c r="O284" i="12"/>
  <c r="P284" i="12"/>
  <c r="V284" i="12"/>
  <c r="W284" i="12"/>
  <c r="I280" i="12"/>
  <c r="Q280" i="12"/>
  <c r="Y280" i="12"/>
  <c r="AG280" i="12"/>
  <c r="J280" i="12"/>
  <c r="R280" i="12"/>
  <c r="Z280" i="12"/>
  <c r="K280" i="12"/>
  <c r="S280" i="12"/>
  <c r="AA280" i="12"/>
  <c r="L280" i="12"/>
  <c r="T280" i="12"/>
  <c r="AB280" i="12"/>
  <c r="M280" i="12"/>
  <c r="U280" i="12"/>
  <c r="AC280" i="12"/>
  <c r="G280" i="12"/>
  <c r="O280" i="12"/>
  <c r="W280" i="12"/>
  <c r="AE280" i="12"/>
  <c r="AD280" i="12"/>
  <c r="AF280" i="12"/>
  <c r="F280" i="12"/>
  <c r="H280" i="12"/>
  <c r="N280" i="12"/>
  <c r="P280" i="12"/>
  <c r="V280" i="12"/>
  <c r="X280" i="12"/>
  <c r="I276" i="12"/>
  <c r="Q276" i="12"/>
  <c r="Y276" i="12"/>
  <c r="AG276" i="12"/>
  <c r="J276" i="12"/>
  <c r="R276" i="12"/>
  <c r="Z276" i="12"/>
  <c r="K276" i="12"/>
  <c r="S276" i="12"/>
  <c r="AA276" i="12"/>
  <c r="L276" i="12"/>
  <c r="T276" i="12"/>
  <c r="AB276" i="12"/>
  <c r="M276" i="12"/>
  <c r="U276" i="12"/>
  <c r="AC276" i="12"/>
  <c r="G276" i="12"/>
  <c r="O276" i="12"/>
  <c r="W276" i="12"/>
  <c r="AE276" i="12"/>
  <c r="N276" i="12"/>
  <c r="P276" i="12"/>
  <c r="V276" i="12"/>
  <c r="X276" i="12"/>
  <c r="AD276" i="12"/>
  <c r="AF276" i="12"/>
  <c r="F276" i="12"/>
  <c r="H276" i="12"/>
  <c r="I272" i="12"/>
  <c r="Q272" i="12"/>
  <c r="Y272" i="12"/>
  <c r="AG272" i="12"/>
  <c r="J272" i="12"/>
  <c r="R272" i="12"/>
  <c r="Z272" i="12"/>
  <c r="K272" i="12"/>
  <c r="S272" i="12"/>
  <c r="AA272" i="12"/>
  <c r="L272" i="12"/>
  <c r="T272" i="12"/>
  <c r="AB272" i="12"/>
  <c r="M272" i="12"/>
  <c r="U272" i="12"/>
  <c r="AC272" i="12"/>
  <c r="G272" i="12"/>
  <c r="O272" i="12"/>
  <c r="W272" i="12"/>
  <c r="AE272" i="12"/>
  <c r="AD272" i="12"/>
  <c r="AF272" i="12"/>
  <c r="F272" i="12"/>
  <c r="H272" i="12"/>
  <c r="N272" i="12"/>
  <c r="P272" i="12"/>
  <c r="V272" i="12"/>
  <c r="X272" i="12"/>
  <c r="F268" i="12"/>
  <c r="N268" i="12"/>
  <c r="V268" i="12"/>
  <c r="AD268" i="12"/>
  <c r="G268" i="12"/>
  <c r="O268" i="12"/>
  <c r="W268" i="12"/>
  <c r="AE268" i="12"/>
  <c r="H268" i="12"/>
  <c r="P268" i="12"/>
  <c r="X268" i="12"/>
  <c r="AF268" i="12"/>
  <c r="J268" i="12"/>
  <c r="R268" i="12"/>
  <c r="Z268" i="12"/>
  <c r="K268" i="12"/>
  <c r="S268" i="12"/>
  <c r="AA268" i="12"/>
  <c r="Q268" i="12"/>
  <c r="T268" i="12"/>
  <c r="U268" i="12"/>
  <c r="Y268" i="12"/>
  <c r="AB268" i="12"/>
  <c r="L268" i="12"/>
  <c r="AG268" i="12"/>
  <c r="I268" i="12"/>
  <c r="M268" i="12"/>
  <c r="AC268" i="12"/>
  <c r="F264" i="12"/>
  <c r="N264" i="12"/>
  <c r="V264" i="12"/>
  <c r="AD264" i="12"/>
  <c r="G264" i="12"/>
  <c r="O264" i="12"/>
  <c r="W264" i="12"/>
  <c r="AE264" i="12"/>
  <c r="H264" i="12"/>
  <c r="P264" i="12"/>
  <c r="X264" i="12"/>
  <c r="AF264" i="12"/>
  <c r="J264" i="12"/>
  <c r="R264" i="12"/>
  <c r="Z264" i="12"/>
  <c r="K264" i="12"/>
  <c r="S264" i="12"/>
  <c r="AA264" i="12"/>
  <c r="U264" i="12"/>
  <c r="Y264" i="12"/>
  <c r="AB264" i="12"/>
  <c r="I264" i="12"/>
  <c r="AC264" i="12"/>
  <c r="L264" i="12"/>
  <c r="AG264" i="12"/>
  <c r="Q264" i="12"/>
  <c r="M264" i="12"/>
  <c r="T264" i="12"/>
  <c r="F260" i="12"/>
  <c r="N260" i="12"/>
  <c r="V260" i="12"/>
  <c r="AD260" i="12"/>
  <c r="G260" i="12"/>
  <c r="O260" i="12"/>
  <c r="W260" i="12"/>
  <c r="AE260" i="12"/>
  <c r="H260" i="12"/>
  <c r="P260" i="12"/>
  <c r="X260" i="12"/>
  <c r="AF260" i="12"/>
  <c r="J260" i="12"/>
  <c r="R260" i="12"/>
  <c r="Z260" i="12"/>
  <c r="K260" i="12"/>
  <c r="S260" i="12"/>
  <c r="AA260" i="12"/>
  <c r="AB260" i="12"/>
  <c r="I260" i="12"/>
  <c r="AC260" i="12"/>
  <c r="L260" i="12"/>
  <c r="AG260" i="12"/>
  <c r="M260" i="12"/>
  <c r="Q260" i="12"/>
  <c r="U260" i="12"/>
  <c r="T260" i="12"/>
  <c r="Y260" i="12"/>
  <c r="F256" i="12"/>
  <c r="N256" i="12"/>
  <c r="V256" i="12"/>
  <c r="AD256" i="12"/>
  <c r="G256" i="12"/>
  <c r="O256" i="12"/>
  <c r="W256" i="12"/>
  <c r="AE256" i="12"/>
  <c r="H256" i="12"/>
  <c r="P256" i="12"/>
  <c r="X256" i="12"/>
  <c r="AF256" i="12"/>
  <c r="I256" i="12"/>
  <c r="Q256" i="12"/>
  <c r="Y256" i="12"/>
  <c r="AG256" i="12"/>
  <c r="J256" i="12"/>
  <c r="R256" i="12"/>
  <c r="Z256" i="12"/>
  <c r="K256" i="12"/>
  <c r="S256" i="12"/>
  <c r="AA256" i="12"/>
  <c r="L256" i="12"/>
  <c r="M256" i="12"/>
  <c r="T256" i="12"/>
  <c r="U256" i="12"/>
  <c r="AB256" i="12"/>
  <c r="AC256" i="12"/>
  <c r="F252" i="12"/>
  <c r="N252" i="12"/>
  <c r="V252" i="12"/>
  <c r="AD252" i="12"/>
  <c r="G252" i="12"/>
  <c r="O252" i="12"/>
  <c r="W252" i="12"/>
  <c r="AE252" i="12"/>
  <c r="H252" i="12"/>
  <c r="P252" i="12"/>
  <c r="X252" i="12"/>
  <c r="AF252" i="12"/>
  <c r="I252" i="12"/>
  <c r="Q252" i="12"/>
  <c r="Y252" i="12"/>
  <c r="AG252" i="12"/>
  <c r="J252" i="12"/>
  <c r="R252" i="12"/>
  <c r="Z252" i="12"/>
  <c r="K252" i="12"/>
  <c r="S252" i="12"/>
  <c r="AA252" i="12"/>
  <c r="AB252" i="12"/>
  <c r="AC252" i="12"/>
  <c r="L252" i="12"/>
  <c r="T252" i="12"/>
  <c r="M252" i="12"/>
  <c r="U252" i="12"/>
  <c r="F248" i="12"/>
  <c r="N248" i="12"/>
  <c r="V248" i="12"/>
  <c r="AD248" i="12"/>
  <c r="G248" i="12"/>
  <c r="O248" i="12"/>
  <c r="W248" i="12"/>
  <c r="AE248" i="12"/>
  <c r="H248" i="12"/>
  <c r="P248" i="12"/>
  <c r="X248" i="12"/>
  <c r="AF248" i="12"/>
  <c r="I248" i="12"/>
  <c r="Q248" i="12"/>
  <c r="Y248" i="12"/>
  <c r="AG248" i="12"/>
  <c r="J248" i="12"/>
  <c r="R248" i="12"/>
  <c r="Z248" i="12"/>
  <c r="K248" i="12"/>
  <c r="S248" i="12"/>
  <c r="AA248" i="12"/>
  <c r="L248" i="12"/>
  <c r="M248" i="12"/>
  <c r="T248" i="12"/>
  <c r="U248" i="12"/>
  <c r="AB248" i="12"/>
  <c r="AC248" i="12"/>
  <c r="F244" i="12"/>
  <c r="N244" i="12"/>
  <c r="V244" i="12"/>
  <c r="AD244" i="12"/>
  <c r="G244" i="12"/>
  <c r="O244" i="12"/>
  <c r="W244" i="12"/>
  <c r="AE244" i="12"/>
  <c r="H244" i="12"/>
  <c r="P244" i="12"/>
  <c r="X244" i="12"/>
  <c r="AF244" i="12"/>
  <c r="I244" i="12"/>
  <c r="Q244" i="12"/>
  <c r="Y244" i="12"/>
  <c r="AG244" i="12"/>
  <c r="J244" i="12"/>
  <c r="R244" i="12"/>
  <c r="Z244" i="12"/>
  <c r="K244" i="12"/>
  <c r="S244" i="12"/>
  <c r="AA244" i="12"/>
  <c r="AB244" i="12"/>
  <c r="AC244" i="12"/>
  <c r="L244" i="12"/>
  <c r="T244" i="12"/>
  <c r="M244" i="12"/>
  <c r="U244" i="12"/>
  <c r="F240" i="12"/>
  <c r="N240" i="12"/>
  <c r="V240" i="12"/>
  <c r="AD240" i="12"/>
  <c r="G240" i="12"/>
  <c r="O240" i="12"/>
  <c r="W240" i="12"/>
  <c r="AE240" i="12"/>
  <c r="H240" i="12"/>
  <c r="P240" i="12"/>
  <c r="X240" i="12"/>
  <c r="AF240" i="12"/>
  <c r="I240" i="12"/>
  <c r="Q240" i="12"/>
  <c r="Y240" i="12"/>
  <c r="AG240" i="12"/>
  <c r="J240" i="12"/>
  <c r="R240" i="12"/>
  <c r="Z240" i="12"/>
  <c r="K240" i="12"/>
  <c r="S240" i="12"/>
  <c r="AA240" i="12"/>
  <c r="L240" i="12"/>
  <c r="M240" i="12"/>
  <c r="T240" i="12"/>
  <c r="U240" i="12"/>
  <c r="AB240" i="12"/>
  <c r="AC240" i="12"/>
  <c r="F236" i="12"/>
  <c r="N236" i="12"/>
  <c r="V236" i="12"/>
  <c r="AD236" i="12"/>
  <c r="G236" i="12"/>
  <c r="O236" i="12"/>
  <c r="W236" i="12"/>
  <c r="AE236" i="12"/>
  <c r="H236" i="12"/>
  <c r="P236" i="12"/>
  <c r="X236" i="12"/>
  <c r="AF236" i="12"/>
  <c r="I236" i="12"/>
  <c r="Q236" i="12"/>
  <c r="Y236" i="12"/>
  <c r="AG236" i="12"/>
  <c r="J236" i="12"/>
  <c r="R236" i="12"/>
  <c r="Z236" i="12"/>
  <c r="K236" i="12"/>
  <c r="S236" i="12"/>
  <c r="AA236" i="12"/>
  <c r="AB236" i="12"/>
  <c r="AC236" i="12"/>
  <c r="L236" i="12"/>
  <c r="T236" i="12"/>
  <c r="M236" i="12"/>
  <c r="U236" i="12"/>
  <c r="F232" i="12"/>
  <c r="N232" i="12"/>
  <c r="V232" i="12"/>
  <c r="AD232" i="12"/>
  <c r="G232" i="12"/>
  <c r="O232" i="12"/>
  <c r="W232" i="12"/>
  <c r="AE232" i="12"/>
  <c r="H232" i="12"/>
  <c r="P232" i="12"/>
  <c r="X232" i="12"/>
  <c r="AF232" i="12"/>
  <c r="I232" i="12"/>
  <c r="Q232" i="12"/>
  <c r="Y232" i="12"/>
  <c r="AG232" i="12"/>
  <c r="J232" i="12"/>
  <c r="R232" i="12"/>
  <c r="Z232" i="12"/>
  <c r="K232" i="12"/>
  <c r="S232" i="12"/>
  <c r="AA232" i="12"/>
  <c r="L232" i="12"/>
  <c r="M232" i="12"/>
  <c r="T232" i="12"/>
  <c r="U232" i="12"/>
  <c r="AB232" i="12"/>
  <c r="AC232" i="12"/>
  <c r="F228" i="12"/>
  <c r="N228" i="12"/>
  <c r="V228" i="12"/>
  <c r="AD228" i="12"/>
  <c r="G228" i="12"/>
  <c r="O228" i="12"/>
  <c r="W228" i="12"/>
  <c r="AE228" i="12"/>
  <c r="H228" i="12"/>
  <c r="P228" i="12"/>
  <c r="X228" i="12"/>
  <c r="AF228" i="12"/>
  <c r="J228" i="12"/>
  <c r="R228" i="12"/>
  <c r="Z228" i="12"/>
  <c r="K228" i="12"/>
  <c r="S228" i="12"/>
  <c r="AA228" i="12"/>
  <c r="I228" i="12"/>
  <c r="AC228" i="12"/>
  <c r="L228" i="12"/>
  <c r="AG228" i="12"/>
  <c r="M228" i="12"/>
  <c r="Q228" i="12"/>
  <c r="T228" i="12"/>
  <c r="U228" i="12"/>
  <c r="Y228" i="12"/>
  <c r="AB228" i="12"/>
  <c r="F224" i="12"/>
  <c r="N224" i="12"/>
  <c r="V224" i="12"/>
  <c r="AD224" i="12"/>
  <c r="G224" i="12"/>
  <c r="O224" i="12"/>
  <c r="W224" i="12"/>
  <c r="AE224" i="12"/>
  <c r="H224" i="12"/>
  <c r="P224" i="12"/>
  <c r="X224" i="12"/>
  <c r="AF224" i="12"/>
  <c r="J224" i="12"/>
  <c r="R224" i="12"/>
  <c r="Z224" i="12"/>
  <c r="K224" i="12"/>
  <c r="S224" i="12"/>
  <c r="AA224" i="12"/>
  <c r="M224" i="12"/>
  <c r="Q224" i="12"/>
  <c r="T224" i="12"/>
  <c r="U224" i="12"/>
  <c r="Y224" i="12"/>
  <c r="AB224" i="12"/>
  <c r="I224" i="12"/>
  <c r="AC224" i="12"/>
  <c r="L224" i="12"/>
  <c r="AG224" i="12"/>
  <c r="F220" i="12"/>
  <c r="N220" i="12"/>
  <c r="V220" i="12"/>
  <c r="AD220" i="12"/>
  <c r="G220" i="12"/>
  <c r="O220" i="12"/>
  <c r="W220" i="12"/>
  <c r="AE220" i="12"/>
  <c r="H220" i="12"/>
  <c r="P220" i="12"/>
  <c r="X220" i="12"/>
  <c r="AF220" i="12"/>
  <c r="I220" i="12"/>
  <c r="Q220" i="12"/>
  <c r="Y220" i="12"/>
  <c r="AG220" i="12"/>
  <c r="J220" i="12"/>
  <c r="R220" i="12"/>
  <c r="Z220" i="12"/>
  <c r="K220" i="12"/>
  <c r="S220" i="12"/>
  <c r="AA220" i="12"/>
  <c r="T220" i="12"/>
  <c r="U220" i="12"/>
  <c r="AB220" i="12"/>
  <c r="AC220" i="12"/>
  <c r="L220" i="12"/>
  <c r="M220" i="12"/>
  <c r="F216" i="12"/>
  <c r="N216" i="12"/>
  <c r="V216" i="12"/>
  <c r="AD216" i="12"/>
  <c r="G216" i="12"/>
  <c r="O216" i="12"/>
  <c r="W216" i="12"/>
  <c r="AE216" i="12"/>
  <c r="H216" i="12"/>
  <c r="P216" i="12"/>
  <c r="X216" i="12"/>
  <c r="AF216" i="12"/>
  <c r="I216" i="12"/>
  <c r="Q216" i="12"/>
  <c r="Y216" i="12"/>
  <c r="AG216" i="12"/>
  <c r="J216" i="12"/>
  <c r="R216" i="12"/>
  <c r="Z216" i="12"/>
  <c r="K216" i="12"/>
  <c r="S216" i="12"/>
  <c r="AA216" i="12"/>
  <c r="L216" i="12"/>
  <c r="M216" i="12"/>
  <c r="T216" i="12"/>
  <c r="U216" i="12"/>
  <c r="AB216" i="12"/>
  <c r="AC216" i="12"/>
  <c r="F212" i="12"/>
  <c r="N212" i="12"/>
  <c r="V212" i="12"/>
  <c r="AD212" i="12"/>
  <c r="G212" i="12"/>
  <c r="O212" i="12"/>
  <c r="W212" i="12"/>
  <c r="AE212" i="12"/>
  <c r="H212" i="12"/>
  <c r="P212" i="12"/>
  <c r="X212" i="12"/>
  <c r="AF212" i="12"/>
  <c r="I212" i="12"/>
  <c r="Q212" i="12"/>
  <c r="Y212" i="12"/>
  <c r="AG212" i="12"/>
  <c r="J212" i="12"/>
  <c r="R212" i="12"/>
  <c r="Z212" i="12"/>
  <c r="K212" i="12"/>
  <c r="S212" i="12"/>
  <c r="AA212" i="12"/>
  <c r="T212" i="12"/>
  <c r="U212" i="12"/>
  <c r="AB212" i="12"/>
  <c r="AC212" i="12"/>
  <c r="L212" i="12"/>
  <c r="M212" i="12"/>
  <c r="F208" i="12"/>
  <c r="N208" i="12"/>
  <c r="V208" i="12"/>
  <c r="AD208" i="12"/>
  <c r="G208" i="12"/>
  <c r="O208" i="12"/>
  <c r="W208" i="12"/>
  <c r="AE208" i="12"/>
  <c r="H208" i="12"/>
  <c r="P208" i="12"/>
  <c r="X208" i="12"/>
  <c r="AF208" i="12"/>
  <c r="I208" i="12"/>
  <c r="Q208" i="12"/>
  <c r="Y208" i="12"/>
  <c r="AG208" i="12"/>
  <c r="J208" i="12"/>
  <c r="R208" i="12"/>
  <c r="Z208" i="12"/>
  <c r="K208" i="12"/>
  <c r="S208" i="12"/>
  <c r="AA208" i="12"/>
  <c r="L208" i="12"/>
  <c r="M208" i="12"/>
  <c r="T208" i="12"/>
  <c r="U208" i="12"/>
  <c r="AB208" i="12"/>
  <c r="AC208" i="12"/>
  <c r="J204" i="12"/>
  <c r="R204" i="12"/>
  <c r="Z204" i="12"/>
  <c r="K204" i="12"/>
  <c r="S204" i="12"/>
  <c r="AA204" i="12"/>
  <c r="L204" i="12"/>
  <c r="T204" i="12"/>
  <c r="AB204" i="12"/>
  <c r="F204" i="12"/>
  <c r="N204" i="12"/>
  <c r="V204" i="12"/>
  <c r="AD204" i="12"/>
  <c r="G204" i="12"/>
  <c r="O204" i="12"/>
  <c r="W204" i="12"/>
  <c r="AE204" i="12"/>
  <c r="M204" i="12"/>
  <c r="AG204" i="12"/>
  <c r="P204" i="12"/>
  <c r="Q204" i="12"/>
  <c r="U204" i="12"/>
  <c r="X204" i="12"/>
  <c r="Y204" i="12"/>
  <c r="H204" i="12"/>
  <c r="I204" i="12"/>
  <c r="AC204" i="12"/>
  <c r="AF204" i="12"/>
  <c r="J200" i="12"/>
  <c r="R200" i="12"/>
  <c r="Z200" i="12"/>
  <c r="K200" i="12"/>
  <c r="S200" i="12"/>
  <c r="AA200" i="12"/>
  <c r="L200" i="12"/>
  <c r="T200" i="12"/>
  <c r="AB200" i="12"/>
  <c r="F200" i="12"/>
  <c r="N200" i="12"/>
  <c r="V200" i="12"/>
  <c r="AD200" i="12"/>
  <c r="G200" i="12"/>
  <c r="O200" i="12"/>
  <c r="W200" i="12"/>
  <c r="AE200" i="12"/>
  <c r="Q200" i="12"/>
  <c r="U200" i="12"/>
  <c r="X200" i="12"/>
  <c r="Y200" i="12"/>
  <c r="H200" i="12"/>
  <c r="AC200" i="12"/>
  <c r="I200" i="12"/>
  <c r="AF200" i="12"/>
  <c r="M200" i="12"/>
  <c r="P200" i="12"/>
  <c r="AG200" i="12"/>
  <c r="J196" i="12"/>
  <c r="R196" i="12"/>
  <c r="Z196" i="12"/>
  <c r="K196" i="12"/>
  <c r="S196" i="12"/>
  <c r="AA196" i="12"/>
  <c r="L196" i="12"/>
  <c r="T196" i="12"/>
  <c r="AB196" i="12"/>
  <c r="M196" i="12"/>
  <c r="U196" i="12"/>
  <c r="AC196" i="12"/>
  <c r="F196" i="12"/>
  <c r="N196" i="12"/>
  <c r="V196" i="12"/>
  <c r="AD196" i="12"/>
  <c r="G196" i="12"/>
  <c r="O196" i="12"/>
  <c r="W196" i="12"/>
  <c r="AE196" i="12"/>
  <c r="H196" i="12"/>
  <c r="I196" i="12"/>
  <c r="P196" i="12"/>
  <c r="Q196" i="12"/>
  <c r="X196" i="12"/>
  <c r="Y196" i="12"/>
  <c r="AF196" i="12"/>
  <c r="AG196" i="12"/>
  <c r="J192" i="12"/>
  <c r="R192" i="12"/>
  <c r="Z192" i="12"/>
  <c r="K192" i="12"/>
  <c r="S192" i="12"/>
  <c r="AA192" i="12"/>
  <c r="L192" i="12"/>
  <c r="T192" i="12"/>
  <c r="AB192" i="12"/>
  <c r="M192" i="12"/>
  <c r="U192" i="12"/>
  <c r="AC192" i="12"/>
  <c r="F192" i="12"/>
  <c r="N192" i="12"/>
  <c r="V192" i="12"/>
  <c r="AD192" i="12"/>
  <c r="G192" i="12"/>
  <c r="O192" i="12"/>
  <c r="W192" i="12"/>
  <c r="AE192" i="12"/>
  <c r="X192" i="12"/>
  <c r="Y192" i="12"/>
  <c r="AF192" i="12"/>
  <c r="AG192" i="12"/>
  <c r="H192" i="12"/>
  <c r="I192" i="12"/>
  <c r="P192" i="12"/>
  <c r="Q192" i="12"/>
  <c r="J188" i="12"/>
  <c r="R188" i="12"/>
  <c r="Z188" i="12"/>
  <c r="K188" i="12"/>
  <c r="S188" i="12"/>
  <c r="AA188" i="12"/>
  <c r="L188" i="12"/>
  <c r="T188" i="12"/>
  <c r="AB188" i="12"/>
  <c r="M188" i="12"/>
  <c r="U188" i="12"/>
  <c r="AC188" i="12"/>
  <c r="F188" i="12"/>
  <c r="N188" i="12"/>
  <c r="V188" i="12"/>
  <c r="AD188" i="12"/>
  <c r="G188" i="12"/>
  <c r="O188" i="12"/>
  <c r="W188" i="12"/>
  <c r="AE188" i="12"/>
  <c r="H188" i="12"/>
  <c r="I188" i="12"/>
  <c r="P188" i="12"/>
  <c r="Q188" i="12"/>
  <c r="X188" i="12"/>
  <c r="Y188" i="12"/>
  <c r="AF188" i="12"/>
  <c r="AG188" i="12"/>
  <c r="J184" i="12"/>
  <c r="R184" i="12"/>
  <c r="Z184" i="12"/>
  <c r="K184" i="12"/>
  <c r="S184" i="12"/>
  <c r="AA184" i="12"/>
  <c r="L184" i="12"/>
  <c r="T184" i="12"/>
  <c r="AB184" i="12"/>
  <c r="M184" i="12"/>
  <c r="U184" i="12"/>
  <c r="AC184" i="12"/>
  <c r="F184" i="12"/>
  <c r="N184" i="12"/>
  <c r="V184" i="12"/>
  <c r="AD184" i="12"/>
  <c r="G184" i="12"/>
  <c r="O184" i="12"/>
  <c r="W184" i="12"/>
  <c r="AE184" i="12"/>
  <c r="X184" i="12"/>
  <c r="Y184" i="12"/>
  <c r="AF184" i="12"/>
  <c r="AG184" i="12"/>
  <c r="H184" i="12"/>
  <c r="I184" i="12"/>
  <c r="P184" i="12"/>
  <c r="Q184" i="12"/>
  <c r="J607" i="12"/>
  <c r="R607" i="12"/>
  <c r="Z607" i="12"/>
  <c r="K607" i="12"/>
  <c r="S607" i="12"/>
  <c r="AA607" i="12"/>
  <c r="L607" i="12"/>
  <c r="T607" i="12"/>
  <c r="AB607" i="12"/>
  <c r="M607" i="12"/>
  <c r="U607" i="12"/>
  <c r="AC607" i="12"/>
  <c r="H607" i="12"/>
  <c r="P607" i="12"/>
  <c r="X607" i="12"/>
  <c r="AF607" i="12"/>
  <c r="G607" i="12"/>
  <c r="AD607" i="12"/>
  <c r="Y607" i="12"/>
  <c r="I607" i="12"/>
  <c r="AE607" i="12"/>
  <c r="V607" i="12"/>
  <c r="N607" i="12"/>
  <c r="AG607" i="12"/>
  <c r="O607" i="12"/>
  <c r="Q607" i="12"/>
  <c r="F607" i="12"/>
  <c r="W607" i="12"/>
  <c r="J603" i="12"/>
  <c r="R603" i="12"/>
  <c r="Z603" i="12"/>
  <c r="K603" i="12"/>
  <c r="S603" i="12"/>
  <c r="AA603" i="12"/>
  <c r="L603" i="12"/>
  <c r="T603" i="12"/>
  <c r="AB603" i="12"/>
  <c r="M603" i="12"/>
  <c r="U603" i="12"/>
  <c r="AC603" i="12"/>
  <c r="H603" i="12"/>
  <c r="P603" i="12"/>
  <c r="X603" i="12"/>
  <c r="AF603" i="12"/>
  <c r="N603" i="12"/>
  <c r="AG603" i="12"/>
  <c r="F603" i="12"/>
  <c r="O603" i="12"/>
  <c r="I603" i="12"/>
  <c r="Q603" i="12"/>
  <c r="Y603" i="12"/>
  <c r="V603" i="12"/>
  <c r="AE603" i="12"/>
  <c r="W603" i="12"/>
  <c r="G603" i="12"/>
  <c r="AD603" i="12"/>
  <c r="J599" i="12"/>
  <c r="R599" i="12"/>
  <c r="Z599" i="12"/>
  <c r="K599" i="12"/>
  <c r="S599" i="12"/>
  <c r="AA599" i="12"/>
  <c r="L599" i="12"/>
  <c r="T599" i="12"/>
  <c r="AB599" i="12"/>
  <c r="M599" i="12"/>
  <c r="U599" i="12"/>
  <c r="AC599" i="12"/>
  <c r="F599" i="12"/>
  <c r="N599" i="12"/>
  <c r="V599" i="12"/>
  <c r="AD599" i="12"/>
  <c r="H599" i="12"/>
  <c r="P599" i="12"/>
  <c r="X599" i="12"/>
  <c r="AF599" i="12"/>
  <c r="W599" i="12"/>
  <c r="I599" i="12"/>
  <c r="Q599" i="12"/>
  <c r="Y599" i="12"/>
  <c r="AE599" i="12"/>
  <c r="AG599" i="12"/>
  <c r="G599" i="12"/>
  <c r="O599" i="12"/>
  <c r="J595" i="12"/>
  <c r="R595" i="12"/>
  <c r="Z595" i="12"/>
  <c r="K595" i="12"/>
  <c r="S595" i="12"/>
  <c r="AA595" i="12"/>
  <c r="L595" i="12"/>
  <c r="T595" i="12"/>
  <c r="AB595" i="12"/>
  <c r="M595" i="12"/>
  <c r="U595" i="12"/>
  <c r="AC595" i="12"/>
  <c r="F595" i="12"/>
  <c r="N595" i="12"/>
  <c r="V595" i="12"/>
  <c r="AD595" i="12"/>
  <c r="H595" i="12"/>
  <c r="P595" i="12"/>
  <c r="X595" i="12"/>
  <c r="AF595" i="12"/>
  <c r="G595" i="12"/>
  <c r="Y595" i="12"/>
  <c r="I595" i="12"/>
  <c r="O595" i="12"/>
  <c r="Q595" i="12"/>
  <c r="AG595" i="12"/>
  <c r="W595" i="12"/>
  <c r="AE595" i="12"/>
  <c r="J591" i="12"/>
  <c r="R591" i="12"/>
  <c r="Z591" i="12"/>
  <c r="K591" i="12"/>
  <c r="S591" i="12"/>
  <c r="AA591" i="12"/>
  <c r="L591" i="12"/>
  <c r="T591" i="12"/>
  <c r="AB591" i="12"/>
  <c r="M591" i="12"/>
  <c r="U591" i="12"/>
  <c r="AC591" i="12"/>
  <c r="F591" i="12"/>
  <c r="N591" i="12"/>
  <c r="V591" i="12"/>
  <c r="AD591" i="12"/>
  <c r="H591" i="12"/>
  <c r="P591" i="12"/>
  <c r="X591" i="12"/>
  <c r="AF591" i="12"/>
  <c r="W591" i="12"/>
  <c r="Y591" i="12"/>
  <c r="AE591" i="12"/>
  <c r="AG591" i="12"/>
  <c r="I591" i="12"/>
  <c r="Q591" i="12"/>
  <c r="G591" i="12"/>
  <c r="O591" i="12"/>
  <c r="J587" i="12"/>
  <c r="R587" i="12"/>
  <c r="Z587" i="12"/>
  <c r="K587" i="12"/>
  <c r="S587" i="12"/>
  <c r="AA587" i="12"/>
  <c r="L587" i="12"/>
  <c r="T587" i="12"/>
  <c r="AB587" i="12"/>
  <c r="M587" i="12"/>
  <c r="U587" i="12"/>
  <c r="AC587" i="12"/>
  <c r="F587" i="12"/>
  <c r="N587" i="12"/>
  <c r="V587" i="12"/>
  <c r="AD587" i="12"/>
  <c r="H587" i="12"/>
  <c r="P587" i="12"/>
  <c r="X587" i="12"/>
  <c r="AF587" i="12"/>
  <c r="G587" i="12"/>
  <c r="I587" i="12"/>
  <c r="O587" i="12"/>
  <c r="Q587" i="12"/>
  <c r="AG587" i="12"/>
  <c r="W587" i="12"/>
  <c r="Y587" i="12"/>
  <c r="AE587" i="12"/>
  <c r="J583" i="12"/>
  <c r="R583" i="12"/>
  <c r="Z583" i="12"/>
  <c r="K583" i="12"/>
  <c r="S583" i="12"/>
  <c r="AA583" i="12"/>
  <c r="L583" i="12"/>
  <c r="T583" i="12"/>
  <c r="AB583" i="12"/>
  <c r="M583" i="12"/>
  <c r="U583" i="12"/>
  <c r="AC583" i="12"/>
  <c r="F583" i="12"/>
  <c r="N583" i="12"/>
  <c r="V583" i="12"/>
  <c r="AD583" i="12"/>
  <c r="H583" i="12"/>
  <c r="P583" i="12"/>
  <c r="X583" i="12"/>
  <c r="AF583" i="12"/>
  <c r="W583" i="12"/>
  <c r="Y583" i="12"/>
  <c r="Q583" i="12"/>
  <c r="AE583" i="12"/>
  <c r="I583" i="12"/>
  <c r="AG583" i="12"/>
  <c r="G583" i="12"/>
  <c r="O583" i="12"/>
  <c r="J579" i="12"/>
  <c r="R579" i="12"/>
  <c r="Z579" i="12"/>
  <c r="K579" i="12"/>
  <c r="S579" i="12"/>
  <c r="AA579" i="12"/>
  <c r="L579" i="12"/>
  <c r="T579" i="12"/>
  <c r="AB579" i="12"/>
  <c r="M579" i="12"/>
  <c r="U579" i="12"/>
  <c r="AC579" i="12"/>
  <c r="F579" i="12"/>
  <c r="N579" i="12"/>
  <c r="V579" i="12"/>
  <c r="AD579" i="12"/>
  <c r="H579" i="12"/>
  <c r="P579" i="12"/>
  <c r="X579" i="12"/>
  <c r="AF579" i="12"/>
  <c r="G579" i="12"/>
  <c r="I579" i="12"/>
  <c r="Y579" i="12"/>
  <c r="O579" i="12"/>
  <c r="Q579" i="12"/>
  <c r="W579" i="12"/>
  <c r="AG579" i="12"/>
  <c r="AE579" i="12"/>
  <c r="J575" i="12"/>
  <c r="R575" i="12"/>
  <c r="Z575" i="12"/>
  <c r="K575" i="12"/>
  <c r="S575" i="12"/>
  <c r="AA575" i="12"/>
  <c r="L575" i="12"/>
  <c r="T575" i="12"/>
  <c r="AB575" i="12"/>
  <c r="M575" i="12"/>
  <c r="U575" i="12"/>
  <c r="AC575" i="12"/>
  <c r="F575" i="12"/>
  <c r="N575" i="12"/>
  <c r="V575" i="12"/>
  <c r="AD575" i="12"/>
  <c r="H575" i="12"/>
  <c r="P575" i="12"/>
  <c r="X575" i="12"/>
  <c r="AF575" i="12"/>
  <c r="W575" i="12"/>
  <c r="Y575" i="12"/>
  <c r="I575" i="12"/>
  <c r="AE575" i="12"/>
  <c r="Q575" i="12"/>
  <c r="AG575" i="12"/>
  <c r="G575" i="12"/>
  <c r="O575" i="12"/>
  <c r="J571" i="12"/>
  <c r="R571" i="12"/>
  <c r="Z571" i="12"/>
  <c r="K571" i="12"/>
  <c r="S571" i="12"/>
  <c r="AA571" i="12"/>
  <c r="L571" i="12"/>
  <c r="T571" i="12"/>
  <c r="AB571" i="12"/>
  <c r="M571" i="12"/>
  <c r="U571" i="12"/>
  <c r="AC571" i="12"/>
  <c r="F571" i="12"/>
  <c r="N571" i="12"/>
  <c r="V571" i="12"/>
  <c r="AD571" i="12"/>
  <c r="H571" i="12"/>
  <c r="P571" i="12"/>
  <c r="X571" i="12"/>
  <c r="AF571" i="12"/>
  <c r="G571" i="12"/>
  <c r="I571" i="12"/>
  <c r="Y571" i="12"/>
  <c r="AG571" i="12"/>
  <c r="O571" i="12"/>
  <c r="Q571" i="12"/>
  <c r="W571" i="12"/>
  <c r="AE571" i="12"/>
  <c r="J567" i="12"/>
  <c r="R567" i="12"/>
  <c r="Z567" i="12"/>
  <c r="K567" i="12"/>
  <c r="S567" i="12"/>
  <c r="AA567" i="12"/>
  <c r="L567" i="12"/>
  <c r="T567" i="12"/>
  <c r="AB567" i="12"/>
  <c r="M567" i="12"/>
  <c r="U567" i="12"/>
  <c r="AC567" i="12"/>
  <c r="F567" i="12"/>
  <c r="N567" i="12"/>
  <c r="V567" i="12"/>
  <c r="AD567" i="12"/>
  <c r="H567" i="12"/>
  <c r="P567" i="12"/>
  <c r="X567" i="12"/>
  <c r="AF567" i="12"/>
  <c r="W567" i="12"/>
  <c r="Y567" i="12"/>
  <c r="I567" i="12"/>
  <c r="Q567" i="12"/>
  <c r="AE567" i="12"/>
  <c r="AG567" i="12"/>
  <c r="G567" i="12"/>
  <c r="O567" i="12"/>
  <c r="J563" i="12"/>
  <c r="R563" i="12"/>
  <c r="Z563" i="12"/>
  <c r="K563" i="12"/>
  <c r="S563" i="12"/>
  <c r="AA563" i="12"/>
  <c r="L563" i="12"/>
  <c r="T563" i="12"/>
  <c r="AB563" i="12"/>
  <c r="M563" i="12"/>
  <c r="U563" i="12"/>
  <c r="AC563" i="12"/>
  <c r="F563" i="12"/>
  <c r="N563" i="12"/>
  <c r="V563" i="12"/>
  <c r="AD563" i="12"/>
  <c r="H563" i="12"/>
  <c r="P563" i="12"/>
  <c r="X563" i="12"/>
  <c r="AF563" i="12"/>
  <c r="G563" i="12"/>
  <c r="Y563" i="12"/>
  <c r="I563" i="12"/>
  <c r="O563" i="12"/>
  <c r="AG563" i="12"/>
  <c r="Q563" i="12"/>
  <c r="W563" i="12"/>
  <c r="AE563" i="12"/>
  <c r="J559" i="12"/>
  <c r="R559" i="12"/>
  <c r="Z559" i="12"/>
  <c r="K559" i="12"/>
  <c r="S559" i="12"/>
  <c r="AA559" i="12"/>
  <c r="L559" i="12"/>
  <c r="T559" i="12"/>
  <c r="AB559" i="12"/>
  <c r="M559" i="12"/>
  <c r="U559" i="12"/>
  <c r="AC559" i="12"/>
  <c r="F559" i="12"/>
  <c r="N559" i="12"/>
  <c r="V559" i="12"/>
  <c r="AD559" i="12"/>
  <c r="H559" i="12"/>
  <c r="P559" i="12"/>
  <c r="X559" i="12"/>
  <c r="AF559" i="12"/>
  <c r="W559" i="12"/>
  <c r="Y559" i="12"/>
  <c r="I559" i="12"/>
  <c r="AE559" i="12"/>
  <c r="AG559" i="12"/>
  <c r="Q559" i="12"/>
  <c r="G559" i="12"/>
  <c r="O559" i="12"/>
  <c r="J555" i="12"/>
  <c r="R555" i="12"/>
  <c r="Z555" i="12"/>
  <c r="K555" i="12"/>
  <c r="S555" i="12"/>
  <c r="AA555" i="12"/>
  <c r="L555" i="12"/>
  <c r="T555" i="12"/>
  <c r="AB555" i="12"/>
  <c r="M555" i="12"/>
  <c r="U555" i="12"/>
  <c r="AC555" i="12"/>
  <c r="F555" i="12"/>
  <c r="N555" i="12"/>
  <c r="V555" i="12"/>
  <c r="AD555" i="12"/>
  <c r="H555" i="12"/>
  <c r="P555" i="12"/>
  <c r="X555" i="12"/>
  <c r="AF555" i="12"/>
  <c r="G555" i="12"/>
  <c r="Y555" i="12"/>
  <c r="AG555" i="12"/>
  <c r="I555" i="12"/>
  <c r="O555" i="12"/>
  <c r="Q555" i="12"/>
  <c r="W555" i="12"/>
  <c r="AE555" i="12"/>
  <c r="J551" i="12"/>
  <c r="R551" i="12"/>
  <c r="Z551" i="12"/>
  <c r="M551" i="12"/>
  <c r="U551" i="12"/>
  <c r="AC551" i="12"/>
  <c r="H551" i="12"/>
  <c r="S551" i="12"/>
  <c r="AD551" i="12"/>
  <c r="I551" i="12"/>
  <c r="T551" i="12"/>
  <c r="AE551" i="12"/>
  <c r="K551" i="12"/>
  <c r="V551" i="12"/>
  <c r="AF551" i="12"/>
  <c r="L551" i="12"/>
  <c r="W551" i="12"/>
  <c r="AG551" i="12"/>
  <c r="N551" i="12"/>
  <c r="X551" i="12"/>
  <c r="F551" i="12"/>
  <c r="P551" i="12"/>
  <c r="AA551" i="12"/>
  <c r="O551" i="12"/>
  <c r="Q551" i="12"/>
  <c r="Y551" i="12"/>
  <c r="AB551" i="12"/>
  <c r="G551" i="12"/>
  <c r="J547" i="12"/>
  <c r="R547" i="12"/>
  <c r="Z547" i="12"/>
  <c r="K547" i="12"/>
  <c r="L547" i="12"/>
  <c r="M547" i="12"/>
  <c r="U547" i="12"/>
  <c r="AC547" i="12"/>
  <c r="N547" i="12"/>
  <c r="X547" i="12"/>
  <c r="O547" i="12"/>
  <c r="Y547" i="12"/>
  <c r="P547" i="12"/>
  <c r="AA547" i="12"/>
  <c r="Q547" i="12"/>
  <c r="AB547" i="12"/>
  <c r="F547" i="12"/>
  <c r="S547" i="12"/>
  <c r="AD547" i="12"/>
  <c r="H547" i="12"/>
  <c r="V547" i="12"/>
  <c r="AF547" i="12"/>
  <c r="AG547" i="12"/>
  <c r="G547" i="12"/>
  <c r="I547" i="12"/>
  <c r="W547" i="12"/>
  <c r="T547" i="12"/>
  <c r="AE547" i="12"/>
  <c r="J543" i="12"/>
  <c r="R543" i="12"/>
  <c r="Z543" i="12"/>
  <c r="K543" i="12"/>
  <c r="S543" i="12"/>
  <c r="AA543" i="12"/>
  <c r="L543" i="12"/>
  <c r="T543" i="12"/>
  <c r="AB543" i="12"/>
  <c r="M543" i="12"/>
  <c r="U543" i="12"/>
  <c r="AC543" i="12"/>
  <c r="N543" i="12"/>
  <c r="AD543" i="12"/>
  <c r="O543" i="12"/>
  <c r="AE543" i="12"/>
  <c r="P543" i="12"/>
  <c r="AF543" i="12"/>
  <c r="Q543" i="12"/>
  <c r="AG543" i="12"/>
  <c r="F543" i="12"/>
  <c r="V543" i="12"/>
  <c r="H543" i="12"/>
  <c r="X543" i="12"/>
  <c r="Y543" i="12"/>
  <c r="I543" i="12"/>
  <c r="G543" i="12"/>
  <c r="W543" i="12"/>
  <c r="J539" i="12"/>
  <c r="R539" i="12"/>
  <c r="Z539" i="12"/>
  <c r="K539" i="12"/>
  <c r="S539" i="12"/>
  <c r="AA539" i="12"/>
  <c r="L539" i="12"/>
  <c r="T539" i="12"/>
  <c r="AB539" i="12"/>
  <c r="M539" i="12"/>
  <c r="U539" i="12"/>
  <c r="AC539" i="12"/>
  <c r="H539" i="12"/>
  <c r="P539" i="12"/>
  <c r="I539" i="12"/>
  <c r="AD539" i="12"/>
  <c r="N539" i="12"/>
  <c r="AE539" i="12"/>
  <c r="O539" i="12"/>
  <c r="AF539" i="12"/>
  <c r="Q539" i="12"/>
  <c r="AG539" i="12"/>
  <c r="V539" i="12"/>
  <c r="F539" i="12"/>
  <c r="X539" i="12"/>
  <c r="W539" i="12"/>
  <c r="G539" i="12"/>
  <c r="Y539" i="12"/>
  <c r="J535" i="12"/>
  <c r="R535" i="12"/>
  <c r="Z535" i="12"/>
  <c r="K535" i="12"/>
  <c r="S535" i="12"/>
  <c r="AA535" i="12"/>
  <c r="L535" i="12"/>
  <c r="T535" i="12"/>
  <c r="AB535" i="12"/>
  <c r="M535" i="12"/>
  <c r="U535" i="12"/>
  <c r="AC535" i="12"/>
  <c r="H535" i="12"/>
  <c r="P535" i="12"/>
  <c r="X535" i="12"/>
  <c r="AF535" i="12"/>
  <c r="O535" i="12"/>
  <c r="Q535" i="12"/>
  <c r="V535" i="12"/>
  <c r="W535" i="12"/>
  <c r="F535" i="12"/>
  <c r="Y535" i="12"/>
  <c r="I535" i="12"/>
  <c r="AE535" i="12"/>
  <c r="N535" i="12"/>
  <c r="AG535" i="12"/>
  <c r="G535" i="12"/>
  <c r="AD535" i="12"/>
  <c r="J531" i="12"/>
  <c r="R531" i="12"/>
  <c r="Z531" i="12"/>
  <c r="K531" i="12"/>
  <c r="S531" i="12"/>
  <c r="AA531" i="12"/>
  <c r="L531" i="12"/>
  <c r="T531" i="12"/>
  <c r="AB531" i="12"/>
  <c r="M531" i="12"/>
  <c r="U531" i="12"/>
  <c r="AC531" i="12"/>
  <c r="H531" i="12"/>
  <c r="P531" i="12"/>
  <c r="X531" i="12"/>
  <c r="AF531" i="12"/>
  <c r="V531" i="12"/>
  <c r="W531" i="12"/>
  <c r="F531" i="12"/>
  <c r="Y531" i="12"/>
  <c r="G531" i="12"/>
  <c r="AD531" i="12"/>
  <c r="I531" i="12"/>
  <c r="AE531" i="12"/>
  <c r="O531" i="12"/>
  <c r="N531" i="12"/>
  <c r="Q531" i="12"/>
  <c r="AG531" i="12"/>
  <c r="I527" i="12"/>
  <c r="Q527" i="12"/>
  <c r="Y527" i="12"/>
  <c r="AG527" i="12"/>
  <c r="J527" i="12"/>
  <c r="R527" i="12"/>
  <c r="Z527" i="12"/>
  <c r="M527" i="12"/>
  <c r="U527" i="12"/>
  <c r="AC527" i="12"/>
  <c r="L527" i="12"/>
  <c r="X527" i="12"/>
  <c r="N527" i="12"/>
  <c r="AA527" i="12"/>
  <c r="O527" i="12"/>
  <c r="AB527" i="12"/>
  <c r="P527" i="12"/>
  <c r="AD527" i="12"/>
  <c r="H527" i="12"/>
  <c r="V527" i="12"/>
  <c r="AF527" i="12"/>
  <c r="F527" i="12"/>
  <c r="G527" i="12"/>
  <c r="K527" i="12"/>
  <c r="S527" i="12"/>
  <c r="W527" i="12"/>
  <c r="T527" i="12"/>
  <c r="AE527" i="12"/>
  <c r="I523" i="12"/>
  <c r="Q523" i="12"/>
  <c r="Y523" i="12"/>
  <c r="AG523" i="12"/>
  <c r="J523" i="12"/>
  <c r="R523" i="12"/>
  <c r="Z523" i="12"/>
  <c r="M523" i="12"/>
  <c r="U523" i="12"/>
  <c r="AC523" i="12"/>
  <c r="H523" i="12"/>
  <c r="V523" i="12"/>
  <c r="K523" i="12"/>
  <c r="W523" i="12"/>
  <c r="L523" i="12"/>
  <c r="X523" i="12"/>
  <c r="N523" i="12"/>
  <c r="AA523" i="12"/>
  <c r="O523" i="12"/>
  <c r="F523" i="12"/>
  <c r="S523" i="12"/>
  <c r="AE523" i="12"/>
  <c r="G523" i="12"/>
  <c r="P523" i="12"/>
  <c r="T523" i="12"/>
  <c r="AB523" i="12"/>
  <c r="AF523" i="12"/>
  <c r="AD523" i="12"/>
  <c r="I519" i="12"/>
  <c r="Q519" i="12"/>
  <c r="Y519" i="12"/>
  <c r="AG519" i="12"/>
  <c r="J519" i="12"/>
  <c r="R519" i="12"/>
  <c r="Z519" i="12"/>
  <c r="M519" i="12"/>
  <c r="U519" i="12"/>
  <c r="AC519" i="12"/>
  <c r="F519" i="12"/>
  <c r="S519" i="12"/>
  <c r="AE519" i="12"/>
  <c r="G519" i="12"/>
  <c r="T519" i="12"/>
  <c r="AF519" i="12"/>
  <c r="H519" i="12"/>
  <c r="V519" i="12"/>
  <c r="K519" i="12"/>
  <c r="W519" i="12"/>
  <c r="L519" i="12"/>
  <c r="X519" i="12"/>
  <c r="O519" i="12"/>
  <c r="AB519" i="12"/>
  <c r="N519" i="12"/>
  <c r="P519" i="12"/>
  <c r="AA519" i="12"/>
  <c r="AD519" i="12"/>
  <c r="I515" i="12"/>
  <c r="Q515" i="12"/>
  <c r="Y515" i="12"/>
  <c r="AG515" i="12"/>
  <c r="J515" i="12"/>
  <c r="R515" i="12"/>
  <c r="Z515" i="12"/>
  <c r="K515" i="12"/>
  <c r="S515" i="12"/>
  <c r="AA515" i="12"/>
  <c r="M515" i="12"/>
  <c r="U515" i="12"/>
  <c r="AC515" i="12"/>
  <c r="O515" i="12"/>
  <c r="AE515" i="12"/>
  <c r="P515" i="12"/>
  <c r="AF515" i="12"/>
  <c r="T515" i="12"/>
  <c r="F515" i="12"/>
  <c r="V515" i="12"/>
  <c r="G515" i="12"/>
  <c r="W515" i="12"/>
  <c r="L515" i="12"/>
  <c r="AB515" i="12"/>
  <c r="H515" i="12"/>
  <c r="N515" i="12"/>
  <c r="X515" i="12"/>
  <c r="AD515" i="12"/>
  <c r="I511" i="12"/>
  <c r="Q511" i="12"/>
  <c r="Y511" i="12"/>
  <c r="AG511" i="12"/>
  <c r="J511" i="12"/>
  <c r="R511" i="12"/>
  <c r="Z511" i="12"/>
  <c r="K511" i="12"/>
  <c r="S511" i="12"/>
  <c r="AA511" i="12"/>
  <c r="M511" i="12"/>
  <c r="U511" i="12"/>
  <c r="AC511" i="12"/>
  <c r="O511" i="12"/>
  <c r="AE511" i="12"/>
  <c r="P511" i="12"/>
  <c r="AF511" i="12"/>
  <c r="T511" i="12"/>
  <c r="F511" i="12"/>
  <c r="V511" i="12"/>
  <c r="G511" i="12"/>
  <c r="W511" i="12"/>
  <c r="L511" i="12"/>
  <c r="AB511" i="12"/>
  <c r="H511" i="12"/>
  <c r="N511" i="12"/>
  <c r="X511" i="12"/>
  <c r="AD511" i="12"/>
  <c r="I507" i="12"/>
  <c r="Q507" i="12"/>
  <c r="Y507" i="12"/>
  <c r="AG507" i="12"/>
  <c r="J507" i="12"/>
  <c r="R507" i="12"/>
  <c r="Z507" i="12"/>
  <c r="K507" i="12"/>
  <c r="S507" i="12"/>
  <c r="AA507" i="12"/>
  <c r="M507" i="12"/>
  <c r="U507" i="12"/>
  <c r="AC507" i="12"/>
  <c r="O507" i="12"/>
  <c r="AE507" i="12"/>
  <c r="P507" i="12"/>
  <c r="AF507" i="12"/>
  <c r="T507" i="12"/>
  <c r="F507" i="12"/>
  <c r="V507" i="12"/>
  <c r="G507" i="12"/>
  <c r="W507" i="12"/>
  <c r="L507" i="12"/>
  <c r="AB507" i="12"/>
  <c r="H507" i="12"/>
  <c r="X507" i="12"/>
  <c r="AD507" i="12"/>
  <c r="N507" i="12"/>
  <c r="I503" i="12"/>
  <c r="Q503" i="12"/>
  <c r="Y503" i="12"/>
  <c r="AG503" i="12"/>
  <c r="J503" i="12"/>
  <c r="R503" i="12"/>
  <c r="Z503" i="12"/>
  <c r="K503" i="12"/>
  <c r="S503" i="12"/>
  <c r="AA503" i="12"/>
  <c r="M503" i="12"/>
  <c r="U503" i="12"/>
  <c r="AC503" i="12"/>
  <c r="O503" i="12"/>
  <c r="AE503" i="12"/>
  <c r="P503" i="12"/>
  <c r="AF503" i="12"/>
  <c r="T503" i="12"/>
  <c r="F503" i="12"/>
  <c r="V503" i="12"/>
  <c r="G503" i="12"/>
  <c r="W503" i="12"/>
  <c r="L503" i="12"/>
  <c r="AB503" i="12"/>
  <c r="X503" i="12"/>
  <c r="AD503" i="12"/>
  <c r="H503" i="12"/>
  <c r="N503" i="12"/>
  <c r="I499" i="12"/>
  <c r="Q499" i="12"/>
  <c r="Y499" i="12"/>
  <c r="AG499" i="12"/>
  <c r="J499" i="12"/>
  <c r="R499" i="12"/>
  <c r="Z499" i="12"/>
  <c r="K499" i="12"/>
  <c r="S499" i="12"/>
  <c r="AA499" i="12"/>
  <c r="L499" i="12"/>
  <c r="T499" i="12"/>
  <c r="AB499" i="12"/>
  <c r="M499" i="12"/>
  <c r="U499" i="12"/>
  <c r="AC499" i="12"/>
  <c r="G499" i="12"/>
  <c r="AD499" i="12"/>
  <c r="H499" i="12"/>
  <c r="AE499" i="12"/>
  <c r="N499" i="12"/>
  <c r="AF499" i="12"/>
  <c r="O499" i="12"/>
  <c r="P499" i="12"/>
  <c r="W499" i="12"/>
  <c r="F499" i="12"/>
  <c r="V499" i="12"/>
  <c r="X499" i="12"/>
  <c r="I495" i="12"/>
  <c r="Q495" i="12"/>
  <c r="Y495" i="12"/>
  <c r="AG495" i="12"/>
  <c r="J495" i="12"/>
  <c r="R495" i="12"/>
  <c r="Z495" i="12"/>
  <c r="K495" i="12"/>
  <c r="S495" i="12"/>
  <c r="AA495" i="12"/>
  <c r="L495" i="12"/>
  <c r="T495" i="12"/>
  <c r="AB495" i="12"/>
  <c r="M495" i="12"/>
  <c r="U495" i="12"/>
  <c r="AC495" i="12"/>
  <c r="N495" i="12"/>
  <c r="AF495" i="12"/>
  <c r="O495" i="12"/>
  <c r="P495" i="12"/>
  <c r="V495" i="12"/>
  <c r="W495" i="12"/>
  <c r="G495" i="12"/>
  <c r="AD495" i="12"/>
  <c r="F495" i="12"/>
  <c r="H495" i="12"/>
  <c r="X495" i="12"/>
  <c r="AE495" i="12"/>
  <c r="I491" i="12"/>
  <c r="Q491" i="12"/>
  <c r="Y491" i="12"/>
  <c r="AG491" i="12"/>
  <c r="J491" i="12"/>
  <c r="R491" i="12"/>
  <c r="Z491" i="12"/>
  <c r="K491" i="12"/>
  <c r="S491" i="12"/>
  <c r="AA491" i="12"/>
  <c r="L491" i="12"/>
  <c r="T491" i="12"/>
  <c r="AB491" i="12"/>
  <c r="M491" i="12"/>
  <c r="U491" i="12"/>
  <c r="AC491" i="12"/>
  <c r="P491" i="12"/>
  <c r="V491" i="12"/>
  <c r="W491" i="12"/>
  <c r="F491" i="12"/>
  <c r="X491" i="12"/>
  <c r="G491" i="12"/>
  <c r="AD491" i="12"/>
  <c r="N491" i="12"/>
  <c r="AF491" i="12"/>
  <c r="AE491" i="12"/>
  <c r="H491" i="12"/>
  <c r="O491" i="12"/>
  <c r="I487" i="12"/>
  <c r="Q487" i="12"/>
  <c r="Y487" i="12"/>
  <c r="AG487" i="12"/>
  <c r="J487" i="12"/>
  <c r="R487" i="12"/>
  <c r="Z487" i="12"/>
  <c r="K487" i="12"/>
  <c r="S487" i="12"/>
  <c r="AA487" i="12"/>
  <c r="L487" i="12"/>
  <c r="T487" i="12"/>
  <c r="AB487" i="12"/>
  <c r="M487" i="12"/>
  <c r="U487" i="12"/>
  <c r="AC487" i="12"/>
  <c r="W487" i="12"/>
  <c r="F487" i="12"/>
  <c r="X487" i="12"/>
  <c r="G487" i="12"/>
  <c r="AD487" i="12"/>
  <c r="H487" i="12"/>
  <c r="AE487" i="12"/>
  <c r="N487" i="12"/>
  <c r="AF487" i="12"/>
  <c r="P487" i="12"/>
  <c r="O487" i="12"/>
  <c r="V487" i="12"/>
  <c r="I483" i="12"/>
  <c r="Q483" i="12"/>
  <c r="Y483" i="12"/>
  <c r="AG483" i="12"/>
  <c r="J483" i="12"/>
  <c r="R483" i="12"/>
  <c r="Z483" i="12"/>
  <c r="K483" i="12"/>
  <c r="S483" i="12"/>
  <c r="AA483" i="12"/>
  <c r="L483" i="12"/>
  <c r="T483" i="12"/>
  <c r="AB483" i="12"/>
  <c r="M483" i="12"/>
  <c r="U483" i="12"/>
  <c r="AC483" i="12"/>
  <c r="G483" i="12"/>
  <c r="AD483" i="12"/>
  <c r="H483" i="12"/>
  <c r="AE483" i="12"/>
  <c r="N483" i="12"/>
  <c r="AF483" i="12"/>
  <c r="O483" i="12"/>
  <c r="P483" i="12"/>
  <c r="W483" i="12"/>
  <c r="F483" i="12"/>
  <c r="V483" i="12"/>
  <c r="X483" i="12"/>
  <c r="I479" i="12"/>
  <c r="Q479" i="12"/>
  <c r="Y479" i="12"/>
  <c r="AG479" i="12"/>
  <c r="J479" i="12"/>
  <c r="R479" i="12"/>
  <c r="Z479" i="12"/>
  <c r="K479" i="12"/>
  <c r="S479" i="12"/>
  <c r="AA479" i="12"/>
  <c r="L479" i="12"/>
  <c r="T479" i="12"/>
  <c r="AB479" i="12"/>
  <c r="M479" i="12"/>
  <c r="U479" i="12"/>
  <c r="AC479" i="12"/>
  <c r="N479" i="12"/>
  <c r="AF479" i="12"/>
  <c r="O479" i="12"/>
  <c r="P479" i="12"/>
  <c r="V479" i="12"/>
  <c r="W479" i="12"/>
  <c r="G479" i="12"/>
  <c r="AD479" i="12"/>
  <c r="X479" i="12"/>
  <c r="AE479" i="12"/>
  <c r="F479" i="12"/>
  <c r="H479" i="12"/>
  <c r="I475" i="12"/>
  <c r="Q475" i="12"/>
  <c r="Y475" i="12"/>
  <c r="AG475" i="12"/>
  <c r="J475" i="12"/>
  <c r="R475" i="12"/>
  <c r="Z475" i="12"/>
  <c r="K475" i="12"/>
  <c r="S475" i="12"/>
  <c r="AA475" i="12"/>
  <c r="L475" i="12"/>
  <c r="T475" i="12"/>
  <c r="AB475" i="12"/>
  <c r="M475" i="12"/>
  <c r="U475" i="12"/>
  <c r="AC475" i="12"/>
  <c r="P475" i="12"/>
  <c r="V475" i="12"/>
  <c r="W475" i="12"/>
  <c r="F475" i="12"/>
  <c r="X475" i="12"/>
  <c r="G475" i="12"/>
  <c r="AD475" i="12"/>
  <c r="N475" i="12"/>
  <c r="AF475" i="12"/>
  <c r="H475" i="12"/>
  <c r="AE475" i="12"/>
  <c r="O475" i="12"/>
  <c r="I471" i="12"/>
  <c r="Q471" i="12"/>
  <c r="Y471" i="12"/>
  <c r="AG471" i="12"/>
  <c r="J471" i="12"/>
  <c r="R471" i="12"/>
  <c r="Z471" i="12"/>
  <c r="K471" i="12"/>
  <c r="S471" i="12"/>
  <c r="AA471" i="12"/>
  <c r="L471" i="12"/>
  <c r="T471" i="12"/>
  <c r="AB471" i="12"/>
  <c r="M471" i="12"/>
  <c r="U471" i="12"/>
  <c r="AC471" i="12"/>
  <c r="W471" i="12"/>
  <c r="F471" i="12"/>
  <c r="X471" i="12"/>
  <c r="G471" i="12"/>
  <c r="AD471" i="12"/>
  <c r="H471" i="12"/>
  <c r="AE471" i="12"/>
  <c r="N471" i="12"/>
  <c r="AF471" i="12"/>
  <c r="P471" i="12"/>
  <c r="O471" i="12"/>
  <c r="V471" i="12"/>
  <c r="I467" i="12"/>
  <c r="Q467" i="12"/>
  <c r="Y467" i="12"/>
  <c r="AG467" i="12"/>
  <c r="J467" i="12"/>
  <c r="R467" i="12"/>
  <c r="Z467" i="12"/>
  <c r="K467" i="12"/>
  <c r="S467" i="12"/>
  <c r="AA467" i="12"/>
  <c r="L467" i="12"/>
  <c r="T467" i="12"/>
  <c r="AB467" i="12"/>
  <c r="M467" i="12"/>
  <c r="U467" i="12"/>
  <c r="AC467" i="12"/>
  <c r="G467" i="12"/>
  <c r="AD467" i="12"/>
  <c r="H467" i="12"/>
  <c r="AE467" i="12"/>
  <c r="N467" i="12"/>
  <c r="AF467" i="12"/>
  <c r="O467" i="12"/>
  <c r="P467" i="12"/>
  <c r="W467" i="12"/>
  <c r="V467" i="12"/>
  <c r="X467" i="12"/>
  <c r="F467" i="12"/>
  <c r="G463" i="12"/>
  <c r="O463" i="12"/>
  <c r="W463" i="12"/>
  <c r="AE463" i="12"/>
  <c r="H463" i="12"/>
  <c r="P463" i="12"/>
  <c r="X463" i="12"/>
  <c r="AF463" i="12"/>
  <c r="I463" i="12"/>
  <c r="Q463" i="12"/>
  <c r="Y463" i="12"/>
  <c r="AG463" i="12"/>
  <c r="K463" i="12"/>
  <c r="S463" i="12"/>
  <c r="AA463" i="12"/>
  <c r="U463" i="12"/>
  <c r="F463" i="12"/>
  <c r="V463" i="12"/>
  <c r="J463" i="12"/>
  <c r="Z463" i="12"/>
  <c r="L463" i="12"/>
  <c r="AB463" i="12"/>
  <c r="M463" i="12"/>
  <c r="AC463" i="12"/>
  <c r="N463" i="12"/>
  <c r="T463" i="12"/>
  <c r="R463" i="12"/>
  <c r="AD463" i="12"/>
  <c r="G459" i="12"/>
  <c r="O459" i="12"/>
  <c r="W459" i="12"/>
  <c r="AE459" i="12"/>
  <c r="H459" i="12"/>
  <c r="P459" i="12"/>
  <c r="X459" i="12"/>
  <c r="AF459" i="12"/>
  <c r="I459" i="12"/>
  <c r="Q459" i="12"/>
  <c r="Y459" i="12"/>
  <c r="AG459" i="12"/>
  <c r="K459" i="12"/>
  <c r="S459" i="12"/>
  <c r="AA459" i="12"/>
  <c r="U459" i="12"/>
  <c r="F459" i="12"/>
  <c r="V459" i="12"/>
  <c r="J459" i="12"/>
  <c r="Z459" i="12"/>
  <c r="L459" i="12"/>
  <c r="AB459" i="12"/>
  <c r="M459" i="12"/>
  <c r="AC459" i="12"/>
  <c r="R459" i="12"/>
  <c r="T459" i="12"/>
  <c r="AD459" i="12"/>
  <c r="N459" i="12"/>
  <c r="G455" i="12"/>
  <c r="O455" i="12"/>
  <c r="W455" i="12"/>
  <c r="AE455" i="12"/>
  <c r="H455" i="12"/>
  <c r="P455" i="12"/>
  <c r="X455" i="12"/>
  <c r="AF455" i="12"/>
  <c r="I455" i="12"/>
  <c r="Q455" i="12"/>
  <c r="Y455" i="12"/>
  <c r="AG455" i="12"/>
  <c r="K455" i="12"/>
  <c r="S455" i="12"/>
  <c r="AA455" i="12"/>
  <c r="U455" i="12"/>
  <c r="F455" i="12"/>
  <c r="V455" i="12"/>
  <c r="J455" i="12"/>
  <c r="Z455" i="12"/>
  <c r="L455" i="12"/>
  <c r="AB455" i="12"/>
  <c r="M455" i="12"/>
  <c r="AC455" i="12"/>
  <c r="N455" i="12"/>
  <c r="R455" i="12"/>
  <c r="T455" i="12"/>
  <c r="AD455" i="12"/>
  <c r="G451" i="12"/>
  <c r="O451" i="12"/>
  <c r="W451" i="12"/>
  <c r="AE451" i="12"/>
  <c r="H451" i="12"/>
  <c r="P451" i="12"/>
  <c r="X451" i="12"/>
  <c r="AF451" i="12"/>
  <c r="I451" i="12"/>
  <c r="Q451" i="12"/>
  <c r="Y451" i="12"/>
  <c r="AG451" i="12"/>
  <c r="K451" i="12"/>
  <c r="S451" i="12"/>
  <c r="AA451" i="12"/>
  <c r="U451" i="12"/>
  <c r="F451" i="12"/>
  <c r="V451" i="12"/>
  <c r="J451" i="12"/>
  <c r="Z451" i="12"/>
  <c r="L451" i="12"/>
  <c r="AB451" i="12"/>
  <c r="M451" i="12"/>
  <c r="AC451" i="12"/>
  <c r="AD451" i="12"/>
  <c r="R451" i="12"/>
  <c r="N451" i="12"/>
  <c r="T451" i="12"/>
  <c r="G447" i="12"/>
  <c r="O447" i="12"/>
  <c r="W447" i="12"/>
  <c r="AE447" i="12"/>
  <c r="H447" i="12"/>
  <c r="P447" i="12"/>
  <c r="X447" i="12"/>
  <c r="AF447" i="12"/>
  <c r="I447" i="12"/>
  <c r="Q447" i="12"/>
  <c r="Y447" i="12"/>
  <c r="AG447" i="12"/>
  <c r="K447" i="12"/>
  <c r="S447" i="12"/>
  <c r="AA447" i="12"/>
  <c r="U447" i="12"/>
  <c r="F447" i="12"/>
  <c r="V447" i="12"/>
  <c r="J447" i="12"/>
  <c r="Z447" i="12"/>
  <c r="L447" i="12"/>
  <c r="AB447" i="12"/>
  <c r="M447" i="12"/>
  <c r="AC447" i="12"/>
  <c r="N447" i="12"/>
  <c r="R447" i="12"/>
  <c r="T447" i="12"/>
  <c r="AD447" i="12"/>
  <c r="G443" i="12"/>
  <c r="O443" i="12"/>
  <c r="W443" i="12"/>
  <c r="AE443" i="12"/>
  <c r="H443" i="12"/>
  <c r="P443" i="12"/>
  <c r="X443" i="12"/>
  <c r="AF443" i="12"/>
  <c r="I443" i="12"/>
  <c r="Q443" i="12"/>
  <c r="Y443" i="12"/>
  <c r="AG443" i="12"/>
  <c r="K443" i="12"/>
  <c r="S443" i="12"/>
  <c r="AA443" i="12"/>
  <c r="U443" i="12"/>
  <c r="F443" i="12"/>
  <c r="V443" i="12"/>
  <c r="J443" i="12"/>
  <c r="Z443" i="12"/>
  <c r="L443" i="12"/>
  <c r="AB443" i="12"/>
  <c r="M443" i="12"/>
  <c r="AC443" i="12"/>
  <c r="N443" i="12"/>
  <c r="R443" i="12"/>
  <c r="AD443" i="12"/>
  <c r="T443" i="12"/>
  <c r="G439" i="12"/>
  <c r="O439" i="12"/>
  <c r="W439" i="12"/>
  <c r="AE439" i="12"/>
  <c r="H439" i="12"/>
  <c r="P439" i="12"/>
  <c r="X439" i="12"/>
  <c r="AF439" i="12"/>
  <c r="I439" i="12"/>
  <c r="Q439" i="12"/>
  <c r="Y439" i="12"/>
  <c r="AG439" i="12"/>
  <c r="K439" i="12"/>
  <c r="S439" i="12"/>
  <c r="AA439" i="12"/>
  <c r="U439" i="12"/>
  <c r="F439" i="12"/>
  <c r="V439" i="12"/>
  <c r="J439" i="12"/>
  <c r="Z439" i="12"/>
  <c r="L439" i="12"/>
  <c r="AB439" i="12"/>
  <c r="M439" i="12"/>
  <c r="AC439" i="12"/>
  <c r="N439" i="12"/>
  <c r="AD439" i="12"/>
  <c r="R439" i="12"/>
  <c r="T439" i="12"/>
  <c r="G435" i="12"/>
  <c r="O435" i="12"/>
  <c r="W435" i="12"/>
  <c r="AE435" i="12"/>
  <c r="H435" i="12"/>
  <c r="P435" i="12"/>
  <c r="X435" i="12"/>
  <c r="AF435" i="12"/>
  <c r="I435" i="12"/>
  <c r="Q435" i="12"/>
  <c r="Y435" i="12"/>
  <c r="AG435" i="12"/>
  <c r="K435" i="12"/>
  <c r="S435" i="12"/>
  <c r="AA435" i="12"/>
  <c r="U435" i="12"/>
  <c r="F435" i="12"/>
  <c r="V435" i="12"/>
  <c r="J435" i="12"/>
  <c r="Z435" i="12"/>
  <c r="L435" i="12"/>
  <c r="AB435" i="12"/>
  <c r="M435" i="12"/>
  <c r="AC435" i="12"/>
  <c r="N435" i="12"/>
  <c r="AD435" i="12"/>
  <c r="R435" i="12"/>
  <c r="T435" i="12"/>
  <c r="G431" i="12"/>
  <c r="O431" i="12"/>
  <c r="W431" i="12"/>
  <c r="AE431" i="12"/>
  <c r="H431" i="12"/>
  <c r="P431" i="12"/>
  <c r="X431" i="12"/>
  <c r="AF431" i="12"/>
  <c r="I431" i="12"/>
  <c r="Q431" i="12"/>
  <c r="Y431" i="12"/>
  <c r="AG431" i="12"/>
  <c r="J431" i="12"/>
  <c r="R431" i="12"/>
  <c r="Z431" i="12"/>
  <c r="K431" i="12"/>
  <c r="S431" i="12"/>
  <c r="AA431" i="12"/>
  <c r="M431" i="12"/>
  <c r="N431" i="12"/>
  <c r="T431" i="12"/>
  <c r="U431" i="12"/>
  <c r="V431" i="12"/>
  <c r="AB431" i="12"/>
  <c r="F431" i="12"/>
  <c r="AC431" i="12"/>
  <c r="L431" i="12"/>
  <c r="AD431" i="12"/>
  <c r="G427" i="12"/>
  <c r="O427" i="12"/>
  <c r="W427" i="12"/>
  <c r="AE427" i="12"/>
  <c r="H427" i="12"/>
  <c r="P427" i="12"/>
  <c r="X427" i="12"/>
  <c r="AF427" i="12"/>
  <c r="I427" i="12"/>
  <c r="Q427" i="12"/>
  <c r="Y427" i="12"/>
  <c r="AG427" i="12"/>
  <c r="J427" i="12"/>
  <c r="R427" i="12"/>
  <c r="Z427" i="12"/>
  <c r="K427" i="12"/>
  <c r="S427" i="12"/>
  <c r="AA427" i="12"/>
  <c r="T427" i="12"/>
  <c r="U427" i="12"/>
  <c r="V427" i="12"/>
  <c r="AB427" i="12"/>
  <c r="F427" i="12"/>
  <c r="AC427" i="12"/>
  <c r="L427" i="12"/>
  <c r="AD427" i="12"/>
  <c r="M427" i="12"/>
  <c r="N427" i="12"/>
  <c r="G423" i="12"/>
  <c r="O423" i="12"/>
  <c r="W423" i="12"/>
  <c r="AE423" i="12"/>
  <c r="H423" i="12"/>
  <c r="P423" i="12"/>
  <c r="X423" i="12"/>
  <c r="AF423" i="12"/>
  <c r="I423" i="12"/>
  <c r="Q423" i="12"/>
  <c r="Y423" i="12"/>
  <c r="AG423" i="12"/>
  <c r="J423" i="12"/>
  <c r="R423" i="12"/>
  <c r="Z423" i="12"/>
  <c r="K423" i="12"/>
  <c r="S423" i="12"/>
  <c r="AA423" i="12"/>
  <c r="V423" i="12"/>
  <c r="AB423" i="12"/>
  <c r="F423" i="12"/>
  <c r="AC423" i="12"/>
  <c r="L423" i="12"/>
  <c r="AD423" i="12"/>
  <c r="M423" i="12"/>
  <c r="N423" i="12"/>
  <c r="T423" i="12"/>
  <c r="U423" i="12"/>
  <c r="G419" i="12"/>
  <c r="O419" i="12"/>
  <c r="W419" i="12"/>
  <c r="AE419" i="12"/>
  <c r="H419" i="12"/>
  <c r="P419" i="12"/>
  <c r="X419" i="12"/>
  <c r="AF419" i="12"/>
  <c r="I419" i="12"/>
  <c r="Q419" i="12"/>
  <c r="Y419" i="12"/>
  <c r="AG419" i="12"/>
  <c r="J419" i="12"/>
  <c r="R419" i="12"/>
  <c r="Z419" i="12"/>
  <c r="K419" i="12"/>
  <c r="S419" i="12"/>
  <c r="AA419" i="12"/>
  <c r="F419" i="12"/>
  <c r="AC419" i="12"/>
  <c r="L419" i="12"/>
  <c r="AD419" i="12"/>
  <c r="M419" i="12"/>
  <c r="N419" i="12"/>
  <c r="T419" i="12"/>
  <c r="U419" i="12"/>
  <c r="V419" i="12"/>
  <c r="AB419" i="12"/>
  <c r="G415" i="12"/>
  <c r="O415" i="12"/>
  <c r="W415" i="12"/>
  <c r="AE415" i="12"/>
  <c r="H415" i="12"/>
  <c r="P415" i="12"/>
  <c r="X415" i="12"/>
  <c r="AF415" i="12"/>
  <c r="I415" i="12"/>
  <c r="Q415" i="12"/>
  <c r="Y415" i="12"/>
  <c r="AG415" i="12"/>
  <c r="J415" i="12"/>
  <c r="R415" i="12"/>
  <c r="Z415" i="12"/>
  <c r="K415" i="12"/>
  <c r="S415" i="12"/>
  <c r="AA415" i="12"/>
  <c r="M415" i="12"/>
  <c r="N415" i="12"/>
  <c r="T415" i="12"/>
  <c r="U415" i="12"/>
  <c r="V415" i="12"/>
  <c r="AB415" i="12"/>
  <c r="F415" i="12"/>
  <c r="L415" i="12"/>
  <c r="AC415" i="12"/>
  <c r="AD415" i="12"/>
  <c r="G411" i="12"/>
  <c r="O411" i="12"/>
  <c r="W411" i="12"/>
  <c r="AE411" i="12"/>
  <c r="H411" i="12"/>
  <c r="P411" i="12"/>
  <c r="X411" i="12"/>
  <c r="AF411" i="12"/>
  <c r="I411" i="12"/>
  <c r="Q411" i="12"/>
  <c r="Y411" i="12"/>
  <c r="AG411" i="12"/>
  <c r="J411" i="12"/>
  <c r="R411" i="12"/>
  <c r="Z411" i="12"/>
  <c r="K411" i="12"/>
  <c r="S411" i="12"/>
  <c r="AA411" i="12"/>
  <c r="T411" i="12"/>
  <c r="U411" i="12"/>
  <c r="V411" i="12"/>
  <c r="AB411" i="12"/>
  <c r="F411" i="12"/>
  <c r="AC411" i="12"/>
  <c r="L411" i="12"/>
  <c r="AD411" i="12"/>
  <c r="M411" i="12"/>
  <c r="N411" i="12"/>
  <c r="G407" i="12"/>
  <c r="O407" i="12"/>
  <c r="W407" i="12"/>
  <c r="AE407" i="12"/>
  <c r="H407" i="12"/>
  <c r="P407" i="12"/>
  <c r="X407" i="12"/>
  <c r="AF407" i="12"/>
  <c r="I407" i="12"/>
  <c r="Q407" i="12"/>
  <c r="Y407" i="12"/>
  <c r="AG407" i="12"/>
  <c r="J407" i="12"/>
  <c r="R407" i="12"/>
  <c r="Z407" i="12"/>
  <c r="K407" i="12"/>
  <c r="S407" i="12"/>
  <c r="AA407" i="12"/>
  <c r="V407" i="12"/>
  <c r="AB407" i="12"/>
  <c r="F407" i="12"/>
  <c r="AC407" i="12"/>
  <c r="L407" i="12"/>
  <c r="AD407" i="12"/>
  <c r="M407" i="12"/>
  <c r="N407" i="12"/>
  <c r="T407" i="12"/>
  <c r="U407" i="12"/>
  <c r="J403" i="12"/>
  <c r="R403" i="12"/>
  <c r="Z403" i="12"/>
  <c r="K403" i="12"/>
  <c r="S403" i="12"/>
  <c r="AA403" i="12"/>
  <c r="F403" i="12"/>
  <c r="N403" i="12"/>
  <c r="V403" i="12"/>
  <c r="AD403" i="12"/>
  <c r="M403" i="12"/>
  <c r="Y403" i="12"/>
  <c r="O403" i="12"/>
  <c r="AB403" i="12"/>
  <c r="P403" i="12"/>
  <c r="AC403" i="12"/>
  <c r="Q403" i="12"/>
  <c r="AE403" i="12"/>
  <c r="G403" i="12"/>
  <c r="T403" i="12"/>
  <c r="AF403" i="12"/>
  <c r="AG403" i="12"/>
  <c r="H403" i="12"/>
  <c r="I403" i="12"/>
  <c r="L403" i="12"/>
  <c r="U403" i="12"/>
  <c r="W403" i="12"/>
  <c r="X403" i="12"/>
  <c r="J399" i="12"/>
  <c r="R399" i="12"/>
  <c r="Z399" i="12"/>
  <c r="K399" i="12"/>
  <c r="S399" i="12"/>
  <c r="AA399" i="12"/>
  <c r="L399" i="12"/>
  <c r="T399" i="12"/>
  <c r="AB399" i="12"/>
  <c r="F399" i="12"/>
  <c r="N399" i="12"/>
  <c r="V399" i="12"/>
  <c r="AD399" i="12"/>
  <c r="O399" i="12"/>
  <c r="AE399" i="12"/>
  <c r="P399" i="12"/>
  <c r="AF399" i="12"/>
  <c r="Q399" i="12"/>
  <c r="AG399" i="12"/>
  <c r="U399" i="12"/>
  <c r="G399" i="12"/>
  <c r="W399" i="12"/>
  <c r="X399" i="12"/>
  <c r="Y399" i="12"/>
  <c r="AC399" i="12"/>
  <c r="H399" i="12"/>
  <c r="I399" i="12"/>
  <c r="M399" i="12"/>
  <c r="J395" i="12"/>
  <c r="R395" i="12"/>
  <c r="Z395" i="12"/>
  <c r="K395" i="12"/>
  <c r="S395" i="12"/>
  <c r="AA395" i="12"/>
  <c r="L395" i="12"/>
  <c r="T395" i="12"/>
  <c r="AB395" i="12"/>
  <c r="F395" i="12"/>
  <c r="N395" i="12"/>
  <c r="V395" i="12"/>
  <c r="AD395" i="12"/>
  <c r="O395" i="12"/>
  <c r="AE395" i="12"/>
  <c r="P395" i="12"/>
  <c r="AF395" i="12"/>
  <c r="Q395" i="12"/>
  <c r="AG395" i="12"/>
  <c r="U395" i="12"/>
  <c r="G395" i="12"/>
  <c r="W395" i="12"/>
  <c r="H395" i="12"/>
  <c r="I395" i="12"/>
  <c r="M395" i="12"/>
  <c r="X395" i="12"/>
  <c r="Y395" i="12"/>
  <c r="AC395" i="12"/>
  <c r="J391" i="12"/>
  <c r="R391" i="12"/>
  <c r="Z391" i="12"/>
  <c r="K391" i="12"/>
  <c r="S391" i="12"/>
  <c r="AA391" i="12"/>
  <c r="L391" i="12"/>
  <c r="T391" i="12"/>
  <c r="AB391" i="12"/>
  <c r="F391" i="12"/>
  <c r="N391" i="12"/>
  <c r="V391" i="12"/>
  <c r="AD391" i="12"/>
  <c r="O391" i="12"/>
  <c r="AE391" i="12"/>
  <c r="P391" i="12"/>
  <c r="AF391" i="12"/>
  <c r="Q391" i="12"/>
  <c r="AG391" i="12"/>
  <c r="U391" i="12"/>
  <c r="G391" i="12"/>
  <c r="W391" i="12"/>
  <c r="AC391" i="12"/>
  <c r="H391" i="12"/>
  <c r="I391" i="12"/>
  <c r="M391" i="12"/>
  <c r="X391" i="12"/>
  <c r="Y391" i="12"/>
  <c r="J387" i="12"/>
  <c r="R387" i="12"/>
  <c r="Z387" i="12"/>
  <c r="K387" i="12"/>
  <c r="S387" i="12"/>
  <c r="AA387" i="12"/>
  <c r="L387" i="12"/>
  <c r="T387" i="12"/>
  <c r="AB387" i="12"/>
  <c r="M387" i="12"/>
  <c r="U387" i="12"/>
  <c r="AC387" i="12"/>
  <c r="F387" i="12"/>
  <c r="N387" i="12"/>
  <c r="V387" i="12"/>
  <c r="AD387" i="12"/>
  <c r="P387" i="12"/>
  <c r="Q387" i="12"/>
  <c r="W387" i="12"/>
  <c r="X387" i="12"/>
  <c r="G387" i="12"/>
  <c r="Y387" i="12"/>
  <c r="H387" i="12"/>
  <c r="I387" i="12"/>
  <c r="O387" i="12"/>
  <c r="AE387" i="12"/>
  <c r="AF387" i="12"/>
  <c r="AG387" i="12"/>
  <c r="J383" i="12"/>
  <c r="R383" i="12"/>
  <c r="Z383" i="12"/>
  <c r="K383" i="12"/>
  <c r="S383" i="12"/>
  <c r="AA383" i="12"/>
  <c r="L383" i="12"/>
  <c r="T383" i="12"/>
  <c r="AB383" i="12"/>
  <c r="M383" i="12"/>
  <c r="U383" i="12"/>
  <c r="AC383" i="12"/>
  <c r="F383" i="12"/>
  <c r="N383" i="12"/>
  <c r="V383" i="12"/>
  <c r="AD383" i="12"/>
  <c r="W383" i="12"/>
  <c r="X383" i="12"/>
  <c r="G383" i="12"/>
  <c r="Y383" i="12"/>
  <c r="H383" i="12"/>
  <c r="AE383" i="12"/>
  <c r="I383" i="12"/>
  <c r="AF383" i="12"/>
  <c r="O383" i="12"/>
  <c r="P383" i="12"/>
  <c r="Q383" i="12"/>
  <c r="AG383" i="12"/>
  <c r="J379" i="12"/>
  <c r="R379" i="12"/>
  <c r="Z379" i="12"/>
  <c r="K379" i="12"/>
  <c r="S379" i="12"/>
  <c r="AA379" i="12"/>
  <c r="L379" i="12"/>
  <c r="T379" i="12"/>
  <c r="AB379" i="12"/>
  <c r="M379" i="12"/>
  <c r="U379" i="12"/>
  <c r="AC379" i="12"/>
  <c r="F379" i="12"/>
  <c r="N379" i="12"/>
  <c r="V379" i="12"/>
  <c r="AD379" i="12"/>
  <c r="G379" i="12"/>
  <c r="Y379" i="12"/>
  <c r="H379" i="12"/>
  <c r="AE379" i="12"/>
  <c r="I379" i="12"/>
  <c r="AF379" i="12"/>
  <c r="O379" i="12"/>
  <c r="AG379" i="12"/>
  <c r="P379" i="12"/>
  <c r="Q379" i="12"/>
  <c r="W379" i="12"/>
  <c r="X379" i="12"/>
  <c r="J375" i="12"/>
  <c r="R375" i="12"/>
  <c r="Z375" i="12"/>
  <c r="K375" i="12"/>
  <c r="S375" i="12"/>
  <c r="AA375" i="12"/>
  <c r="L375" i="12"/>
  <c r="T375" i="12"/>
  <c r="AB375" i="12"/>
  <c r="M375" i="12"/>
  <c r="U375" i="12"/>
  <c r="AC375" i="12"/>
  <c r="F375" i="12"/>
  <c r="N375" i="12"/>
  <c r="V375" i="12"/>
  <c r="AD375" i="12"/>
  <c r="I375" i="12"/>
  <c r="AF375" i="12"/>
  <c r="O375" i="12"/>
  <c r="AG375" i="12"/>
  <c r="P375" i="12"/>
  <c r="Q375" i="12"/>
  <c r="W375" i="12"/>
  <c r="G375" i="12"/>
  <c r="H375" i="12"/>
  <c r="X375" i="12"/>
  <c r="Y375" i="12"/>
  <c r="AE375" i="12"/>
  <c r="J371" i="12"/>
  <c r="R371" i="12"/>
  <c r="Z371" i="12"/>
  <c r="K371" i="12"/>
  <c r="S371" i="12"/>
  <c r="AA371" i="12"/>
  <c r="L371" i="12"/>
  <c r="T371" i="12"/>
  <c r="AB371" i="12"/>
  <c r="M371" i="12"/>
  <c r="U371" i="12"/>
  <c r="AC371" i="12"/>
  <c r="F371" i="12"/>
  <c r="N371" i="12"/>
  <c r="V371" i="12"/>
  <c r="AD371" i="12"/>
  <c r="P371" i="12"/>
  <c r="Q371" i="12"/>
  <c r="W371" i="12"/>
  <c r="X371" i="12"/>
  <c r="G371" i="12"/>
  <c r="Y371" i="12"/>
  <c r="H371" i="12"/>
  <c r="I371" i="12"/>
  <c r="O371" i="12"/>
  <c r="AE371" i="12"/>
  <c r="AF371" i="12"/>
  <c r="AG371" i="12"/>
  <c r="M367" i="12"/>
  <c r="U367" i="12"/>
  <c r="AC367" i="12"/>
  <c r="F367" i="12"/>
  <c r="N367" i="12"/>
  <c r="V367" i="12"/>
  <c r="AD367" i="12"/>
  <c r="G367" i="12"/>
  <c r="O367" i="12"/>
  <c r="I367" i="12"/>
  <c r="Q367" i="12"/>
  <c r="Y367" i="12"/>
  <c r="AG367" i="12"/>
  <c r="J367" i="12"/>
  <c r="R367" i="12"/>
  <c r="Z367" i="12"/>
  <c r="S367" i="12"/>
  <c r="T367" i="12"/>
  <c r="W367" i="12"/>
  <c r="X367" i="12"/>
  <c r="H367" i="12"/>
  <c r="AA367" i="12"/>
  <c r="K367" i="12"/>
  <c r="AB367" i="12"/>
  <c r="AE367" i="12"/>
  <c r="AF367" i="12"/>
  <c r="L367" i="12"/>
  <c r="P367" i="12"/>
  <c r="M363" i="12"/>
  <c r="U363" i="12"/>
  <c r="AC363" i="12"/>
  <c r="F363" i="12"/>
  <c r="N363" i="12"/>
  <c r="V363" i="12"/>
  <c r="AD363" i="12"/>
  <c r="G363" i="12"/>
  <c r="O363" i="12"/>
  <c r="W363" i="12"/>
  <c r="AE363" i="12"/>
  <c r="I363" i="12"/>
  <c r="Q363" i="12"/>
  <c r="Y363" i="12"/>
  <c r="AG363" i="12"/>
  <c r="J363" i="12"/>
  <c r="R363" i="12"/>
  <c r="Z363" i="12"/>
  <c r="X363" i="12"/>
  <c r="AA363" i="12"/>
  <c r="H363" i="12"/>
  <c r="AB363" i="12"/>
  <c r="K363" i="12"/>
  <c r="AF363" i="12"/>
  <c r="L363" i="12"/>
  <c r="P363" i="12"/>
  <c r="S363" i="12"/>
  <c r="T363" i="12"/>
  <c r="M359" i="12"/>
  <c r="U359" i="12"/>
  <c r="AC359" i="12"/>
  <c r="F359" i="12"/>
  <c r="N359" i="12"/>
  <c r="V359" i="12"/>
  <c r="AD359" i="12"/>
  <c r="G359" i="12"/>
  <c r="O359" i="12"/>
  <c r="W359" i="12"/>
  <c r="AE359" i="12"/>
  <c r="I359" i="12"/>
  <c r="Q359" i="12"/>
  <c r="Y359" i="12"/>
  <c r="AG359" i="12"/>
  <c r="J359" i="12"/>
  <c r="R359" i="12"/>
  <c r="Z359" i="12"/>
  <c r="H359" i="12"/>
  <c r="AB359" i="12"/>
  <c r="K359" i="12"/>
  <c r="AF359" i="12"/>
  <c r="L359" i="12"/>
  <c r="P359" i="12"/>
  <c r="S359" i="12"/>
  <c r="T359" i="12"/>
  <c r="X359" i="12"/>
  <c r="AA359" i="12"/>
  <c r="M355" i="12"/>
  <c r="U355" i="12"/>
  <c r="AC355" i="12"/>
  <c r="F355" i="12"/>
  <c r="N355" i="12"/>
  <c r="V355" i="12"/>
  <c r="AD355" i="12"/>
  <c r="G355" i="12"/>
  <c r="O355" i="12"/>
  <c r="W355" i="12"/>
  <c r="AE355" i="12"/>
  <c r="I355" i="12"/>
  <c r="Q355" i="12"/>
  <c r="Y355" i="12"/>
  <c r="AG355" i="12"/>
  <c r="J355" i="12"/>
  <c r="R355" i="12"/>
  <c r="Z355" i="12"/>
  <c r="L355" i="12"/>
  <c r="P355" i="12"/>
  <c r="S355" i="12"/>
  <c r="T355" i="12"/>
  <c r="X355" i="12"/>
  <c r="AA355" i="12"/>
  <c r="AB355" i="12"/>
  <c r="AF355" i="12"/>
  <c r="H355" i="12"/>
  <c r="K355" i="12"/>
  <c r="M351" i="12"/>
  <c r="U351" i="12"/>
  <c r="AC351" i="12"/>
  <c r="F351" i="12"/>
  <c r="N351" i="12"/>
  <c r="V351" i="12"/>
  <c r="AD351" i="12"/>
  <c r="G351" i="12"/>
  <c r="O351" i="12"/>
  <c r="W351" i="12"/>
  <c r="AE351" i="12"/>
  <c r="H351" i="12"/>
  <c r="P351" i="12"/>
  <c r="I351" i="12"/>
  <c r="Q351" i="12"/>
  <c r="Y351" i="12"/>
  <c r="AG351" i="12"/>
  <c r="J351" i="12"/>
  <c r="R351" i="12"/>
  <c r="Z351" i="12"/>
  <c r="S351" i="12"/>
  <c r="T351" i="12"/>
  <c r="X351" i="12"/>
  <c r="AA351" i="12"/>
  <c r="AB351" i="12"/>
  <c r="AF351" i="12"/>
  <c r="K351" i="12"/>
  <c r="L351" i="12"/>
  <c r="M347" i="12"/>
  <c r="U347" i="12"/>
  <c r="AC347" i="12"/>
  <c r="F347" i="12"/>
  <c r="N347" i="12"/>
  <c r="V347" i="12"/>
  <c r="AD347" i="12"/>
  <c r="G347" i="12"/>
  <c r="O347" i="12"/>
  <c r="W347" i="12"/>
  <c r="AE347" i="12"/>
  <c r="H347" i="12"/>
  <c r="P347" i="12"/>
  <c r="X347" i="12"/>
  <c r="AF347" i="12"/>
  <c r="I347" i="12"/>
  <c r="Q347" i="12"/>
  <c r="Y347" i="12"/>
  <c r="AG347" i="12"/>
  <c r="J347" i="12"/>
  <c r="R347" i="12"/>
  <c r="Z347" i="12"/>
  <c r="K347" i="12"/>
  <c r="L347" i="12"/>
  <c r="S347" i="12"/>
  <c r="T347" i="12"/>
  <c r="AA347" i="12"/>
  <c r="AB347" i="12"/>
  <c r="M343" i="12"/>
  <c r="U343" i="12"/>
  <c r="AC343" i="12"/>
  <c r="F343" i="12"/>
  <c r="N343" i="12"/>
  <c r="V343" i="12"/>
  <c r="AD343" i="12"/>
  <c r="G343" i="12"/>
  <c r="O343" i="12"/>
  <c r="W343" i="12"/>
  <c r="AE343" i="12"/>
  <c r="H343" i="12"/>
  <c r="P343" i="12"/>
  <c r="X343" i="12"/>
  <c r="AF343" i="12"/>
  <c r="I343" i="12"/>
  <c r="Q343" i="12"/>
  <c r="Y343" i="12"/>
  <c r="AG343" i="12"/>
  <c r="J343" i="12"/>
  <c r="R343" i="12"/>
  <c r="Z343" i="12"/>
  <c r="S343" i="12"/>
  <c r="T343" i="12"/>
  <c r="AA343" i="12"/>
  <c r="AB343" i="12"/>
  <c r="K343" i="12"/>
  <c r="L343" i="12"/>
  <c r="M339" i="12"/>
  <c r="U339" i="12"/>
  <c r="AC339" i="12"/>
  <c r="F339" i="12"/>
  <c r="N339" i="12"/>
  <c r="V339" i="12"/>
  <c r="AD339" i="12"/>
  <c r="G339" i="12"/>
  <c r="O339" i="12"/>
  <c r="W339" i="12"/>
  <c r="AE339" i="12"/>
  <c r="H339" i="12"/>
  <c r="P339" i="12"/>
  <c r="X339" i="12"/>
  <c r="AF339" i="12"/>
  <c r="I339" i="12"/>
  <c r="Q339" i="12"/>
  <c r="Y339" i="12"/>
  <c r="AG339" i="12"/>
  <c r="J339" i="12"/>
  <c r="R339" i="12"/>
  <c r="Z339" i="12"/>
  <c r="K339" i="12"/>
  <c r="L339" i="12"/>
  <c r="S339" i="12"/>
  <c r="T339" i="12"/>
  <c r="AA339" i="12"/>
  <c r="AB339" i="12"/>
  <c r="L335" i="12"/>
  <c r="T335" i="12"/>
  <c r="AB335" i="12"/>
  <c r="M335" i="12"/>
  <c r="U335" i="12"/>
  <c r="AC335" i="12"/>
  <c r="H335" i="12"/>
  <c r="P335" i="12"/>
  <c r="X335" i="12"/>
  <c r="AF335" i="12"/>
  <c r="I335" i="12"/>
  <c r="Q335" i="12"/>
  <c r="Y335" i="12"/>
  <c r="AG335" i="12"/>
  <c r="K335" i="12"/>
  <c r="AA335" i="12"/>
  <c r="N335" i="12"/>
  <c r="AD335" i="12"/>
  <c r="O335" i="12"/>
  <c r="AE335" i="12"/>
  <c r="R335" i="12"/>
  <c r="S335" i="12"/>
  <c r="F335" i="12"/>
  <c r="V335" i="12"/>
  <c r="W335" i="12"/>
  <c r="Z335" i="12"/>
  <c r="G335" i="12"/>
  <c r="J335" i="12"/>
  <c r="L331" i="12"/>
  <c r="T331" i="12"/>
  <c r="AB331" i="12"/>
  <c r="M331" i="12"/>
  <c r="U331" i="12"/>
  <c r="AC331" i="12"/>
  <c r="H331" i="12"/>
  <c r="P331" i="12"/>
  <c r="X331" i="12"/>
  <c r="AF331" i="12"/>
  <c r="I331" i="12"/>
  <c r="Q331" i="12"/>
  <c r="Y331" i="12"/>
  <c r="AG331" i="12"/>
  <c r="K331" i="12"/>
  <c r="AA331" i="12"/>
  <c r="N331" i="12"/>
  <c r="AD331" i="12"/>
  <c r="O331" i="12"/>
  <c r="AE331" i="12"/>
  <c r="R331" i="12"/>
  <c r="S331" i="12"/>
  <c r="F331" i="12"/>
  <c r="V331" i="12"/>
  <c r="G331" i="12"/>
  <c r="J331" i="12"/>
  <c r="W331" i="12"/>
  <c r="Z331" i="12"/>
  <c r="L327" i="12"/>
  <c r="T327" i="12"/>
  <c r="AB327" i="12"/>
  <c r="M327" i="12"/>
  <c r="U327" i="12"/>
  <c r="AC327" i="12"/>
  <c r="H327" i="12"/>
  <c r="P327" i="12"/>
  <c r="X327" i="12"/>
  <c r="AF327" i="12"/>
  <c r="I327" i="12"/>
  <c r="Q327" i="12"/>
  <c r="Y327" i="12"/>
  <c r="AG327" i="12"/>
  <c r="K327" i="12"/>
  <c r="AA327" i="12"/>
  <c r="N327" i="12"/>
  <c r="AD327" i="12"/>
  <c r="O327" i="12"/>
  <c r="AE327" i="12"/>
  <c r="R327" i="12"/>
  <c r="S327" i="12"/>
  <c r="F327" i="12"/>
  <c r="V327" i="12"/>
  <c r="G327" i="12"/>
  <c r="J327" i="12"/>
  <c r="W327" i="12"/>
  <c r="Z327" i="12"/>
  <c r="L323" i="12"/>
  <c r="T323" i="12"/>
  <c r="AB323" i="12"/>
  <c r="M323" i="12"/>
  <c r="U323" i="12"/>
  <c r="AC323" i="12"/>
  <c r="H323" i="12"/>
  <c r="P323" i="12"/>
  <c r="X323" i="12"/>
  <c r="AF323" i="12"/>
  <c r="I323" i="12"/>
  <c r="Q323" i="12"/>
  <c r="Y323" i="12"/>
  <c r="AG323" i="12"/>
  <c r="K323" i="12"/>
  <c r="AA323" i="12"/>
  <c r="N323" i="12"/>
  <c r="AD323" i="12"/>
  <c r="O323" i="12"/>
  <c r="AE323" i="12"/>
  <c r="R323" i="12"/>
  <c r="S323" i="12"/>
  <c r="F323" i="12"/>
  <c r="V323" i="12"/>
  <c r="G323" i="12"/>
  <c r="J323" i="12"/>
  <c r="W323" i="12"/>
  <c r="Z323" i="12"/>
  <c r="L319" i="12"/>
  <c r="T319" i="12"/>
  <c r="AB319" i="12"/>
  <c r="M319" i="12"/>
  <c r="U319" i="12"/>
  <c r="AC319" i="12"/>
  <c r="H319" i="12"/>
  <c r="P319" i="12"/>
  <c r="X319" i="12"/>
  <c r="AF319" i="12"/>
  <c r="I319" i="12"/>
  <c r="Q319" i="12"/>
  <c r="Y319" i="12"/>
  <c r="AG319" i="12"/>
  <c r="K319" i="12"/>
  <c r="AA319" i="12"/>
  <c r="N319" i="12"/>
  <c r="AD319" i="12"/>
  <c r="O319" i="12"/>
  <c r="AE319" i="12"/>
  <c r="R319" i="12"/>
  <c r="S319" i="12"/>
  <c r="F319" i="12"/>
  <c r="V319" i="12"/>
  <c r="W319" i="12"/>
  <c r="Z319" i="12"/>
  <c r="G319" i="12"/>
  <c r="J319" i="12"/>
  <c r="L315" i="12"/>
  <c r="T315" i="12"/>
  <c r="AB315" i="12"/>
  <c r="M315" i="12"/>
  <c r="U315" i="12"/>
  <c r="AC315" i="12"/>
  <c r="F315" i="12"/>
  <c r="N315" i="12"/>
  <c r="V315" i="12"/>
  <c r="AD315" i="12"/>
  <c r="G315" i="12"/>
  <c r="O315" i="12"/>
  <c r="W315" i="12"/>
  <c r="H315" i="12"/>
  <c r="P315" i="12"/>
  <c r="X315" i="12"/>
  <c r="AF315" i="12"/>
  <c r="I315" i="12"/>
  <c r="Q315" i="12"/>
  <c r="Y315" i="12"/>
  <c r="AG315" i="12"/>
  <c r="R315" i="12"/>
  <c r="S315" i="12"/>
  <c r="Z315" i="12"/>
  <c r="AA315" i="12"/>
  <c r="AE315" i="12"/>
  <c r="J315" i="12"/>
  <c r="K315" i="12"/>
  <c r="L311" i="12"/>
  <c r="T311" i="12"/>
  <c r="AB311" i="12"/>
  <c r="M311" i="12"/>
  <c r="U311" i="12"/>
  <c r="AC311" i="12"/>
  <c r="F311" i="12"/>
  <c r="N311" i="12"/>
  <c r="V311" i="12"/>
  <c r="AD311" i="12"/>
  <c r="G311" i="12"/>
  <c r="O311" i="12"/>
  <c r="W311" i="12"/>
  <c r="AE311" i="12"/>
  <c r="H311" i="12"/>
  <c r="P311" i="12"/>
  <c r="X311" i="12"/>
  <c r="AF311" i="12"/>
  <c r="I311" i="12"/>
  <c r="Q311" i="12"/>
  <c r="Y311" i="12"/>
  <c r="AG311" i="12"/>
  <c r="J311" i="12"/>
  <c r="K311" i="12"/>
  <c r="R311" i="12"/>
  <c r="S311" i="12"/>
  <c r="Z311" i="12"/>
  <c r="AA311" i="12"/>
  <c r="L307" i="12"/>
  <c r="T307" i="12"/>
  <c r="AB307" i="12"/>
  <c r="M307" i="12"/>
  <c r="U307" i="12"/>
  <c r="AC307" i="12"/>
  <c r="F307" i="12"/>
  <c r="N307" i="12"/>
  <c r="V307" i="12"/>
  <c r="AD307" i="12"/>
  <c r="G307" i="12"/>
  <c r="O307" i="12"/>
  <c r="W307" i="12"/>
  <c r="AE307" i="12"/>
  <c r="H307" i="12"/>
  <c r="P307" i="12"/>
  <c r="X307" i="12"/>
  <c r="AF307" i="12"/>
  <c r="I307" i="12"/>
  <c r="Q307" i="12"/>
  <c r="Y307" i="12"/>
  <c r="AG307" i="12"/>
  <c r="R307" i="12"/>
  <c r="S307" i="12"/>
  <c r="Z307" i="12"/>
  <c r="AA307" i="12"/>
  <c r="J307" i="12"/>
  <c r="K307" i="12"/>
  <c r="M303" i="12"/>
  <c r="F303" i="12"/>
  <c r="N303" i="12"/>
  <c r="G303" i="12"/>
  <c r="O303" i="12"/>
  <c r="H303" i="12"/>
  <c r="I303" i="12"/>
  <c r="T303" i="12"/>
  <c r="AB303" i="12"/>
  <c r="J303" i="12"/>
  <c r="U303" i="12"/>
  <c r="AC303" i="12"/>
  <c r="K303" i="12"/>
  <c r="V303" i="12"/>
  <c r="AD303" i="12"/>
  <c r="L303" i="12"/>
  <c r="W303" i="12"/>
  <c r="AE303" i="12"/>
  <c r="P303" i="12"/>
  <c r="X303" i="12"/>
  <c r="AF303" i="12"/>
  <c r="Q303" i="12"/>
  <c r="Y303" i="12"/>
  <c r="AG303" i="12"/>
  <c r="R303" i="12"/>
  <c r="S303" i="12"/>
  <c r="Z303" i="12"/>
  <c r="AA303" i="12"/>
  <c r="M299" i="12"/>
  <c r="U299" i="12"/>
  <c r="AC299" i="12"/>
  <c r="F299" i="12"/>
  <c r="N299" i="12"/>
  <c r="V299" i="12"/>
  <c r="AD299" i="12"/>
  <c r="G299" i="12"/>
  <c r="O299" i="12"/>
  <c r="W299" i="12"/>
  <c r="AE299" i="12"/>
  <c r="H299" i="12"/>
  <c r="P299" i="12"/>
  <c r="X299" i="12"/>
  <c r="AF299" i="12"/>
  <c r="I299" i="12"/>
  <c r="Q299" i="12"/>
  <c r="Y299" i="12"/>
  <c r="AG299" i="12"/>
  <c r="K299" i="12"/>
  <c r="L299" i="12"/>
  <c r="R299" i="12"/>
  <c r="S299" i="12"/>
  <c r="T299" i="12"/>
  <c r="Z299" i="12"/>
  <c r="J299" i="12"/>
  <c r="AA299" i="12"/>
  <c r="AB299" i="12"/>
  <c r="M295" i="12"/>
  <c r="U295" i="12"/>
  <c r="AC295" i="12"/>
  <c r="F295" i="12"/>
  <c r="N295" i="12"/>
  <c r="V295" i="12"/>
  <c r="AD295" i="12"/>
  <c r="G295" i="12"/>
  <c r="O295" i="12"/>
  <c r="W295" i="12"/>
  <c r="AE295" i="12"/>
  <c r="H295" i="12"/>
  <c r="P295" i="12"/>
  <c r="X295" i="12"/>
  <c r="AF295" i="12"/>
  <c r="I295" i="12"/>
  <c r="Q295" i="12"/>
  <c r="Y295" i="12"/>
  <c r="AG295" i="12"/>
  <c r="R295" i="12"/>
  <c r="S295" i="12"/>
  <c r="T295" i="12"/>
  <c r="Z295" i="12"/>
  <c r="AA295" i="12"/>
  <c r="J295" i="12"/>
  <c r="AB295" i="12"/>
  <c r="K295" i="12"/>
  <c r="L295" i="12"/>
  <c r="M291" i="12"/>
  <c r="U291" i="12"/>
  <c r="AC291" i="12"/>
  <c r="F291" i="12"/>
  <c r="N291" i="12"/>
  <c r="V291" i="12"/>
  <c r="AD291" i="12"/>
  <c r="G291" i="12"/>
  <c r="O291" i="12"/>
  <c r="W291" i="12"/>
  <c r="AE291" i="12"/>
  <c r="H291" i="12"/>
  <c r="P291" i="12"/>
  <c r="X291" i="12"/>
  <c r="AF291" i="12"/>
  <c r="I291" i="12"/>
  <c r="Q291" i="12"/>
  <c r="Y291" i="12"/>
  <c r="AG291" i="12"/>
  <c r="T291" i="12"/>
  <c r="Z291" i="12"/>
  <c r="AA291" i="12"/>
  <c r="J291" i="12"/>
  <c r="AB291" i="12"/>
  <c r="K291" i="12"/>
  <c r="L291" i="12"/>
  <c r="R291" i="12"/>
  <c r="S291" i="12"/>
  <c r="M287" i="12"/>
  <c r="U287" i="12"/>
  <c r="AC287" i="12"/>
  <c r="F287" i="12"/>
  <c r="N287" i="12"/>
  <c r="V287" i="12"/>
  <c r="AD287" i="12"/>
  <c r="G287" i="12"/>
  <c r="O287" i="12"/>
  <c r="W287" i="12"/>
  <c r="AE287" i="12"/>
  <c r="H287" i="12"/>
  <c r="P287" i="12"/>
  <c r="X287" i="12"/>
  <c r="AF287" i="12"/>
  <c r="I287" i="12"/>
  <c r="Q287" i="12"/>
  <c r="Y287" i="12"/>
  <c r="AG287" i="12"/>
  <c r="AA287" i="12"/>
  <c r="J287" i="12"/>
  <c r="AB287" i="12"/>
  <c r="K287" i="12"/>
  <c r="L287" i="12"/>
  <c r="R287" i="12"/>
  <c r="S287" i="12"/>
  <c r="T287" i="12"/>
  <c r="Z287" i="12"/>
  <c r="M283" i="12"/>
  <c r="U283" i="12"/>
  <c r="AC283" i="12"/>
  <c r="F283" i="12"/>
  <c r="N283" i="12"/>
  <c r="V283" i="12"/>
  <c r="AD283" i="12"/>
  <c r="G283" i="12"/>
  <c r="O283" i="12"/>
  <c r="W283" i="12"/>
  <c r="AE283" i="12"/>
  <c r="H283" i="12"/>
  <c r="P283" i="12"/>
  <c r="X283" i="12"/>
  <c r="AF283" i="12"/>
  <c r="I283" i="12"/>
  <c r="Q283" i="12"/>
  <c r="Y283" i="12"/>
  <c r="AG283" i="12"/>
  <c r="K283" i="12"/>
  <c r="L283" i="12"/>
  <c r="R283" i="12"/>
  <c r="S283" i="12"/>
  <c r="T283" i="12"/>
  <c r="Z283" i="12"/>
  <c r="AA283" i="12"/>
  <c r="AB283" i="12"/>
  <c r="J283" i="12"/>
  <c r="M279" i="12"/>
  <c r="U279" i="12"/>
  <c r="AC279" i="12"/>
  <c r="F279" i="12"/>
  <c r="N279" i="12"/>
  <c r="V279" i="12"/>
  <c r="AD279" i="12"/>
  <c r="G279" i="12"/>
  <c r="O279" i="12"/>
  <c r="W279" i="12"/>
  <c r="AE279" i="12"/>
  <c r="H279" i="12"/>
  <c r="P279" i="12"/>
  <c r="X279" i="12"/>
  <c r="AF279" i="12"/>
  <c r="I279" i="12"/>
  <c r="Q279" i="12"/>
  <c r="Y279" i="12"/>
  <c r="AG279" i="12"/>
  <c r="K279" i="12"/>
  <c r="S279" i="12"/>
  <c r="AA279" i="12"/>
  <c r="Z279" i="12"/>
  <c r="AB279" i="12"/>
  <c r="J279" i="12"/>
  <c r="L279" i="12"/>
  <c r="R279" i="12"/>
  <c r="T279" i="12"/>
  <c r="M275" i="12"/>
  <c r="U275" i="12"/>
  <c r="AC275" i="12"/>
  <c r="F275" i="12"/>
  <c r="N275" i="12"/>
  <c r="V275" i="12"/>
  <c r="AD275" i="12"/>
  <c r="G275" i="12"/>
  <c r="O275" i="12"/>
  <c r="W275" i="12"/>
  <c r="AE275" i="12"/>
  <c r="H275" i="12"/>
  <c r="P275" i="12"/>
  <c r="X275" i="12"/>
  <c r="AF275" i="12"/>
  <c r="I275" i="12"/>
  <c r="Q275" i="12"/>
  <c r="Y275" i="12"/>
  <c r="AG275" i="12"/>
  <c r="K275" i="12"/>
  <c r="S275" i="12"/>
  <c r="AA275" i="12"/>
  <c r="J275" i="12"/>
  <c r="L275" i="12"/>
  <c r="R275" i="12"/>
  <c r="T275" i="12"/>
  <c r="Z275" i="12"/>
  <c r="AB275" i="12"/>
  <c r="M271" i="12"/>
  <c r="U271" i="12"/>
  <c r="AC271" i="12"/>
  <c r="F271" i="12"/>
  <c r="N271" i="12"/>
  <c r="V271" i="12"/>
  <c r="AD271" i="12"/>
  <c r="G271" i="12"/>
  <c r="O271" i="12"/>
  <c r="W271" i="12"/>
  <c r="AE271" i="12"/>
  <c r="H271" i="12"/>
  <c r="P271" i="12"/>
  <c r="X271" i="12"/>
  <c r="AF271" i="12"/>
  <c r="I271" i="12"/>
  <c r="Q271" i="12"/>
  <c r="Y271" i="12"/>
  <c r="AG271" i="12"/>
  <c r="K271" i="12"/>
  <c r="S271" i="12"/>
  <c r="AA271" i="12"/>
  <c r="Z271" i="12"/>
  <c r="AB271" i="12"/>
  <c r="J271" i="12"/>
  <c r="L271" i="12"/>
  <c r="R271" i="12"/>
  <c r="T271" i="12"/>
  <c r="J267" i="12"/>
  <c r="R267" i="12"/>
  <c r="Z267" i="12"/>
  <c r="K267" i="12"/>
  <c r="S267" i="12"/>
  <c r="AA267" i="12"/>
  <c r="L267" i="12"/>
  <c r="T267" i="12"/>
  <c r="AB267" i="12"/>
  <c r="F267" i="12"/>
  <c r="N267" i="12"/>
  <c r="V267" i="12"/>
  <c r="AD267" i="12"/>
  <c r="G267" i="12"/>
  <c r="O267" i="12"/>
  <c r="W267" i="12"/>
  <c r="AE267" i="12"/>
  <c r="X267" i="12"/>
  <c r="Y267" i="12"/>
  <c r="H267" i="12"/>
  <c r="AC267" i="12"/>
  <c r="I267" i="12"/>
  <c r="AF267" i="12"/>
  <c r="M267" i="12"/>
  <c r="AG267" i="12"/>
  <c r="Q267" i="12"/>
  <c r="P267" i="12"/>
  <c r="U267" i="12"/>
  <c r="J263" i="12"/>
  <c r="R263" i="12"/>
  <c r="Z263" i="12"/>
  <c r="K263" i="12"/>
  <c r="S263" i="12"/>
  <c r="AA263" i="12"/>
  <c r="L263" i="12"/>
  <c r="T263" i="12"/>
  <c r="AB263" i="12"/>
  <c r="F263" i="12"/>
  <c r="N263" i="12"/>
  <c r="V263" i="12"/>
  <c r="AD263" i="12"/>
  <c r="G263" i="12"/>
  <c r="O263" i="12"/>
  <c r="W263" i="12"/>
  <c r="AE263" i="12"/>
  <c r="H263" i="12"/>
  <c r="AC263" i="12"/>
  <c r="I263" i="12"/>
  <c r="AF263" i="12"/>
  <c r="M263" i="12"/>
  <c r="AG263" i="12"/>
  <c r="P263" i="12"/>
  <c r="Q263" i="12"/>
  <c r="X263" i="12"/>
  <c r="U263" i="12"/>
  <c r="Y263" i="12"/>
  <c r="J259" i="12"/>
  <c r="R259" i="12"/>
  <c r="Z259" i="12"/>
  <c r="K259" i="12"/>
  <c r="S259" i="12"/>
  <c r="AA259" i="12"/>
  <c r="L259" i="12"/>
  <c r="T259" i="12"/>
  <c r="AB259" i="12"/>
  <c r="F259" i="12"/>
  <c r="N259" i="12"/>
  <c r="V259" i="12"/>
  <c r="AD259" i="12"/>
  <c r="G259" i="12"/>
  <c r="O259" i="12"/>
  <c r="W259" i="12"/>
  <c r="AE259" i="12"/>
  <c r="M259" i="12"/>
  <c r="AG259" i="12"/>
  <c r="P259" i="12"/>
  <c r="Q259" i="12"/>
  <c r="U259" i="12"/>
  <c r="X259" i="12"/>
  <c r="H259" i="12"/>
  <c r="AC259" i="12"/>
  <c r="I259" i="12"/>
  <c r="Y259" i="12"/>
  <c r="AF259" i="12"/>
  <c r="J255" i="12"/>
  <c r="R255" i="12"/>
  <c r="Z255" i="12"/>
  <c r="K255" i="12"/>
  <c r="S255" i="12"/>
  <c r="AA255" i="12"/>
  <c r="L255" i="12"/>
  <c r="T255" i="12"/>
  <c r="AB255" i="12"/>
  <c r="M255" i="12"/>
  <c r="U255" i="12"/>
  <c r="AC255" i="12"/>
  <c r="F255" i="12"/>
  <c r="N255" i="12"/>
  <c r="V255" i="12"/>
  <c r="AD255" i="12"/>
  <c r="G255" i="12"/>
  <c r="O255" i="12"/>
  <c r="W255" i="12"/>
  <c r="AE255" i="12"/>
  <c r="H255" i="12"/>
  <c r="I255" i="12"/>
  <c r="P255" i="12"/>
  <c r="Q255" i="12"/>
  <c r="X255" i="12"/>
  <c r="AF255" i="12"/>
  <c r="Y255" i="12"/>
  <c r="AG255" i="12"/>
  <c r="J251" i="12"/>
  <c r="R251" i="12"/>
  <c r="Z251" i="12"/>
  <c r="K251" i="12"/>
  <c r="S251" i="12"/>
  <c r="AA251" i="12"/>
  <c r="L251" i="12"/>
  <c r="T251" i="12"/>
  <c r="AB251" i="12"/>
  <c r="M251" i="12"/>
  <c r="U251" i="12"/>
  <c r="AC251" i="12"/>
  <c r="F251" i="12"/>
  <c r="N251" i="12"/>
  <c r="V251" i="12"/>
  <c r="AD251" i="12"/>
  <c r="G251" i="12"/>
  <c r="O251" i="12"/>
  <c r="W251" i="12"/>
  <c r="AE251" i="12"/>
  <c r="X251" i="12"/>
  <c r="Y251" i="12"/>
  <c r="AF251" i="12"/>
  <c r="AG251" i="12"/>
  <c r="H251" i="12"/>
  <c r="P251" i="12"/>
  <c r="I251" i="12"/>
  <c r="Q251" i="12"/>
  <c r="J247" i="12"/>
  <c r="R247" i="12"/>
  <c r="Z247" i="12"/>
  <c r="K247" i="12"/>
  <c r="S247" i="12"/>
  <c r="AA247" i="12"/>
  <c r="L247" i="12"/>
  <c r="T247" i="12"/>
  <c r="AB247" i="12"/>
  <c r="M247" i="12"/>
  <c r="U247" i="12"/>
  <c r="AC247" i="12"/>
  <c r="F247" i="12"/>
  <c r="N247" i="12"/>
  <c r="V247" i="12"/>
  <c r="AD247" i="12"/>
  <c r="G247" i="12"/>
  <c r="O247" i="12"/>
  <c r="W247" i="12"/>
  <c r="AE247" i="12"/>
  <c r="H247" i="12"/>
  <c r="I247" i="12"/>
  <c r="P247" i="12"/>
  <c r="Q247" i="12"/>
  <c r="X247" i="12"/>
  <c r="AF247" i="12"/>
  <c r="Y247" i="12"/>
  <c r="AG247" i="12"/>
  <c r="J243" i="12"/>
  <c r="R243" i="12"/>
  <c r="Z243" i="12"/>
  <c r="K243" i="12"/>
  <c r="S243" i="12"/>
  <c r="AA243" i="12"/>
  <c r="L243" i="12"/>
  <c r="T243" i="12"/>
  <c r="AB243" i="12"/>
  <c r="M243" i="12"/>
  <c r="U243" i="12"/>
  <c r="AC243" i="12"/>
  <c r="F243" i="12"/>
  <c r="N243" i="12"/>
  <c r="V243" i="12"/>
  <c r="AD243" i="12"/>
  <c r="G243" i="12"/>
  <c r="O243" i="12"/>
  <c r="W243" i="12"/>
  <c r="AE243" i="12"/>
  <c r="X243" i="12"/>
  <c r="Y243" i="12"/>
  <c r="AF243" i="12"/>
  <c r="AG243" i="12"/>
  <c r="H243" i="12"/>
  <c r="P243" i="12"/>
  <c r="I243" i="12"/>
  <c r="Q243" i="12"/>
  <c r="J239" i="12"/>
  <c r="R239" i="12"/>
  <c r="Z239" i="12"/>
  <c r="K239" i="12"/>
  <c r="S239" i="12"/>
  <c r="AA239" i="12"/>
  <c r="L239" i="12"/>
  <c r="T239" i="12"/>
  <c r="AB239" i="12"/>
  <c r="M239" i="12"/>
  <c r="U239" i="12"/>
  <c r="AC239" i="12"/>
  <c r="F239" i="12"/>
  <c r="N239" i="12"/>
  <c r="V239" i="12"/>
  <c r="AD239" i="12"/>
  <c r="G239" i="12"/>
  <c r="O239" i="12"/>
  <c r="W239" i="12"/>
  <c r="AE239" i="12"/>
  <c r="H239" i="12"/>
  <c r="I239" i="12"/>
  <c r="P239" i="12"/>
  <c r="Q239" i="12"/>
  <c r="X239" i="12"/>
  <c r="AF239" i="12"/>
  <c r="Y239" i="12"/>
  <c r="AG239" i="12"/>
  <c r="J235" i="12"/>
  <c r="R235" i="12"/>
  <c r="Z235" i="12"/>
  <c r="K235" i="12"/>
  <c r="S235" i="12"/>
  <c r="AA235" i="12"/>
  <c r="L235" i="12"/>
  <c r="T235" i="12"/>
  <c r="AB235" i="12"/>
  <c r="M235" i="12"/>
  <c r="U235" i="12"/>
  <c r="AC235" i="12"/>
  <c r="F235" i="12"/>
  <c r="N235" i="12"/>
  <c r="V235" i="12"/>
  <c r="AD235" i="12"/>
  <c r="G235" i="12"/>
  <c r="O235" i="12"/>
  <c r="W235" i="12"/>
  <c r="AE235" i="12"/>
  <c r="X235" i="12"/>
  <c r="Y235" i="12"/>
  <c r="AF235" i="12"/>
  <c r="AG235" i="12"/>
  <c r="H235" i="12"/>
  <c r="P235" i="12"/>
  <c r="I235" i="12"/>
  <c r="Q235" i="12"/>
  <c r="J231" i="12"/>
  <c r="R231" i="12"/>
  <c r="Z231" i="12"/>
  <c r="K231" i="12"/>
  <c r="S231" i="12"/>
  <c r="AA231" i="12"/>
  <c r="L231" i="12"/>
  <c r="T231" i="12"/>
  <c r="AB231" i="12"/>
  <c r="M231" i="12"/>
  <c r="U231" i="12"/>
  <c r="AC231" i="12"/>
  <c r="F231" i="12"/>
  <c r="N231" i="12"/>
  <c r="V231" i="12"/>
  <c r="AD231" i="12"/>
  <c r="G231" i="12"/>
  <c r="O231" i="12"/>
  <c r="W231" i="12"/>
  <c r="AE231" i="12"/>
  <c r="H231" i="12"/>
  <c r="I231" i="12"/>
  <c r="P231" i="12"/>
  <c r="Q231" i="12"/>
  <c r="X231" i="12"/>
  <c r="AF231" i="12"/>
  <c r="Y231" i="12"/>
  <c r="AG231" i="12"/>
  <c r="J227" i="12"/>
  <c r="R227" i="12"/>
  <c r="Z227" i="12"/>
  <c r="K227" i="12"/>
  <c r="S227" i="12"/>
  <c r="AA227" i="12"/>
  <c r="L227" i="12"/>
  <c r="T227" i="12"/>
  <c r="AB227" i="12"/>
  <c r="F227" i="12"/>
  <c r="N227" i="12"/>
  <c r="V227" i="12"/>
  <c r="AD227" i="12"/>
  <c r="G227" i="12"/>
  <c r="O227" i="12"/>
  <c r="W227" i="12"/>
  <c r="AE227" i="12"/>
  <c r="P227" i="12"/>
  <c r="Q227" i="12"/>
  <c r="U227" i="12"/>
  <c r="X227" i="12"/>
  <c r="Y227" i="12"/>
  <c r="H227" i="12"/>
  <c r="AC227" i="12"/>
  <c r="I227" i="12"/>
  <c r="AF227" i="12"/>
  <c r="M227" i="12"/>
  <c r="AG227" i="12"/>
  <c r="J223" i="12"/>
  <c r="R223" i="12"/>
  <c r="Z223" i="12"/>
  <c r="K223" i="12"/>
  <c r="S223" i="12"/>
  <c r="AA223" i="12"/>
  <c r="L223" i="12"/>
  <c r="T223" i="12"/>
  <c r="AB223" i="12"/>
  <c r="F223" i="12"/>
  <c r="N223" i="12"/>
  <c r="V223" i="12"/>
  <c r="AD223" i="12"/>
  <c r="G223" i="12"/>
  <c r="O223" i="12"/>
  <c r="W223" i="12"/>
  <c r="AE223" i="12"/>
  <c r="U223" i="12"/>
  <c r="X223" i="12"/>
  <c r="Y223" i="12"/>
  <c r="H223" i="12"/>
  <c r="AC223" i="12"/>
  <c r="I223" i="12"/>
  <c r="AF223" i="12"/>
  <c r="M223" i="12"/>
  <c r="AG223" i="12"/>
  <c r="P223" i="12"/>
  <c r="Q223" i="12"/>
  <c r="J219" i="12"/>
  <c r="R219" i="12"/>
  <c r="Z219" i="12"/>
  <c r="K219" i="12"/>
  <c r="S219" i="12"/>
  <c r="AA219" i="12"/>
  <c r="L219" i="12"/>
  <c r="T219" i="12"/>
  <c r="AB219" i="12"/>
  <c r="M219" i="12"/>
  <c r="U219" i="12"/>
  <c r="AC219" i="12"/>
  <c r="F219" i="12"/>
  <c r="N219" i="12"/>
  <c r="V219" i="12"/>
  <c r="AD219" i="12"/>
  <c r="G219" i="12"/>
  <c r="O219" i="12"/>
  <c r="W219" i="12"/>
  <c r="AE219" i="12"/>
  <c r="P219" i="12"/>
  <c r="Q219" i="12"/>
  <c r="X219" i="12"/>
  <c r="Y219" i="12"/>
  <c r="AF219" i="12"/>
  <c r="AG219" i="12"/>
  <c r="H219" i="12"/>
  <c r="I219" i="12"/>
  <c r="J215" i="12"/>
  <c r="R215" i="12"/>
  <c r="Z215" i="12"/>
  <c r="K215" i="12"/>
  <c r="S215" i="12"/>
  <c r="AA215" i="12"/>
  <c r="L215" i="12"/>
  <c r="T215" i="12"/>
  <c r="AB215" i="12"/>
  <c r="M215" i="12"/>
  <c r="U215" i="12"/>
  <c r="AC215" i="12"/>
  <c r="F215" i="12"/>
  <c r="N215" i="12"/>
  <c r="V215" i="12"/>
  <c r="AD215" i="12"/>
  <c r="G215" i="12"/>
  <c r="O215" i="12"/>
  <c r="W215" i="12"/>
  <c r="AE215" i="12"/>
  <c r="AF215" i="12"/>
  <c r="AG215" i="12"/>
  <c r="H215" i="12"/>
  <c r="I215" i="12"/>
  <c r="P215" i="12"/>
  <c r="Q215" i="12"/>
  <c r="X215" i="12"/>
  <c r="Y215" i="12"/>
  <c r="J211" i="12"/>
  <c r="R211" i="12"/>
  <c r="Z211" i="12"/>
  <c r="K211" i="12"/>
  <c r="S211" i="12"/>
  <c r="AA211" i="12"/>
  <c r="L211" i="12"/>
  <c r="T211" i="12"/>
  <c r="AB211" i="12"/>
  <c r="M211" i="12"/>
  <c r="U211" i="12"/>
  <c r="AC211" i="12"/>
  <c r="F211" i="12"/>
  <c r="N211" i="12"/>
  <c r="V211" i="12"/>
  <c r="AD211" i="12"/>
  <c r="G211" i="12"/>
  <c r="O211" i="12"/>
  <c r="W211" i="12"/>
  <c r="AE211" i="12"/>
  <c r="P211" i="12"/>
  <c r="Q211" i="12"/>
  <c r="X211" i="12"/>
  <c r="Y211" i="12"/>
  <c r="AF211" i="12"/>
  <c r="AG211" i="12"/>
  <c r="H211" i="12"/>
  <c r="I211" i="12"/>
  <c r="J207" i="12"/>
  <c r="R207" i="12"/>
  <c r="Z207" i="12"/>
  <c r="K207" i="12"/>
  <c r="S207" i="12"/>
  <c r="AA207" i="12"/>
  <c r="L207" i="12"/>
  <c r="T207" i="12"/>
  <c r="AB207" i="12"/>
  <c r="M207" i="12"/>
  <c r="U207" i="12"/>
  <c r="AC207" i="12"/>
  <c r="F207" i="12"/>
  <c r="N207" i="12"/>
  <c r="V207" i="12"/>
  <c r="AD207" i="12"/>
  <c r="G207" i="12"/>
  <c r="O207" i="12"/>
  <c r="W207" i="12"/>
  <c r="AE207" i="12"/>
  <c r="AF207" i="12"/>
  <c r="AG207" i="12"/>
  <c r="H207" i="12"/>
  <c r="I207" i="12"/>
  <c r="P207" i="12"/>
  <c r="Q207" i="12"/>
  <c r="X207" i="12"/>
  <c r="Y207" i="12"/>
  <c r="F203" i="12"/>
  <c r="N203" i="12"/>
  <c r="V203" i="12"/>
  <c r="AD203" i="12"/>
  <c r="G203" i="12"/>
  <c r="O203" i="12"/>
  <c r="W203" i="12"/>
  <c r="AE203" i="12"/>
  <c r="H203" i="12"/>
  <c r="P203" i="12"/>
  <c r="X203" i="12"/>
  <c r="AF203" i="12"/>
  <c r="J203" i="12"/>
  <c r="R203" i="12"/>
  <c r="Z203" i="12"/>
  <c r="K203" i="12"/>
  <c r="S203" i="12"/>
  <c r="AA203" i="12"/>
  <c r="T203" i="12"/>
  <c r="U203" i="12"/>
  <c r="Y203" i="12"/>
  <c r="AB203" i="12"/>
  <c r="I203" i="12"/>
  <c r="AC203" i="12"/>
  <c r="L203" i="12"/>
  <c r="AG203" i="12"/>
  <c r="M203" i="12"/>
  <c r="Q203" i="12"/>
  <c r="F199" i="12"/>
  <c r="N199" i="12"/>
  <c r="V199" i="12"/>
  <c r="AD199" i="12"/>
  <c r="G199" i="12"/>
  <c r="O199" i="12"/>
  <c r="W199" i="12"/>
  <c r="AE199" i="12"/>
  <c r="H199" i="12"/>
  <c r="P199" i="12"/>
  <c r="X199" i="12"/>
  <c r="AF199" i="12"/>
  <c r="I199" i="12"/>
  <c r="Q199" i="12"/>
  <c r="Y199" i="12"/>
  <c r="AG199" i="12"/>
  <c r="J199" i="12"/>
  <c r="R199" i="12"/>
  <c r="Z199" i="12"/>
  <c r="K199" i="12"/>
  <c r="S199" i="12"/>
  <c r="AA199" i="12"/>
  <c r="T199" i="12"/>
  <c r="U199" i="12"/>
  <c r="AB199" i="12"/>
  <c r="AC199" i="12"/>
  <c r="L199" i="12"/>
  <c r="M199" i="12"/>
  <c r="F195" i="12"/>
  <c r="N195" i="12"/>
  <c r="V195" i="12"/>
  <c r="AD195" i="12"/>
  <c r="G195" i="12"/>
  <c r="O195" i="12"/>
  <c r="W195" i="12"/>
  <c r="AE195" i="12"/>
  <c r="H195" i="12"/>
  <c r="P195" i="12"/>
  <c r="X195" i="12"/>
  <c r="AF195" i="12"/>
  <c r="I195" i="12"/>
  <c r="Q195" i="12"/>
  <c r="Y195" i="12"/>
  <c r="AG195" i="12"/>
  <c r="J195" i="12"/>
  <c r="R195" i="12"/>
  <c r="Z195" i="12"/>
  <c r="K195" i="12"/>
  <c r="S195" i="12"/>
  <c r="AA195" i="12"/>
  <c r="L195" i="12"/>
  <c r="M195" i="12"/>
  <c r="T195" i="12"/>
  <c r="U195" i="12"/>
  <c r="AB195" i="12"/>
  <c r="AC195" i="12"/>
  <c r="F191" i="12"/>
  <c r="N191" i="12"/>
  <c r="V191" i="12"/>
  <c r="AD191" i="12"/>
  <c r="G191" i="12"/>
  <c r="O191" i="12"/>
  <c r="W191" i="12"/>
  <c r="AE191" i="12"/>
  <c r="H191" i="12"/>
  <c r="P191" i="12"/>
  <c r="X191" i="12"/>
  <c r="AF191" i="12"/>
  <c r="I191" i="12"/>
  <c r="Q191" i="12"/>
  <c r="Y191" i="12"/>
  <c r="AG191" i="12"/>
  <c r="J191" i="12"/>
  <c r="R191" i="12"/>
  <c r="Z191" i="12"/>
  <c r="K191" i="12"/>
  <c r="S191" i="12"/>
  <c r="AA191" i="12"/>
  <c r="T191" i="12"/>
  <c r="U191" i="12"/>
  <c r="AB191" i="12"/>
  <c r="AC191" i="12"/>
  <c r="L191" i="12"/>
  <c r="M191" i="12"/>
  <c r="F187" i="12"/>
  <c r="N187" i="12"/>
  <c r="V187" i="12"/>
  <c r="AD187" i="12"/>
  <c r="G187" i="12"/>
  <c r="O187" i="12"/>
  <c r="W187" i="12"/>
  <c r="AE187" i="12"/>
  <c r="H187" i="12"/>
  <c r="P187" i="12"/>
  <c r="X187" i="12"/>
  <c r="AF187" i="12"/>
  <c r="I187" i="12"/>
  <c r="Q187" i="12"/>
  <c r="Y187" i="12"/>
  <c r="AG187" i="12"/>
  <c r="J187" i="12"/>
  <c r="R187" i="12"/>
  <c r="Z187" i="12"/>
  <c r="K187" i="12"/>
  <c r="S187" i="12"/>
  <c r="AA187" i="12"/>
  <c r="L187" i="12"/>
  <c r="M187" i="12"/>
  <c r="T187" i="12"/>
  <c r="U187" i="12"/>
  <c r="AB187" i="12"/>
  <c r="AC187" i="12"/>
  <c r="F183" i="12"/>
  <c r="N183" i="12"/>
  <c r="V183" i="12"/>
  <c r="AD183" i="12"/>
  <c r="G183" i="12"/>
  <c r="O183" i="12"/>
  <c r="W183" i="12"/>
  <c r="AE183" i="12"/>
  <c r="H183" i="12"/>
  <c r="P183" i="12"/>
  <c r="X183" i="12"/>
  <c r="AF183" i="12"/>
  <c r="I183" i="12"/>
  <c r="Q183" i="12"/>
  <c r="Y183" i="12"/>
  <c r="AG183" i="12"/>
  <c r="J183" i="12"/>
  <c r="R183" i="12"/>
  <c r="Z183" i="12"/>
  <c r="K183" i="12"/>
  <c r="S183" i="12"/>
  <c r="AA183" i="12"/>
  <c r="T183" i="12"/>
  <c r="U183" i="12"/>
  <c r="AB183" i="12"/>
  <c r="AC183" i="12"/>
  <c r="L183" i="12"/>
  <c r="M183" i="12"/>
  <c r="G174" i="12"/>
  <c r="O174" i="12"/>
  <c r="W174" i="12"/>
  <c r="AE174" i="12"/>
  <c r="H174" i="12"/>
  <c r="P174" i="12"/>
  <c r="X174" i="12"/>
  <c r="AF174" i="12"/>
  <c r="I174" i="12"/>
  <c r="Q174" i="12"/>
  <c r="Y174" i="12"/>
  <c r="AG174" i="12"/>
  <c r="J174" i="12"/>
  <c r="R174" i="12"/>
  <c r="Z174" i="12"/>
  <c r="K174" i="12"/>
  <c r="S174" i="12"/>
  <c r="AA174" i="12"/>
  <c r="T174" i="12"/>
  <c r="U174" i="12"/>
  <c r="V174" i="12"/>
  <c r="AB174" i="12"/>
  <c r="AD174" i="12"/>
  <c r="F174" i="12"/>
  <c r="AC174" i="12"/>
  <c r="L174" i="12"/>
  <c r="N174" i="12"/>
  <c r="M174" i="12"/>
  <c r="G154" i="12"/>
  <c r="O154" i="12"/>
  <c r="W154" i="12"/>
  <c r="AE154" i="12"/>
  <c r="H154" i="12"/>
  <c r="P154" i="12"/>
  <c r="X154" i="12"/>
  <c r="AF154" i="12"/>
  <c r="I154" i="12"/>
  <c r="Q154" i="12"/>
  <c r="Y154" i="12"/>
  <c r="AG154" i="12"/>
  <c r="J154" i="12"/>
  <c r="R154" i="12"/>
  <c r="Z154" i="12"/>
  <c r="K154" i="12"/>
  <c r="S154" i="12"/>
  <c r="AA154" i="12"/>
  <c r="V154" i="12"/>
  <c r="AB154" i="12"/>
  <c r="F154" i="12"/>
  <c r="AC154" i="12"/>
  <c r="L154" i="12"/>
  <c r="AD154" i="12"/>
  <c r="N154" i="12"/>
  <c r="U154" i="12"/>
  <c r="M154" i="12"/>
  <c r="T154" i="12"/>
  <c r="G142" i="12"/>
  <c r="O142" i="12"/>
  <c r="W142" i="12"/>
  <c r="AE142" i="12"/>
  <c r="H142" i="12"/>
  <c r="P142" i="12"/>
  <c r="X142" i="12"/>
  <c r="AF142" i="12"/>
  <c r="I142" i="12"/>
  <c r="Q142" i="12"/>
  <c r="Y142" i="12"/>
  <c r="AG142" i="12"/>
  <c r="J142" i="12"/>
  <c r="R142" i="12"/>
  <c r="Z142" i="12"/>
  <c r="K142" i="12"/>
  <c r="S142" i="12"/>
  <c r="AA142" i="12"/>
  <c r="T142" i="12"/>
  <c r="U142" i="12"/>
  <c r="V142" i="12"/>
  <c r="AB142" i="12"/>
  <c r="AD142" i="12"/>
  <c r="F142" i="12"/>
  <c r="AC142" i="12"/>
  <c r="L142" i="12"/>
  <c r="N142" i="12"/>
  <c r="M142" i="12"/>
  <c r="G130" i="12"/>
  <c r="O130" i="12"/>
  <c r="W130" i="12"/>
  <c r="AE130" i="12"/>
  <c r="H130" i="12"/>
  <c r="P130" i="12"/>
  <c r="X130" i="12"/>
  <c r="AF130" i="12"/>
  <c r="I130" i="12"/>
  <c r="Q130" i="12"/>
  <c r="Y130" i="12"/>
  <c r="AG130" i="12"/>
  <c r="J130" i="12"/>
  <c r="R130" i="12"/>
  <c r="Z130" i="12"/>
  <c r="K130" i="12"/>
  <c r="S130" i="12"/>
  <c r="AA130" i="12"/>
  <c r="M130" i="12"/>
  <c r="N130" i="12"/>
  <c r="T130" i="12"/>
  <c r="U130" i="12"/>
  <c r="L130" i="12"/>
  <c r="V130" i="12"/>
  <c r="AB130" i="12"/>
  <c r="AD130" i="12"/>
  <c r="F130" i="12"/>
  <c r="AC130" i="12"/>
  <c r="L90" i="12"/>
  <c r="T90" i="12"/>
  <c r="AB90" i="12"/>
  <c r="M90" i="12"/>
  <c r="U90" i="12"/>
  <c r="AC90" i="12"/>
  <c r="F90" i="12"/>
  <c r="N90" i="12"/>
  <c r="V90" i="12"/>
  <c r="AD90" i="12"/>
  <c r="G90" i="12"/>
  <c r="O90" i="12"/>
  <c r="W90" i="12"/>
  <c r="AE90" i="12"/>
  <c r="H90" i="12"/>
  <c r="P90" i="12"/>
  <c r="X90" i="12"/>
  <c r="AF90" i="12"/>
  <c r="I90" i="12"/>
  <c r="AA90" i="12"/>
  <c r="J90" i="12"/>
  <c r="AG90" i="12"/>
  <c r="K90" i="12"/>
  <c r="Q90" i="12"/>
  <c r="R90" i="12"/>
  <c r="Y90" i="12"/>
  <c r="S90" i="12"/>
  <c r="Z90" i="12"/>
  <c r="K70" i="12"/>
  <c r="S70" i="12"/>
  <c r="AA70" i="12"/>
  <c r="L70" i="12"/>
  <c r="T70" i="12"/>
  <c r="AB70" i="12"/>
  <c r="M70" i="12"/>
  <c r="U70" i="12"/>
  <c r="AC70" i="12"/>
  <c r="F70" i="12"/>
  <c r="N70" i="12"/>
  <c r="V70" i="12"/>
  <c r="AD70" i="12"/>
  <c r="G70" i="12"/>
  <c r="O70" i="12"/>
  <c r="W70" i="12"/>
  <c r="AE70" i="12"/>
  <c r="J70" i="12"/>
  <c r="AG70" i="12"/>
  <c r="P70" i="12"/>
  <c r="Q70" i="12"/>
  <c r="R70" i="12"/>
  <c r="X70" i="12"/>
  <c r="H70" i="12"/>
  <c r="I70" i="12"/>
  <c r="Y70" i="12"/>
  <c r="Z70" i="12"/>
  <c r="AF70" i="12"/>
  <c r="M6" i="12"/>
  <c r="U6" i="12"/>
  <c r="AC6" i="12"/>
  <c r="F6" i="12"/>
  <c r="N6" i="12"/>
  <c r="V6" i="12"/>
  <c r="AD6" i="12"/>
  <c r="G6" i="12"/>
  <c r="O6" i="12"/>
  <c r="W6" i="12"/>
  <c r="AE6" i="12"/>
  <c r="H6" i="12"/>
  <c r="P6" i="12"/>
  <c r="X6" i="12"/>
  <c r="AF6" i="12"/>
  <c r="I6" i="12"/>
  <c r="Q6" i="12"/>
  <c r="Y6" i="12"/>
  <c r="AG6" i="12"/>
  <c r="K6" i="12"/>
  <c r="L6" i="12"/>
  <c r="R6" i="12"/>
  <c r="S6" i="12"/>
  <c r="T6" i="12"/>
  <c r="J6" i="12"/>
  <c r="AA6" i="12"/>
  <c r="AB6" i="12"/>
  <c r="Z6" i="12"/>
  <c r="K177" i="12"/>
  <c r="S177" i="12"/>
  <c r="AA177" i="12"/>
  <c r="L177" i="12"/>
  <c r="T177" i="12"/>
  <c r="AB177" i="12"/>
  <c r="M177" i="12"/>
  <c r="U177" i="12"/>
  <c r="AC177" i="12"/>
  <c r="F177" i="12"/>
  <c r="N177" i="12"/>
  <c r="V177" i="12"/>
  <c r="AD177" i="12"/>
  <c r="G177" i="12"/>
  <c r="O177" i="12"/>
  <c r="W177" i="12"/>
  <c r="AE177" i="12"/>
  <c r="R177" i="12"/>
  <c r="X177" i="12"/>
  <c r="Y177" i="12"/>
  <c r="H177" i="12"/>
  <c r="Z177" i="12"/>
  <c r="J177" i="12"/>
  <c r="Q177" i="12"/>
  <c r="I177" i="12"/>
  <c r="AF177" i="12"/>
  <c r="AG177" i="12"/>
  <c r="P177" i="12"/>
  <c r="K173" i="12"/>
  <c r="S173" i="12"/>
  <c r="AA173" i="12"/>
  <c r="L173" i="12"/>
  <c r="T173" i="12"/>
  <c r="AB173" i="12"/>
  <c r="M173" i="12"/>
  <c r="U173" i="12"/>
  <c r="AC173" i="12"/>
  <c r="F173" i="12"/>
  <c r="N173" i="12"/>
  <c r="V173" i="12"/>
  <c r="AD173" i="12"/>
  <c r="G173" i="12"/>
  <c r="O173" i="12"/>
  <c r="W173" i="12"/>
  <c r="AE173" i="12"/>
  <c r="Y173" i="12"/>
  <c r="H173" i="12"/>
  <c r="Z173" i="12"/>
  <c r="I173" i="12"/>
  <c r="AF173" i="12"/>
  <c r="J173" i="12"/>
  <c r="AG173" i="12"/>
  <c r="Q173" i="12"/>
  <c r="X173" i="12"/>
  <c r="P173" i="12"/>
  <c r="R173" i="12"/>
  <c r="K169" i="12"/>
  <c r="S169" i="12"/>
  <c r="AA169" i="12"/>
  <c r="L169" i="12"/>
  <c r="T169" i="12"/>
  <c r="AB169" i="12"/>
  <c r="M169" i="12"/>
  <c r="U169" i="12"/>
  <c r="AC169" i="12"/>
  <c r="F169" i="12"/>
  <c r="N169" i="12"/>
  <c r="V169" i="12"/>
  <c r="AD169" i="12"/>
  <c r="G169" i="12"/>
  <c r="O169" i="12"/>
  <c r="W169" i="12"/>
  <c r="AE169" i="12"/>
  <c r="I169" i="12"/>
  <c r="AF169" i="12"/>
  <c r="J169" i="12"/>
  <c r="AG169" i="12"/>
  <c r="P169" i="12"/>
  <c r="Q169" i="12"/>
  <c r="X169" i="12"/>
  <c r="R169" i="12"/>
  <c r="H169" i="12"/>
  <c r="Z169" i="12"/>
  <c r="Y169" i="12"/>
  <c r="K165" i="12"/>
  <c r="S165" i="12"/>
  <c r="AA165" i="12"/>
  <c r="L165" i="12"/>
  <c r="T165" i="12"/>
  <c r="AB165" i="12"/>
  <c r="M165" i="12"/>
  <c r="U165" i="12"/>
  <c r="AC165" i="12"/>
  <c r="F165" i="12"/>
  <c r="N165" i="12"/>
  <c r="V165" i="12"/>
  <c r="AD165" i="12"/>
  <c r="G165" i="12"/>
  <c r="O165" i="12"/>
  <c r="W165" i="12"/>
  <c r="AE165" i="12"/>
  <c r="P165" i="12"/>
  <c r="Q165" i="12"/>
  <c r="R165" i="12"/>
  <c r="X165" i="12"/>
  <c r="J165" i="12"/>
  <c r="Y165" i="12"/>
  <c r="H165" i="12"/>
  <c r="Z165" i="12"/>
  <c r="AG165" i="12"/>
  <c r="I165" i="12"/>
  <c r="AF165" i="12"/>
  <c r="K161" i="12"/>
  <c r="S161" i="12"/>
  <c r="AA161" i="12"/>
  <c r="L161" i="12"/>
  <c r="T161" i="12"/>
  <c r="AB161" i="12"/>
  <c r="M161" i="12"/>
  <c r="U161" i="12"/>
  <c r="AC161" i="12"/>
  <c r="F161" i="12"/>
  <c r="N161" i="12"/>
  <c r="V161" i="12"/>
  <c r="AD161" i="12"/>
  <c r="G161" i="12"/>
  <c r="O161" i="12"/>
  <c r="W161" i="12"/>
  <c r="AE161" i="12"/>
  <c r="R161" i="12"/>
  <c r="X161" i="12"/>
  <c r="Y161" i="12"/>
  <c r="H161" i="12"/>
  <c r="Z161" i="12"/>
  <c r="Q161" i="12"/>
  <c r="I161" i="12"/>
  <c r="AF161" i="12"/>
  <c r="J161" i="12"/>
  <c r="AG161" i="12"/>
  <c r="P161" i="12"/>
  <c r="K157" i="12"/>
  <c r="S157" i="12"/>
  <c r="AA157" i="12"/>
  <c r="L157" i="12"/>
  <c r="T157" i="12"/>
  <c r="AB157" i="12"/>
  <c r="M157" i="12"/>
  <c r="U157" i="12"/>
  <c r="AC157" i="12"/>
  <c r="F157" i="12"/>
  <c r="N157" i="12"/>
  <c r="V157" i="12"/>
  <c r="AD157" i="12"/>
  <c r="G157" i="12"/>
  <c r="O157" i="12"/>
  <c r="W157" i="12"/>
  <c r="AE157" i="12"/>
  <c r="Y157" i="12"/>
  <c r="H157" i="12"/>
  <c r="Z157" i="12"/>
  <c r="I157" i="12"/>
  <c r="AF157" i="12"/>
  <c r="J157" i="12"/>
  <c r="AG157" i="12"/>
  <c r="Q157" i="12"/>
  <c r="X157" i="12"/>
  <c r="P157" i="12"/>
  <c r="R157" i="12"/>
  <c r="K153" i="12"/>
  <c r="S153" i="12"/>
  <c r="AA153" i="12"/>
  <c r="L153" i="12"/>
  <c r="T153" i="12"/>
  <c r="AB153" i="12"/>
  <c r="M153" i="12"/>
  <c r="U153" i="12"/>
  <c r="AC153" i="12"/>
  <c r="F153" i="12"/>
  <c r="N153" i="12"/>
  <c r="V153" i="12"/>
  <c r="AD153" i="12"/>
  <c r="G153" i="12"/>
  <c r="O153" i="12"/>
  <c r="W153" i="12"/>
  <c r="AE153" i="12"/>
  <c r="I153" i="12"/>
  <c r="AF153" i="12"/>
  <c r="J153" i="12"/>
  <c r="AG153" i="12"/>
  <c r="P153" i="12"/>
  <c r="Q153" i="12"/>
  <c r="R153" i="12"/>
  <c r="X153" i="12"/>
  <c r="H153" i="12"/>
  <c r="Z153" i="12"/>
  <c r="Y153" i="12"/>
  <c r="K149" i="12"/>
  <c r="S149" i="12"/>
  <c r="AA149" i="12"/>
  <c r="L149" i="12"/>
  <c r="T149" i="12"/>
  <c r="AB149" i="12"/>
  <c r="M149" i="12"/>
  <c r="U149" i="12"/>
  <c r="AC149" i="12"/>
  <c r="F149" i="12"/>
  <c r="N149" i="12"/>
  <c r="V149" i="12"/>
  <c r="AD149" i="12"/>
  <c r="G149" i="12"/>
  <c r="O149" i="12"/>
  <c r="W149" i="12"/>
  <c r="AE149" i="12"/>
  <c r="P149" i="12"/>
  <c r="Q149" i="12"/>
  <c r="R149" i="12"/>
  <c r="X149" i="12"/>
  <c r="H149" i="12"/>
  <c r="J149" i="12"/>
  <c r="Y149" i="12"/>
  <c r="Z149" i="12"/>
  <c r="AG149" i="12"/>
  <c r="I149" i="12"/>
  <c r="AF149" i="12"/>
  <c r="K145" i="12"/>
  <c r="S145" i="12"/>
  <c r="AA145" i="12"/>
  <c r="L145" i="12"/>
  <c r="T145" i="12"/>
  <c r="AB145" i="12"/>
  <c r="M145" i="12"/>
  <c r="U145" i="12"/>
  <c r="AC145" i="12"/>
  <c r="F145" i="12"/>
  <c r="N145" i="12"/>
  <c r="V145" i="12"/>
  <c r="AD145" i="12"/>
  <c r="G145" i="12"/>
  <c r="O145" i="12"/>
  <c r="W145" i="12"/>
  <c r="AE145" i="12"/>
  <c r="R145" i="12"/>
  <c r="X145" i="12"/>
  <c r="Y145" i="12"/>
  <c r="H145" i="12"/>
  <c r="Z145" i="12"/>
  <c r="AG145" i="12"/>
  <c r="Q145" i="12"/>
  <c r="I145" i="12"/>
  <c r="AF145" i="12"/>
  <c r="J145" i="12"/>
  <c r="P145" i="12"/>
  <c r="K141" i="12"/>
  <c r="S141" i="12"/>
  <c r="AA141" i="12"/>
  <c r="L141" i="12"/>
  <c r="T141" i="12"/>
  <c r="AB141" i="12"/>
  <c r="M141" i="12"/>
  <c r="U141" i="12"/>
  <c r="AC141" i="12"/>
  <c r="F141" i="12"/>
  <c r="N141" i="12"/>
  <c r="V141" i="12"/>
  <c r="AD141" i="12"/>
  <c r="G141" i="12"/>
  <c r="O141" i="12"/>
  <c r="W141" i="12"/>
  <c r="AE141" i="12"/>
  <c r="Y141" i="12"/>
  <c r="H141" i="12"/>
  <c r="Z141" i="12"/>
  <c r="I141" i="12"/>
  <c r="AF141" i="12"/>
  <c r="J141" i="12"/>
  <c r="AG141" i="12"/>
  <c r="Q141" i="12"/>
  <c r="X141" i="12"/>
  <c r="P141" i="12"/>
  <c r="R141" i="12"/>
  <c r="K137" i="12"/>
  <c r="S137" i="12"/>
  <c r="AA137" i="12"/>
  <c r="L137" i="12"/>
  <c r="T137" i="12"/>
  <c r="AB137" i="12"/>
  <c r="M137" i="12"/>
  <c r="U137" i="12"/>
  <c r="AC137" i="12"/>
  <c r="F137" i="12"/>
  <c r="N137" i="12"/>
  <c r="V137" i="12"/>
  <c r="AD137" i="12"/>
  <c r="G137" i="12"/>
  <c r="O137" i="12"/>
  <c r="W137" i="12"/>
  <c r="AE137" i="12"/>
  <c r="I137" i="12"/>
  <c r="AF137" i="12"/>
  <c r="J137" i="12"/>
  <c r="AG137" i="12"/>
  <c r="P137" i="12"/>
  <c r="Q137" i="12"/>
  <c r="H137" i="12"/>
  <c r="R137" i="12"/>
  <c r="X137" i="12"/>
  <c r="Z137" i="12"/>
  <c r="Y137" i="12"/>
  <c r="K133" i="12"/>
  <c r="S133" i="12"/>
  <c r="AA133" i="12"/>
  <c r="L133" i="12"/>
  <c r="T133" i="12"/>
  <c r="AB133" i="12"/>
  <c r="M133" i="12"/>
  <c r="U133" i="12"/>
  <c r="AC133" i="12"/>
  <c r="F133" i="12"/>
  <c r="N133" i="12"/>
  <c r="V133" i="12"/>
  <c r="AD133" i="12"/>
  <c r="G133" i="12"/>
  <c r="O133" i="12"/>
  <c r="W133" i="12"/>
  <c r="AE133" i="12"/>
  <c r="P133" i="12"/>
  <c r="Q133" i="12"/>
  <c r="R133" i="12"/>
  <c r="X133" i="12"/>
  <c r="H133" i="12"/>
  <c r="J133" i="12"/>
  <c r="Y133" i="12"/>
  <c r="Z133" i="12"/>
  <c r="AG133" i="12"/>
  <c r="I133" i="12"/>
  <c r="AF133" i="12"/>
  <c r="K129" i="12"/>
  <c r="S129" i="12"/>
  <c r="AA129" i="12"/>
  <c r="L129" i="12"/>
  <c r="T129" i="12"/>
  <c r="AB129" i="12"/>
  <c r="M129" i="12"/>
  <c r="U129" i="12"/>
  <c r="AC129" i="12"/>
  <c r="F129" i="12"/>
  <c r="N129" i="12"/>
  <c r="V129" i="12"/>
  <c r="AD129" i="12"/>
  <c r="G129" i="12"/>
  <c r="O129" i="12"/>
  <c r="W129" i="12"/>
  <c r="AE129" i="12"/>
  <c r="R129" i="12"/>
  <c r="X129" i="12"/>
  <c r="Y129" i="12"/>
  <c r="H129" i="12"/>
  <c r="Z129" i="12"/>
  <c r="AG129" i="12"/>
  <c r="I129" i="12"/>
  <c r="AF129" i="12"/>
  <c r="J129" i="12"/>
  <c r="Q129" i="12"/>
  <c r="P129" i="12"/>
  <c r="K125" i="12"/>
  <c r="S125" i="12"/>
  <c r="AA125" i="12"/>
  <c r="L125" i="12"/>
  <c r="T125" i="12"/>
  <c r="AB125" i="12"/>
  <c r="M125" i="12"/>
  <c r="U125" i="12"/>
  <c r="AC125" i="12"/>
  <c r="F125" i="12"/>
  <c r="N125" i="12"/>
  <c r="V125" i="12"/>
  <c r="AD125" i="12"/>
  <c r="G125" i="12"/>
  <c r="O125" i="12"/>
  <c r="W125" i="12"/>
  <c r="AE125" i="12"/>
  <c r="Y125" i="12"/>
  <c r="H125" i="12"/>
  <c r="Z125" i="12"/>
  <c r="I125" i="12"/>
  <c r="AF125" i="12"/>
  <c r="J125" i="12"/>
  <c r="AG125" i="12"/>
  <c r="Q125" i="12"/>
  <c r="X125" i="12"/>
  <c r="P125" i="12"/>
  <c r="R125" i="12"/>
  <c r="K121" i="12"/>
  <c r="S121" i="12"/>
  <c r="AA121" i="12"/>
  <c r="L121" i="12"/>
  <c r="T121" i="12"/>
  <c r="AB121" i="12"/>
  <c r="M121" i="12"/>
  <c r="U121" i="12"/>
  <c r="AC121" i="12"/>
  <c r="F121" i="12"/>
  <c r="N121" i="12"/>
  <c r="V121" i="12"/>
  <c r="AD121" i="12"/>
  <c r="G121" i="12"/>
  <c r="O121" i="12"/>
  <c r="W121" i="12"/>
  <c r="AE121" i="12"/>
  <c r="I121" i="12"/>
  <c r="AF121" i="12"/>
  <c r="J121" i="12"/>
  <c r="AG121" i="12"/>
  <c r="P121" i="12"/>
  <c r="Q121" i="12"/>
  <c r="X121" i="12"/>
  <c r="H121" i="12"/>
  <c r="R121" i="12"/>
  <c r="Z121" i="12"/>
  <c r="Y121" i="12"/>
  <c r="K117" i="12"/>
  <c r="S117" i="12"/>
  <c r="AA117" i="12"/>
  <c r="L117" i="12"/>
  <c r="T117" i="12"/>
  <c r="AB117" i="12"/>
  <c r="M117" i="12"/>
  <c r="U117" i="12"/>
  <c r="AC117" i="12"/>
  <c r="F117" i="12"/>
  <c r="N117" i="12"/>
  <c r="V117" i="12"/>
  <c r="AD117" i="12"/>
  <c r="G117" i="12"/>
  <c r="O117" i="12"/>
  <c r="W117" i="12"/>
  <c r="AE117" i="12"/>
  <c r="P117" i="12"/>
  <c r="Q117" i="12"/>
  <c r="R117" i="12"/>
  <c r="X117" i="12"/>
  <c r="H117" i="12"/>
  <c r="Y117" i="12"/>
  <c r="Z117" i="12"/>
  <c r="J117" i="12"/>
  <c r="AG117" i="12"/>
  <c r="I117" i="12"/>
  <c r="AF117" i="12"/>
  <c r="I113" i="12"/>
  <c r="Q113" i="12"/>
  <c r="Y113" i="12"/>
  <c r="AG113" i="12"/>
  <c r="J113" i="12"/>
  <c r="R113" i="12"/>
  <c r="Z113" i="12"/>
  <c r="L113" i="12"/>
  <c r="T113" i="12"/>
  <c r="AB113" i="12"/>
  <c r="P113" i="12"/>
  <c r="AD113" i="12"/>
  <c r="F113" i="12"/>
  <c r="S113" i="12"/>
  <c r="AE113" i="12"/>
  <c r="G113" i="12"/>
  <c r="U113" i="12"/>
  <c r="AF113" i="12"/>
  <c r="H113" i="12"/>
  <c r="V113" i="12"/>
  <c r="K113" i="12"/>
  <c r="W113" i="12"/>
  <c r="N113" i="12"/>
  <c r="AA113" i="12"/>
  <c r="M113" i="12"/>
  <c r="O113" i="12"/>
  <c r="X113" i="12"/>
  <c r="AC113" i="12"/>
  <c r="I109" i="12"/>
  <c r="Q109" i="12"/>
  <c r="Y109" i="12"/>
  <c r="AG109" i="12"/>
  <c r="J109" i="12"/>
  <c r="R109" i="12"/>
  <c r="Z109" i="12"/>
  <c r="K109" i="12"/>
  <c r="S109" i="12"/>
  <c r="AA109" i="12"/>
  <c r="L109" i="12"/>
  <c r="T109" i="12"/>
  <c r="AB109" i="12"/>
  <c r="P109" i="12"/>
  <c r="AF109" i="12"/>
  <c r="U109" i="12"/>
  <c r="F109" i="12"/>
  <c r="V109" i="12"/>
  <c r="G109" i="12"/>
  <c r="W109" i="12"/>
  <c r="H109" i="12"/>
  <c r="X109" i="12"/>
  <c r="N109" i="12"/>
  <c r="AD109" i="12"/>
  <c r="M109" i="12"/>
  <c r="O109" i="12"/>
  <c r="AC109" i="12"/>
  <c r="AE109" i="12"/>
  <c r="I105" i="12"/>
  <c r="Q105" i="12"/>
  <c r="Y105" i="12"/>
  <c r="AG105" i="12"/>
  <c r="J105" i="12"/>
  <c r="R105" i="12"/>
  <c r="Z105" i="12"/>
  <c r="K105" i="12"/>
  <c r="S105" i="12"/>
  <c r="AA105" i="12"/>
  <c r="L105" i="12"/>
  <c r="T105" i="12"/>
  <c r="AB105" i="12"/>
  <c r="P105" i="12"/>
  <c r="AF105" i="12"/>
  <c r="U105" i="12"/>
  <c r="F105" i="12"/>
  <c r="V105" i="12"/>
  <c r="G105" i="12"/>
  <c r="W105" i="12"/>
  <c r="H105" i="12"/>
  <c r="X105" i="12"/>
  <c r="N105" i="12"/>
  <c r="AD105" i="12"/>
  <c r="M105" i="12"/>
  <c r="O105" i="12"/>
  <c r="AC105" i="12"/>
  <c r="AE105" i="12"/>
  <c r="I101" i="12"/>
  <c r="Q101" i="12"/>
  <c r="Y101" i="12"/>
  <c r="AG101" i="12"/>
  <c r="J101" i="12"/>
  <c r="R101" i="12"/>
  <c r="Z101" i="12"/>
  <c r="K101" i="12"/>
  <c r="S101" i="12"/>
  <c r="AA101" i="12"/>
  <c r="L101" i="12"/>
  <c r="T101" i="12"/>
  <c r="AB101" i="12"/>
  <c r="P101" i="12"/>
  <c r="AF101" i="12"/>
  <c r="U101" i="12"/>
  <c r="F101" i="12"/>
  <c r="V101" i="12"/>
  <c r="G101" i="12"/>
  <c r="W101" i="12"/>
  <c r="H101" i="12"/>
  <c r="X101" i="12"/>
  <c r="N101" i="12"/>
  <c r="AD101" i="12"/>
  <c r="O101" i="12"/>
  <c r="M101" i="12"/>
  <c r="AE101" i="12"/>
  <c r="AC101" i="12"/>
  <c r="I97" i="12"/>
  <c r="Q97" i="12"/>
  <c r="Y97" i="12"/>
  <c r="AG97" i="12"/>
  <c r="J97" i="12"/>
  <c r="R97" i="12"/>
  <c r="Z97" i="12"/>
  <c r="K97" i="12"/>
  <c r="S97" i="12"/>
  <c r="AA97" i="12"/>
  <c r="L97" i="12"/>
  <c r="T97" i="12"/>
  <c r="AB97" i="12"/>
  <c r="P97" i="12"/>
  <c r="AF97" i="12"/>
  <c r="U97" i="12"/>
  <c r="F97" i="12"/>
  <c r="V97" i="12"/>
  <c r="G97" i="12"/>
  <c r="W97" i="12"/>
  <c r="H97" i="12"/>
  <c r="X97" i="12"/>
  <c r="N97" i="12"/>
  <c r="AD97" i="12"/>
  <c r="AC97" i="12"/>
  <c r="AE97" i="12"/>
  <c r="O97" i="12"/>
  <c r="M97" i="12"/>
  <c r="I93" i="12"/>
  <c r="Q93" i="12"/>
  <c r="Y93" i="12"/>
  <c r="AG93" i="12"/>
  <c r="J93" i="12"/>
  <c r="R93" i="12"/>
  <c r="Z93" i="12"/>
  <c r="K93" i="12"/>
  <c r="S93" i="12"/>
  <c r="AA93" i="12"/>
  <c r="L93" i="12"/>
  <c r="T93" i="12"/>
  <c r="AB93" i="12"/>
  <c r="P93" i="12"/>
  <c r="AF93" i="12"/>
  <c r="U93" i="12"/>
  <c r="F93" i="12"/>
  <c r="V93" i="12"/>
  <c r="G93" i="12"/>
  <c r="W93" i="12"/>
  <c r="H93" i="12"/>
  <c r="X93" i="12"/>
  <c r="N93" i="12"/>
  <c r="AD93" i="12"/>
  <c r="M93" i="12"/>
  <c r="O93" i="12"/>
  <c r="AC93" i="12"/>
  <c r="AE93" i="12"/>
  <c r="H89" i="12"/>
  <c r="P89" i="12"/>
  <c r="X89" i="12"/>
  <c r="AF89" i="12"/>
  <c r="I89" i="12"/>
  <c r="Q89" i="12"/>
  <c r="Y89" i="12"/>
  <c r="AG89" i="12"/>
  <c r="J89" i="12"/>
  <c r="R89" i="12"/>
  <c r="Z89" i="12"/>
  <c r="K89" i="12"/>
  <c r="S89" i="12"/>
  <c r="AA89" i="12"/>
  <c r="L89" i="12"/>
  <c r="T89" i="12"/>
  <c r="AB89" i="12"/>
  <c r="N89" i="12"/>
  <c r="O89" i="12"/>
  <c r="U89" i="12"/>
  <c r="V89" i="12"/>
  <c r="W89" i="12"/>
  <c r="G89" i="12"/>
  <c r="AD89" i="12"/>
  <c r="M89" i="12"/>
  <c r="F89" i="12"/>
  <c r="AE89" i="12"/>
  <c r="AC89" i="12"/>
  <c r="H85" i="12"/>
  <c r="P85" i="12"/>
  <c r="X85" i="12"/>
  <c r="AF85" i="12"/>
  <c r="I85" i="12"/>
  <c r="Q85" i="12"/>
  <c r="Y85" i="12"/>
  <c r="AG85" i="12"/>
  <c r="J85" i="12"/>
  <c r="R85" i="12"/>
  <c r="Z85" i="12"/>
  <c r="K85" i="12"/>
  <c r="S85" i="12"/>
  <c r="AA85" i="12"/>
  <c r="L85" i="12"/>
  <c r="T85" i="12"/>
  <c r="AB85" i="12"/>
  <c r="U85" i="12"/>
  <c r="V85" i="12"/>
  <c r="W85" i="12"/>
  <c r="F85" i="12"/>
  <c r="AC85" i="12"/>
  <c r="G85" i="12"/>
  <c r="AD85" i="12"/>
  <c r="N85" i="12"/>
  <c r="M85" i="12"/>
  <c r="O85" i="12"/>
  <c r="AE85" i="12"/>
  <c r="G81" i="12"/>
  <c r="H81" i="12"/>
  <c r="I81" i="12"/>
  <c r="K81" i="12"/>
  <c r="P81" i="12"/>
  <c r="X81" i="12"/>
  <c r="AF81" i="12"/>
  <c r="Q81" i="12"/>
  <c r="Y81" i="12"/>
  <c r="AG81" i="12"/>
  <c r="F81" i="12"/>
  <c r="R81" i="12"/>
  <c r="Z81" i="12"/>
  <c r="J81" i="12"/>
  <c r="S81" i="12"/>
  <c r="AA81" i="12"/>
  <c r="L81" i="12"/>
  <c r="T81" i="12"/>
  <c r="AB81" i="12"/>
  <c r="W81" i="12"/>
  <c r="AC81" i="12"/>
  <c r="AD81" i="12"/>
  <c r="M81" i="12"/>
  <c r="AE81" i="12"/>
  <c r="N81" i="12"/>
  <c r="U81" i="12"/>
  <c r="O81" i="12"/>
  <c r="V81" i="12"/>
  <c r="G77" i="12"/>
  <c r="O77" i="12"/>
  <c r="W77" i="12"/>
  <c r="AE77" i="12"/>
  <c r="H77" i="12"/>
  <c r="P77" i="12"/>
  <c r="X77" i="12"/>
  <c r="AF77" i="12"/>
  <c r="I77" i="12"/>
  <c r="Q77" i="12"/>
  <c r="Y77" i="12"/>
  <c r="AG77" i="12"/>
  <c r="K77" i="12"/>
  <c r="S77" i="12"/>
  <c r="AA77" i="12"/>
  <c r="T77" i="12"/>
  <c r="U77" i="12"/>
  <c r="F77" i="12"/>
  <c r="V77" i="12"/>
  <c r="J77" i="12"/>
  <c r="Z77" i="12"/>
  <c r="L77" i="12"/>
  <c r="AB77" i="12"/>
  <c r="R77" i="12"/>
  <c r="AC77" i="12"/>
  <c r="AD77" i="12"/>
  <c r="M77" i="12"/>
  <c r="N77" i="12"/>
  <c r="G73" i="12"/>
  <c r="O73" i="12"/>
  <c r="W73" i="12"/>
  <c r="AE73" i="12"/>
  <c r="H73" i="12"/>
  <c r="P73" i="12"/>
  <c r="X73" i="12"/>
  <c r="AF73" i="12"/>
  <c r="I73" i="12"/>
  <c r="Q73" i="12"/>
  <c r="Y73" i="12"/>
  <c r="AG73" i="12"/>
  <c r="J73" i="12"/>
  <c r="R73" i="12"/>
  <c r="Z73" i="12"/>
  <c r="K73" i="12"/>
  <c r="S73" i="12"/>
  <c r="AA73" i="12"/>
  <c r="M73" i="12"/>
  <c r="N73" i="12"/>
  <c r="T73" i="12"/>
  <c r="U73" i="12"/>
  <c r="V73" i="12"/>
  <c r="AC73" i="12"/>
  <c r="AD73" i="12"/>
  <c r="L73" i="12"/>
  <c r="AB73" i="12"/>
  <c r="F73" i="12"/>
  <c r="G69" i="12"/>
  <c r="O69" i="12"/>
  <c r="W69" i="12"/>
  <c r="AE69" i="12"/>
  <c r="H69" i="12"/>
  <c r="P69" i="12"/>
  <c r="X69" i="12"/>
  <c r="AF69" i="12"/>
  <c r="I69" i="12"/>
  <c r="Q69" i="12"/>
  <c r="Y69" i="12"/>
  <c r="AG69" i="12"/>
  <c r="J69" i="12"/>
  <c r="R69" i="12"/>
  <c r="Z69" i="12"/>
  <c r="K69" i="12"/>
  <c r="S69" i="12"/>
  <c r="AA69" i="12"/>
  <c r="T69" i="12"/>
  <c r="U69" i="12"/>
  <c r="V69" i="12"/>
  <c r="AB69" i="12"/>
  <c r="F69" i="12"/>
  <c r="AC69" i="12"/>
  <c r="AD69" i="12"/>
  <c r="M69" i="12"/>
  <c r="L69" i="12"/>
  <c r="N69" i="12"/>
  <c r="G65" i="12"/>
  <c r="O65" i="12"/>
  <c r="W65" i="12"/>
  <c r="AE65" i="12"/>
  <c r="H65" i="12"/>
  <c r="P65" i="12"/>
  <c r="X65" i="12"/>
  <c r="AF65" i="12"/>
  <c r="I65" i="12"/>
  <c r="Q65" i="12"/>
  <c r="Y65" i="12"/>
  <c r="AG65" i="12"/>
  <c r="J65" i="12"/>
  <c r="R65" i="12"/>
  <c r="Z65" i="12"/>
  <c r="K65" i="12"/>
  <c r="S65" i="12"/>
  <c r="AA65" i="12"/>
  <c r="V65" i="12"/>
  <c r="AB65" i="12"/>
  <c r="F65" i="12"/>
  <c r="AC65" i="12"/>
  <c r="L65" i="12"/>
  <c r="AD65" i="12"/>
  <c r="M65" i="12"/>
  <c r="U65" i="12"/>
  <c r="N65" i="12"/>
  <c r="T65" i="12"/>
  <c r="G61" i="12"/>
  <c r="O61" i="12"/>
  <c r="W61" i="12"/>
  <c r="AE61" i="12"/>
  <c r="H61" i="12"/>
  <c r="P61" i="12"/>
  <c r="X61" i="12"/>
  <c r="AF61" i="12"/>
  <c r="I61" i="12"/>
  <c r="Q61" i="12"/>
  <c r="Y61" i="12"/>
  <c r="AG61" i="12"/>
  <c r="J61" i="12"/>
  <c r="R61" i="12"/>
  <c r="Z61" i="12"/>
  <c r="K61" i="12"/>
  <c r="S61" i="12"/>
  <c r="AA61" i="12"/>
  <c r="F61" i="12"/>
  <c r="AC61" i="12"/>
  <c r="L61" i="12"/>
  <c r="AD61" i="12"/>
  <c r="M61" i="12"/>
  <c r="N61" i="12"/>
  <c r="T61" i="12"/>
  <c r="V61" i="12"/>
  <c r="AB61" i="12"/>
  <c r="U61" i="12"/>
  <c r="G57" i="12"/>
  <c r="O57" i="12"/>
  <c r="W57" i="12"/>
  <c r="AE57" i="12"/>
  <c r="H57" i="12"/>
  <c r="P57" i="12"/>
  <c r="X57" i="12"/>
  <c r="AF57" i="12"/>
  <c r="I57" i="12"/>
  <c r="Q57" i="12"/>
  <c r="Y57" i="12"/>
  <c r="AG57" i="12"/>
  <c r="J57" i="12"/>
  <c r="R57" i="12"/>
  <c r="Z57" i="12"/>
  <c r="K57" i="12"/>
  <c r="S57" i="12"/>
  <c r="AA57" i="12"/>
  <c r="M57" i="12"/>
  <c r="N57" i="12"/>
  <c r="T57" i="12"/>
  <c r="U57" i="12"/>
  <c r="V57" i="12"/>
  <c r="AB57" i="12"/>
  <c r="AC57" i="12"/>
  <c r="AD57" i="12"/>
  <c r="F57" i="12"/>
  <c r="L57" i="12"/>
  <c r="G53" i="12"/>
  <c r="O53" i="12"/>
  <c r="W53" i="12"/>
  <c r="AE53" i="12"/>
  <c r="H53" i="12"/>
  <c r="P53" i="12"/>
  <c r="X53" i="12"/>
  <c r="AF53" i="12"/>
  <c r="I53" i="12"/>
  <c r="Q53" i="12"/>
  <c r="Y53" i="12"/>
  <c r="AG53" i="12"/>
  <c r="J53" i="12"/>
  <c r="R53" i="12"/>
  <c r="Z53" i="12"/>
  <c r="K53" i="12"/>
  <c r="S53" i="12"/>
  <c r="AA53" i="12"/>
  <c r="T53" i="12"/>
  <c r="U53" i="12"/>
  <c r="V53" i="12"/>
  <c r="AB53" i="12"/>
  <c r="F53" i="12"/>
  <c r="AC53" i="12"/>
  <c r="N53" i="12"/>
  <c r="AD53" i="12"/>
  <c r="L53" i="12"/>
  <c r="M53" i="12"/>
  <c r="G49" i="12"/>
  <c r="O49" i="12"/>
  <c r="W49" i="12"/>
  <c r="AE49" i="12"/>
  <c r="H49" i="12"/>
  <c r="P49" i="12"/>
  <c r="X49" i="12"/>
  <c r="AF49" i="12"/>
  <c r="I49" i="12"/>
  <c r="Q49" i="12"/>
  <c r="Y49" i="12"/>
  <c r="AG49" i="12"/>
  <c r="J49" i="12"/>
  <c r="R49" i="12"/>
  <c r="L49" i="12"/>
  <c r="AA49" i="12"/>
  <c r="M49" i="12"/>
  <c r="AB49" i="12"/>
  <c r="N49" i="12"/>
  <c r="AC49" i="12"/>
  <c r="S49" i="12"/>
  <c r="AD49" i="12"/>
  <c r="T49" i="12"/>
  <c r="F49" i="12"/>
  <c r="K49" i="12"/>
  <c r="U49" i="12"/>
  <c r="V49" i="12"/>
  <c r="Z49" i="12"/>
  <c r="G45" i="12"/>
  <c r="O45" i="12"/>
  <c r="W45" i="12"/>
  <c r="AE45" i="12"/>
  <c r="H45" i="12"/>
  <c r="P45" i="12"/>
  <c r="X45" i="12"/>
  <c r="AF45" i="12"/>
  <c r="I45" i="12"/>
  <c r="Q45" i="12"/>
  <c r="Y45" i="12"/>
  <c r="AG45" i="12"/>
  <c r="J45" i="12"/>
  <c r="R45" i="12"/>
  <c r="Z45" i="12"/>
  <c r="L45" i="12"/>
  <c r="AB45" i="12"/>
  <c r="M45" i="12"/>
  <c r="AC45" i="12"/>
  <c r="N45" i="12"/>
  <c r="AD45" i="12"/>
  <c r="S45" i="12"/>
  <c r="T45" i="12"/>
  <c r="F45" i="12"/>
  <c r="K45" i="12"/>
  <c r="U45" i="12"/>
  <c r="AA45" i="12"/>
  <c r="V45" i="12"/>
  <c r="G41" i="12"/>
  <c r="O41" i="12"/>
  <c r="W41" i="12"/>
  <c r="AE41" i="12"/>
  <c r="H41" i="12"/>
  <c r="P41" i="12"/>
  <c r="X41" i="12"/>
  <c r="AF41" i="12"/>
  <c r="I41" i="12"/>
  <c r="Q41" i="12"/>
  <c r="Y41" i="12"/>
  <c r="AG41" i="12"/>
  <c r="J41" i="12"/>
  <c r="R41" i="12"/>
  <c r="Z41" i="12"/>
  <c r="L41" i="12"/>
  <c r="AB41" i="12"/>
  <c r="M41" i="12"/>
  <c r="AC41" i="12"/>
  <c r="N41" i="12"/>
  <c r="AD41" i="12"/>
  <c r="S41" i="12"/>
  <c r="T41" i="12"/>
  <c r="U41" i="12"/>
  <c r="V41" i="12"/>
  <c r="AA41" i="12"/>
  <c r="F41" i="12"/>
  <c r="K41" i="12"/>
  <c r="G37" i="12"/>
  <c r="O37" i="12"/>
  <c r="W37" i="12"/>
  <c r="AE37" i="12"/>
  <c r="H37" i="12"/>
  <c r="P37" i="12"/>
  <c r="X37" i="12"/>
  <c r="AF37" i="12"/>
  <c r="I37" i="12"/>
  <c r="Q37" i="12"/>
  <c r="Y37" i="12"/>
  <c r="AG37" i="12"/>
  <c r="J37" i="12"/>
  <c r="R37" i="12"/>
  <c r="Z37" i="12"/>
  <c r="L37" i="12"/>
  <c r="AB37" i="12"/>
  <c r="M37" i="12"/>
  <c r="AC37" i="12"/>
  <c r="N37" i="12"/>
  <c r="AD37" i="12"/>
  <c r="S37" i="12"/>
  <c r="T37" i="12"/>
  <c r="F37" i="12"/>
  <c r="K37" i="12"/>
  <c r="U37" i="12"/>
  <c r="V37" i="12"/>
  <c r="AA37" i="12"/>
  <c r="G33" i="12"/>
  <c r="O33" i="12"/>
  <c r="W33" i="12"/>
  <c r="AE33" i="12"/>
  <c r="H33" i="12"/>
  <c r="P33" i="12"/>
  <c r="X33" i="12"/>
  <c r="AF33" i="12"/>
  <c r="I33" i="12"/>
  <c r="Q33" i="12"/>
  <c r="Y33" i="12"/>
  <c r="AG33" i="12"/>
  <c r="J33" i="12"/>
  <c r="R33" i="12"/>
  <c r="Z33" i="12"/>
  <c r="L33" i="12"/>
  <c r="AB33" i="12"/>
  <c r="M33" i="12"/>
  <c r="AC33" i="12"/>
  <c r="N33" i="12"/>
  <c r="AD33" i="12"/>
  <c r="S33" i="12"/>
  <c r="T33" i="12"/>
  <c r="AA33" i="12"/>
  <c r="F33" i="12"/>
  <c r="K33" i="12"/>
  <c r="V33" i="12"/>
  <c r="U33" i="12"/>
  <c r="G29" i="12"/>
  <c r="O29" i="12"/>
  <c r="W29" i="12"/>
  <c r="AE29" i="12"/>
  <c r="H29" i="12"/>
  <c r="P29" i="12"/>
  <c r="X29" i="12"/>
  <c r="AF29" i="12"/>
  <c r="I29" i="12"/>
  <c r="Q29" i="12"/>
  <c r="Y29" i="12"/>
  <c r="AG29" i="12"/>
  <c r="J29" i="12"/>
  <c r="R29" i="12"/>
  <c r="Z29" i="12"/>
  <c r="K29" i="12"/>
  <c r="S29" i="12"/>
  <c r="AA29" i="12"/>
  <c r="F29" i="12"/>
  <c r="AC29" i="12"/>
  <c r="L29" i="12"/>
  <c r="AD29" i="12"/>
  <c r="M29" i="12"/>
  <c r="N29" i="12"/>
  <c r="T29" i="12"/>
  <c r="U29" i="12"/>
  <c r="V29" i="12"/>
  <c r="AB29" i="12"/>
  <c r="G25" i="12"/>
  <c r="O25" i="12"/>
  <c r="W25" i="12"/>
  <c r="AE25" i="12"/>
  <c r="H25" i="12"/>
  <c r="P25" i="12"/>
  <c r="X25" i="12"/>
  <c r="AF25" i="12"/>
  <c r="I25" i="12"/>
  <c r="Q25" i="12"/>
  <c r="Y25" i="12"/>
  <c r="AG25" i="12"/>
  <c r="J25" i="12"/>
  <c r="R25" i="12"/>
  <c r="Z25" i="12"/>
  <c r="K25" i="12"/>
  <c r="S25" i="12"/>
  <c r="AA25" i="12"/>
  <c r="M25" i="12"/>
  <c r="N25" i="12"/>
  <c r="T25" i="12"/>
  <c r="U25" i="12"/>
  <c r="V25" i="12"/>
  <c r="F25" i="12"/>
  <c r="L25" i="12"/>
  <c r="AB25" i="12"/>
  <c r="AC25" i="12"/>
  <c r="AD25" i="12"/>
  <c r="G21" i="12"/>
  <c r="O21" i="12"/>
  <c r="W21" i="12"/>
  <c r="AE21" i="12"/>
  <c r="H21" i="12"/>
  <c r="P21" i="12"/>
  <c r="X21" i="12"/>
  <c r="AF21" i="12"/>
  <c r="I21" i="12"/>
  <c r="Q21" i="12"/>
  <c r="Y21" i="12"/>
  <c r="AG21" i="12"/>
  <c r="J21" i="12"/>
  <c r="R21" i="12"/>
  <c r="Z21" i="12"/>
  <c r="K21" i="12"/>
  <c r="S21" i="12"/>
  <c r="AA21" i="12"/>
  <c r="T21" i="12"/>
  <c r="U21" i="12"/>
  <c r="V21" i="12"/>
  <c r="AB21" i="12"/>
  <c r="F21" i="12"/>
  <c r="AC21" i="12"/>
  <c r="L21" i="12"/>
  <c r="M21" i="12"/>
  <c r="N21" i="12"/>
  <c r="AD21" i="12"/>
  <c r="G17" i="12"/>
  <c r="O17" i="12"/>
  <c r="W17" i="12"/>
  <c r="AE17" i="12"/>
  <c r="H17" i="12"/>
  <c r="P17" i="12"/>
  <c r="X17" i="12"/>
  <c r="AF17" i="12"/>
  <c r="I17" i="12"/>
  <c r="Q17" i="12"/>
  <c r="Y17" i="12"/>
  <c r="AG17" i="12"/>
  <c r="J17" i="12"/>
  <c r="R17" i="12"/>
  <c r="Z17" i="12"/>
  <c r="K17" i="12"/>
  <c r="S17" i="12"/>
  <c r="AA17" i="12"/>
  <c r="V17" i="12"/>
  <c r="AB17" i="12"/>
  <c r="F17" i="12"/>
  <c r="AC17" i="12"/>
  <c r="L17" i="12"/>
  <c r="AD17" i="12"/>
  <c r="M17" i="12"/>
  <c r="N17" i="12"/>
  <c r="T17" i="12"/>
  <c r="U17" i="12"/>
  <c r="I13" i="12"/>
  <c r="Q13" i="12"/>
  <c r="Y13" i="12"/>
  <c r="AG13" i="12"/>
  <c r="J13" i="12"/>
  <c r="R13" i="12"/>
  <c r="Z13" i="12"/>
  <c r="K13" i="12"/>
  <c r="S13" i="12"/>
  <c r="AA13" i="12"/>
  <c r="L13" i="12"/>
  <c r="T13" i="12"/>
  <c r="AB13" i="12"/>
  <c r="O13" i="12"/>
  <c r="AE13" i="12"/>
  <c r="P13" i="12"/>
  <c r="AF13" i="12"/>
  <c r="U13" i="12"/>
  <c r="F13" i="12"/>
  <c r="V13" i="12"/>
  <c r="G13" i="12"/>
  <c r="W13" i="12"/>
  <c r="H13" i="12"/>
  <c r="M13" i="12"/>
  <c r="N13" i="12"/>
  <c r="X13" i="12"/>
  <c r="AC13" i="12"/>
  <c r="AD13" i="12"/>
  <c r="I9" i="12"/>
  <c r="Q9" i="12"/>
  <c r="Y9" i="12"/>
  <c r="AG9" i="12"/>
  <c r="J9" i="12"/>
  <c r="R9" i="12"/>
  <c r="Z9" i="12"/>
  <c r="K9" i="12"/>
  <c r="S9" i="12"/>
  <c r="AA9" i="12"/>
  <c r="L9" i="12"/>
  <c r="T9" i="12"/>
  <c r="AB9" i="12"/>
  <c r="M9" i="12"/>
  <c r="U9" i="12"/>
  <c r="AC9" i="12"/>
  <c r="N9" i="12"/>
  <c r="AF9" i="12"/>
  <c r="O9" i="12"/>
  <c r="P9" i="12"/>
  <c r="V9" i="12"/>
  <c r="W9" i="12"/>
  <c r="H9" i="12"/>
  <c r="X9" i="12"/>
  <c r="AD9" i="12"/>
  <c r="AE9" i="12"/>
  <c r="F9" i="12"/>
  <c r="G9" i="12"/>
  <c r="I5" i="12"/>
  <c r="Q5" i="12"/>
  <c r="Y5" i="12"/>
  <c r="AG5" i="12"/>
  <c r="J5" i="12"/>
  <c r="R5" i="12"/>
  <c r="Z5" i="12"/>
  <c r="K5" i="12"/>
  <c r="S5" i="12"/>
  <c r="AA5" i="12"/>
  <c r="L5" i="12"/>
  <c r="T5" i="12"/>
  <c r="AB5" i="12"/>
  <c r="M5" i="12"/>
  <c r="U5" i="12"/>
  <c r="AC5" i="12"/>
  <c r="P5" i="12"/>
  <c r="V5" i="12"/>
  <c r="W5" i="12"/>
  <c r="F5" i="12"/>
  <c r="X5" i="12"/>
  <c r="G5" i="12"/>
  <c r="AD5" i="12"/>
  <c r="N5" i="12"/>
  <c r="O5" i="12"/>
  <c r="AE5" i="12"/>
  <c r="AF5" i="12"/>
  <c r="H5" i="12"/>
  <c r="G170" i="12"/>
  <c r="O170" i="12"/>
  <c r="W170" i="12"/>
  <c r="AE170" i="12"/>
  <c r="H170" i="12"/>
  <c r="P170" i="12"/>
  <c r="X170" i="12"/>
  <c r="AF170" i="12"/>
  <c r="I170" i="12"/>
  <c r="Q170" i="12"/>
  <c r="Y170" i="12"/>
  <c r="AG170" i="12"/>
  <c r="J170" i="12"/>
  <c r="R170" i="12"/>
  <c r="Z170" i="12"/>
  <c r="K170" i="12"/>
  <c r="S170" i="12"/>
  <c r="AA170" i="12"/>
  <c r="V170" i="12"/>
  <c r="AB170" i="12"/>
  <c r="F170" i="12"/>
  <c r="AC170" i="12"/>
  <c r="L170" i="12"/>
  <c r="AD170" i="12"/>
  <c r="U170" i="12"/>
  <c r="M170" i="12"/>
  <c r="N170" i="12"/>
  <c r="T170" i="12"/>
  <c r="G122" i="12"/>
  <c r="O122" i="12"/>
  <c r="W122" i="12"/>
  <c r="AE122" i="12"/>
  <c r="H122" i="12"/>
  <c r="P122" i="12"/>
  <c r="X122" i="12"/>
  <c r="AF122" i="12"/>
  <c r="I122" i="12"/>
  <c r="Q122" i="12"/>
  <c r="Y122" i="12"/>
  <c r="AG122" i="12"/>
  <c r="J122" i="12"/>
  <c r="R122" i="12"/>
  <c r="Z122" i="12"/>
  <c r="K122" i="12"/>
  <c r="S122" i="12"/>
  <c r="AA122" i="12"/>
  <c r="V122" i="12"/>
  <c r="AB122" i="12"/>
  <c r="F122" i="12"/>
  <c r="AC122" i="12"/>
  <c r="L122" i="12"/>
  <c r="AD122" i="12"/>
  <c r="U122" i="12"/>
  <c r="M122" i="12"/>
  <c r="N122" i="12"/>
  <c r="T122" i="12"/>
  <c r="M110" i="12"/>
  <c r="U110" i="12"/>
  <c r="AC110" i="12"/>
  <c r="F110" i="12"/>
  <c r="N110" i="12"/>
  <c r="V110" i="12"/>
  <c r="AD110" i="12"/>
  <c r="G110" i="12"/>
  <c r="O110" i="12"/>
  <c r="W110" i="12"/>
  <c r="AE110" i="12"/>
  <c r="H110" i="12"/>
  <c r="P110" i="12"/>
  <c r="X110" i="12"/>
  <c r="AF110" i="12"/>
  <c r="T110" i="12"/>
  <c r="I110" i="12"/>
  <c r="Y110" i="12"/>
  <c r="J110" i="12"/>
  <c r="Z110" i="12"/>
  <c r="K110" i="12"/>
  <c r="AA110" i="12"/>
  <c r="L110" i="12"/>
  <c r="AB110" i="12"/>
  <c r="R110" i="12"/>
  <c r="Q110" i="12"/>
  <c r="S110" i="12"/>
  <c r="AG110" i="12"/>
  <c r="M94" i="12"/>
  <c r="U94" i="12"/>
  <c r="AC94" i="12"/>
  <c r="F94" i="12"/>
  <c r="N94" i="12"/>
  <c r="V94" i="12"/>
  <c r="AD94" i="12"/>
  <c r="G94" i="12"/>
  <c r="O94" i="12"/>
  <c r="W94" i="12"/>
  <c r="AE94" i="12"/>
  <c r="H94" i="12"/>
  <c r="P94" i="12"/>
  <c r="X94" i="12"/>
  <c r="AF94" i="12"/>
  <c r="T94" i="12"/>
  <c r="I94" i="12"/>
  <c r="Y94" i="12"/>
  <c r="J94" i="12"/>
  <c r="Z94" i="12"/>
  <c r="K94" i="12"/>
  <c r="AA94" i="12"/>
  <c r="L94" i="12"/>
  <c r="AB94" i="12"/>
  <c r="R94" i="12"/>
  <c r="Q94" i="12"/>
  <c r="S94" i="12"/>
  <c r="AG94" i="12"/>
  <c r="K74" i="12"/>
  <c r="S74" i="12"/>
  <c r="AA74" i="12"/>
  <c r="L74" i="12"/>
  <c r="T74" i="12"/>
  <c r="AB74" i="12"/>
  <c r="M74" i="12"/>
  <c r="U74" i="12"/>
  <c r="AC74" i="12"/>
  <c r="F74" i="12"/>
  <c r="N74" i="12"/>
  <c r="V74" i="12"/>
  <c r="AD74" i="12"/>
  <c r="G74" i="12"/>
  <c r="O74" i="12"/>
  <c r="W74" i="12"/>
  <c r="AE74" i="12"/>
  <c r="H74" i="12"/>
  <c r="Z74" i="12"/>
  <c r="I74" i="12"/>
  <c r="AF74" i="12"/>
  <c r="J74" i="12"/>
  <c r="AG74" i="12"/>
  <c r="P74" i="12"/>
  <c r="Q74" i="12"/>
  <c r="R74" i="12"/>
  <c r="X74" i="12"/>
  <c r="Y74" i="12"/>
  <c r="M14" i="12"/>
  <c r="U14" i="12"/>
  <c r="AC14" i="12"/>
  <c r="F14" i="12"/>
  <c r="N14" i="12"/>
  <c r="V14" i="12"/>
  <c r="AD14" i="12"/>
  <c r="G14" i="12"/>
  <c r="O14" i="12"/>
  <c r="W14" i="12"/>
  <c r="AE14" i="12"/>
  <c r="H14" i="12"/>
  <c r="P14" i="12"/>
  <c r="X14" i="12"/>
  <c r="AF14" i="12"/>
  <c r="S14" i="12"/>
  <c r="T14" i="12"/>
  <c r="I14" i="12"/>
  <c r="Y14" i="12"/>
  <c r="J14" i="12"/>
  <c r="Z14" i="12"/>
  <c r="K14" i="12"/>
  <c r="AA14" i="12"/>
  <c r="R14" i="12"/>
  <c r="AB14" i="12"/>
  <c r="AG14" i="12"/>
  <c r="L14" i="12"/>
  <c r="Q14" i="12"/>
  <c r="G180" i="12"/>
  <c r="O180" i="12"/>
  <c r="W180" i="12"/>
  <c r="AE180" i="12"/>
  <c r="H180" i="12"/>
  <c r="P180" i="12"/>
  <c r="X180" i="12"/>
  <c r="AF180" i="12"/>
  <c r="I180" i="12"/>
  <c r="Q180" i="12"/>
  <c r="Y180" i="12"/>
  <c r="AG180" i="12"/>
  <c r="J180" i="12"/>
  <c r="R180" i="12"/>
  <c r="Z180" i="12"/>
  <c r="K180" i="12"/>
  <c r="S180" i="12"/>
  <c r="AA180" i="12"/>
  <c r="U180" i="12"/>
  <c r="V180" i="12"/>
  <c r="AB180" i="12"/>
  <c r="F180" i="12"/>
  <c r="AC180" i="12"/>
  <c r="M180" i="12"/>
  <c r="T180" i="12"/>
  <c r="L180" i="12"/>
  <c r="AD180" i="12"/>
  <c r="N180" i="12"/>
  <c r="G176" i="12"/>
  <c r="O176" i="12"/>
  <c r="W176" i="12"/>
  <c r="AE176" i="12"/>
  <c r="H176" i="12"/>
  <c r="P176" i="12"/>
  <c r="X176" i="12"/>
  <c r="AF176" i="12"/>
  <c r="I176" i="12"/>
  <c r="Q176" i="12"/>
  <c r="Y176" i="12"/>
  <c r="AG176" i="12"/>
  <c r="J176" i="12"/>
  <c r="R176" i="12"/>
  <c r="Z176" i="12"/>
  <c r="K176" i="12"/>
  <c r="S176" i="12"/>
  <c r="AA176" i="12"/>
  <c r="AB176" i="12"/>
  <c r="F176" i="12"/>
  <c r="AC176" i="12"/>
  <c r="L176" i="12"/>
  <c r="AD176" i="12"/>
  <c r="M176" i="12"/>
  <c r="N176" i="12"/>
  <c r="T176" i="12"/>
  <c r="V176" i="12"/>
  <c r="U176" i="12"/>
  <c r="G172" i="12"/>
  <c r="O172" i="12"/>
  <c r="W172" i="12"/>
  <c r="AE172" i="12"/>
  <c r="H172" i="12"/>
  <c r="P172" i="12"/>
  <c r="X172" i="12"/>
  <c r="AF172" i="12"/>
  <c r="I172" i="12"/>
  <c r="Q172" i="12"/>
  <c r="Y172" i="12"/>
  <c r="AG172" i="12"/>
  <c r="J172" i="12"/>
  <c r="R172" i="12"/>
  <c r="Z172" i="12"/>
  <c r="K172" i="12"/>
  <c r="S172" i="12"/>
  <c r="AA172" i="12"/>
  <c r="L172" i="12"/>
  <c r="AD172" i="12"/>
  <c r="M172" i="12"/>
  <c r="N172" i="12"/>
  <c r="T172" i="12"/>
  <c r="F172" i="12"/>
  <c r="U172" i="12"/>
  <c r="V172" i="12"/>
  <c r="AC172" i="12"/>
  <c r="AB172" i="12"/>
  <c r="G168" i="12"/>
  <c r="O168" i="12"/>
  <c r="W168" i="12"/>
  <c r="AE168" i="12"/>
  <c r="H168" i="12"/>
  <c r="P168" i="12"/>
  <c r="X168" i="12"/>
  <c r="AF168" i="12"/>
  <c r="I168" i="12"/>
  <c r="Q168" i="12"/>
  <c r="Y168" i="12"/>
  <c r="AG168" i="12"/>
  <c r="J168" i="12"/>
  <c r="R168" i="12"/>
  <c r="Z168" i="12"/>
  <c r="K168" i="12"/>
  <c r="S168" i="12"/>
  <c r="AA168" i="12"/>
  <c r="N168" i="12"/>
  <c r="T168" i="12"/>
  <c r="U168" i="12"/>
  <c r="V168" i="12"/>
  <c r="F168" i="12"/>
  <c r="M168" i="12"/>
  <c r="AB168" i="12"/>
  <c r="AC168" i="12"/>
  <c r="L168" i="12"/>
  <c r="AD168" i="12"/>
  <c r="G164" i="12"/>
  <c r="O164" i="12"/>
  <c r="W164" i="12"/>
  <c r="AE164" i="12"/>
  <c r="H164" i="12"/>
  <c r="P164" i="12"/>
  <c r="X164" i="12"/>
  <c r="AF164" i="12"/>
  <c r="I164" i="12"/>
  <c r="Q164" i="12"/>
  <c r="Y164" i="12"/>
  <c r="AG164" i="12"/>
  <c r="J164" i="12"/>
  <c r="R164" i="12"/>
  <c r="Z164" i="12"/>
  <c r="K164" i="12"/>
  <c r="S164" i="12"/>
  <c r="AA164" i="12"/>
  <c r="U164" i="12"/>
  <c r="V164" i="12"/>
  <c r="AB164" i="12"/>
  <c r="F164" i="12"/>
  <c r="AC164" i="12"/>
  <c r="M164" i="12"/>
  <c r="L164" i="12"/>
  <c r="AD164" i="12"/>
  <c r="T164" i="12"/>
  <c r="N164" i="12"/>
  <c r="G160" i="12"/>
  <c r="O160" i="12"/>
  <c r="W160" i="12"/>
  <c r="AE160" i="12"/>
  <c r="H160" i="12"/>
  <c r="P160" i="12"/>
  <c r="X160" i="12"/>
  <c r="AF160" i="12"/>
  <c r="I160" i="12"/>
  <c r="Q160" i="12"/>
  <c r="Y160" i="12"/>
  <c r="AG160" i="12"/>
  <c r="J160" i="12"/>
  <c r="R160" i="12"/>
  <c r="Z160" i="12"/>
  <c r="K160" i="12"/>
  <c r="S160" i="12"/>
  <c r="AA160" i="12"/>
  <c r="AB160" i="12"/>
  <c r="F160" i="12"/>
  <c r="AC160" i="12"/>
  <c r="L160" i="12"/>
  <c r="AD160" i="12"/>
  <c r="M160" i="12"/>
  <c r="T160" i="12"/>
  <c r="N160" i="12"/>
  <c r="V160" i="12"/>
  <c r="U160" i="12"/>
  <c r="G156" i="12"/>
  <c r="O156" i="12"/>
  <c r="W156" i="12"/>
  <c r="AE156" i="12"/>
  <c r="H156" i="12"/>
  <c r="P156" i="12"/>
  <c r="X156" i="12"/>
  <c r="AF156" i="12"/>
  <c r="I156" i="12"/>
  <c r="Q156" i="12"/>
  <c r="Y156" i="12"/>
  <c r="AG156" i="12"/>
  <c r="J156" i="12"/>
  <c r="R156" i="12"/>
  <c r="Z156" i="12"/>
  <c r="K156" i="12"/>
  <c r="S156" i="12"/>
  <c r="AA156" i="12"/>
  <c r="L156" i="12"/>
  <c r="AD156" i="12"/>
  <c r="M156" i="12"/>
  <c r="N156" i="12"/>
  <c r="T156" i="12"/>
  <c r="F156" i="12"/>
  <c r="U156" i="12"/>
  <c r="V156" i="12"/>
  <c r="AC156" i="12"/>
  <c r="AB156" i="12"/>
  <c r="G152" i="12"/>
  <c r="O152" i="12"/>
  <c r="W152" i="12"/>
  <c r="AE152" i="12"/>
  <c r="H152" i="12"/>
  <c r="P152" i="12"/>
  <c r="X152" i="12"/>
  <c r="AF152" i="12"/>
  <c r="I152" i="12"/>
  <c r="Q152" i="12"/>
  <c r="Y152" i="12"/>
  <c r="AG152" i="12"/>
  <c r="J152" i="12"/>
  <c r="R152" i="12"/>
  <c r="Z152" i="12"/>
  <c r="K152" i="12"/>
  <c r="S152" i="12"/>
  <c r="AA152" i="12"/>
  <c r="N152" i="12"/>
  <c r="T152" i="12"/>
  <c r="U152" i="12"/>
  <c r="V152" i="12"/>
  <c r="AC152" i="12"/>
  <c r="M152" i="12"/>
  <c r="AB152" i="12"/>
  <c r="F152" i="12"/>
  <c r="L152" i="12"/>
  <c r="AD152" i="12"/>
  <c r="G148" i="12"/>
  <c r="O148" i="12"/>
  <c r="W148" i="12"/>
  <c r="AE148" i="12"/>
  <c r="H148" i="12"/>
  <c r="P148" i="12"/>
  <c r="X148" i="12"/>
  <c r="AF148" i="12"/>
  <c r="I148" i="12"/>
  <c r="Q148" i="12"/>
  <c r="Y148" i="12"/>
  <c r="AG148" i="12"/>
  <c r="J148" i="12"/>
  <c r="R148" i="12"/>
  <c r="Z148" i="12"/>
  <c r="K148" i="12"/>
  <c r="S148" i="12"/>
  <c r="AA148" i="12"/>
  <c r="U148" i="12"/>
  <c r="V148" i="12"/>
  <c r="AB148" i="12"/>
  <c r="F148" i="12"/>
  <c r="AC148" i="12"/>
  <c r="L148" i="12"/>
  <c r="AD148" i="12"/>
  <c r="M148" i="12"/>
  <c r="T148" i="12"/>
  <c r="N148" i="12"/>
  <c r="G144" i="12"/>
  <c r="O144" i="12"/>
  <c r="W144" i="12"/>
  <c r="AE144" i="12"/>
  <c r="H144" i="12"/>
  <c r="P144" i="12"/>
  <c r="X144" i="12"/>
  <c r="AF144" i="12"/>
  <c r="I144" i="12"/>
  <c r="Q144" i="12"/>
  <c r="Y144" i="12"/>
  <c r="AG144" i="12"/>
  <c r="J144" i="12"/>
  <c r="R144" i="12"/>
  <c r="Z144" i="12"/>
  <c r="K144" i="12"/>
  <c r="S144" i="12"/>
  <c r="AA144" i="12"/>
  <c r="AB144" i="12"/>
  <c r="F144" i="12"/>
  <c r="AC144" i="12"/>
  <c r="L144" i="12"/>
  <c r="AD144" i="12"/>
  <c r="M144" i="12"/>
  <c r="T144" i="12"/>
  <c r="N144" i="12"/>
  <c r="V144" i="12"/>
  <c r="U144" i="12"/>
  <c r="G140" i="12"/>
  <c r="O140" i="12"/>
  <c r="W140" i="12"/>
  <c r="AE140" i="12"/>
  <c r="H140" i="12"/>
  <c r="P140" i="12"/>
  <c r="X140" i="12"/>
  <c r="AF140" i="12"/>
  <c r="I140" i="12"/>
  <c r="Q140" i="12"/>
  <c r="Y140" i="12"/>
  <c r="AG140" i="12"/>
  <c r="J140" i="12"/>
  <c r="R140" i="12"/>
  <c r="Z140" i="12"/>
  <c r="K140" i="12"/>
  <c r="S140" i="12"/>
  <c r="AA140" i="12"/>
  <c r="L140" i="12"/>
  <c r="AD140" i="12"/>
  <c r="M140" i="12"/>
  <c r="N140" i="12"/>
  <c r="T140" i="12"/>
  <c r="F140" i="12"/>
  <c r="U140" i="12"/>
  <c r="V140" i="12"/>
  <c r="AC140" i="12"/>
  <c r="AB140" i="12"/>
  <c r="G136" i="12"/>
  <c r="O136" i="12"/>
  <c r="W136" i="12"/>
  <c r="AE136" i="12"/>
  <c r="H136" i="12"/>
  <c r="P136" i="12"/>
  <c r="X136" i="12"/>
  <c r="AF136" i="12"/>
  <c r="I136" i="12"/>
  <c r="Q136" i="12"/>
  <c r="Y136" i="12"/>
  <c r="AG136" i="12"/>
  <c r="J136" i="12"/>
  <c r="R136" i="12"/>
  <c r="Z136" i="12"/>
  <c r="K136" i="12"/>
  <c r="S136" i="12"/>
  <c r="AA136" i="12"/>
  <c r="N136" i="12"/>
  <c r="T136" i="12"/>
  <c r="U136" i="12"/>
  <c r="V136" i="12"/>
  <c r="AC136" i="12"/>
  <c r="AB136" i="12"/>
  <c r="F136" i="12"/>
  <c r="M136" i="12"/>
  <c r="L136" i="12"/>
  <c r="AD136" i="12"/>
  <c r="G132" i="12"/>
  <c r="O132" i="12"/>
  <c r="W132" i="12"/>
  <c r="AE132" i="12"/>
  <c r="H132" i="12"/>
  <c r="P132" i="12"/>
  <c r="X132" i="12"/>
  <c r="AF132" i="12"/>
  <c r="I132" i="12"/>
  <c r="Q132" i="12"/>
  <c r="Y132" i="12"/>
  <c r="AG132" i="12"/>
  <c r="J132" i="12"/>
  <c r="R132" i="12"/>
  <c r="Z132" i="12"/>
  <c r="K132" i="12"/>
  <c r="S132" i="12"/>
  <c r="AA132" i="12"/>
  <c r="U132" i="12"/>
  <c r="V132" i="12"/>
  <c r="AB132" i="12"/>
  <c r="F132" i="12"/>
  <c r="AC132" i="12"/>
  <c r="L132" i="12"/>
  <c r="AD132" i="12"/>
  <c r="M132" i="12"/>
  <c r="T132" i="12"/>
  <c r="N132" i="12"/>
  <c r="G128" i="12"/>
  <c r="O128" i="12"/>
  <c r="W128" i="12"/>
  <c r="AE128" i="12"/>
  <c r="H128" i="12"/>
  <c r="P128" i="12"/>
  <c r="X128" i="12"/>
  <c r="AF128" i="12"/>
  <c r="I128" i="12"/>
  <c r="Q128" i="12"/>
  <c r="Y128" i="12"/>
  <c r="AG128" i="12"/>
  <c r="J128" i="12"/>
  <c r="R128" i="12"/>
  <c r="Z128" i="12"/>
  <c r="K128" i="12"/>
  <c r="S128" i="12"/>
  <c r="AA128" i="12"/>
  <c r="AB128" i="12"/>
  <c r="F128" i="12"/>
  <c r="AC128" i="12"/>
  <c r="L128" i="12"/>
  <c r="AD128" i="12"/>
  <c r="M128" i="12"/>
  <c r="T128" i="12"/>
  <c r="V128" i="12"/>
  <c r="N128" i="12"/>
  <c r="U128" i="12"/>
  <c r="G124" i="12"/>
  <c r="O124" i="12"/>
  <c r="W124" i="12"/>
  <c r="AE124" i="12"/>
  <c r="H124" i="12"/>
  <c r="P124" i="12"/>
  <c r="X124" i="12"/>
  <c r="AF124" i="12"/>
  <c r="I124" i="12"/>
  <c r="Q124" i="12"/>
  <c r="Y124" i="12"/>
  <c r="AG124" i="12"/>
  <c r="J124" i="12"/>
  <c r="R124" i="12"/>
  <c r="Z124" i="12"/>
  <c r="K124" i="12"/>
  <c r="S124" i="12"/>
  <c r="AA124" i="12"/>
  <c r="L124" i="12"/>
  <c r="AD124" i="12"/>
  <c r="M124" i="12"/>
  <c r="N124" i="12"/>
  <c r="T124" i="12"/>
  <c r="F124" i="12"/>
  <c r="U124" i="12"/>
  <c r="V124" i="12"/>
  <c r="AC124" i="12"/>
  <c r="AB124" i="12"/>
  <c r="G120" i="12"/>
  <c r="O120" i="12"/>
  <c r="W120" i="12"/>
  <c r="AE120" i="12"/>
  <c r="H120" i="12"/>
  <c r="P120" i="12"/>
  <c r="X120" i="12"/>
  <c r="AF120" i="12"/>
  <c r="I120" i="12"/>
  <c r="Q120" i="12"/>
  <c r="Y120" i="12"/>
  <c r="AG120" i="12"/>
  <c r="J120" i="12"/>
  <c r="R120" i="12"/>
  <c r="Z120" i="12"/>
  <c r="K120" i="12"/>
  <c r="S120" i="12"/>
  <c r="AA120" i="12"/>
  <c r="N120" i="12"/>
  <c r="T120" i="12"/>
  <c r="U120" i="12"/>
  <c r="V120" i="12"/>
  <c r="F120" i="12"/>
  <c r="AB120" i="12"/>
  <c r="AC120" i="12"/>
  <c r="M120" i="12"/>
  <c r="L120" i="12"/>
  <c r="AD120" i="12"/>
  <c r="G116" i="12"/>
  <c r="O116" i="12"/>
  <c r="W116" i="12"/>
  <c r="AE116" i="12"/>
  <c r="H116" i="12"/>
  <c r="P116" i="12"/>
  <c r="X116" i="12"/>
  <c r="AF116" i="12"/>
  <c r="I116" i="12"/>
  <c r="Q116" i="12"/>
  <c r="Y116" i="12"/>
  <c r="AG116" i="12"/>
  <c r="J116" i="12"/>
  <c r="R116" i="12"/>
  <c r="Z116" i="12"/>
  <c r="K116" i="12"/>
  <c r="S116" i="12"/>
  <c r="AA116" i="12"/>
  <c r="M116" i="12"/>
  <c r="U116" i="12"/>
  <c r="T116" i="12"/>
  <c r="V116" i="12"/>
  <c r="AB116" i="12"/>
  <c r="N116" i="12"/>
  <c r="AC116" i="12"/>
  <c r="AD116" i="12"/>
  <c r="F116" i="12"/>
  <c r="L116" i="12"/>
  <c r="M112" i="12"/>
  <c r="U112" i="12"/>
  <c r="AC112" i="12"/>
  <c r="F112" i="12"/>
  <c r="N112" i="12"/>
  <c r="V112" i="12"/>
  <c r="AD112" i="12"/>
  <c r="H112" i="12"/>
  <c r="P112" i="12"/>
  <c r="X112" i="12"/>
  <c r="AF112" i="12"/>
  <c r="G112" i="12"/>
  <c r="S112" i="12"/>
  <c r="AG112" i="12"/>
  <c r="I112" i="12"/>
  <c r="T112" i="12"/>
  <c r="J112" i="12"/>
  <c r="W112" i="12"/>
  <c r="K112" i="12"/>
  <c r="Y112" i="12"/>
  <c r="L112" i="12"/>
  <c r="Z112" i="12"/>
  <c r="Q112" i="12"/>
  <c r="AB112" i="12"/>
  <c r="AE112" i="12"/>
  <c r="O112" i="12"/>
  <c r="R112" i="12"/>
  <c r="AA112" i="12"/>
  <c r="M108" i="12"/>
  <c r="U108" i="12"/>
  <c r="AC108" i="12"/>
  <c r="F108" i="12"/>
  <c r="N108" i="12"/>
  <c r="V108" i="12"/>
  <c r="AD108" i="12"/>
  <c r="G108" i="12"/>
  <c r="O108" i="12"/>
  <c r="W108" i="12"/>
  <c r="AE108" i="12"/>
  <c r="H108" i="12"/>
  <c r="P108" i="12"/>
  <c r="X108" i="12"/>
  <c r="AF108" i="12"/>
  <c r="L108" i="12"/>
  <c r="AB108" i="12"/>
  <c r="Q108" i="12"/>
  <c r="AG108" i="12"/>
  <c r="R108" i="12"/>
  <c r="S108" i="12"/>
  <c r="T108" i="12"/>
  <c r="J108" i="12"/>
  <c r="Z108" i="12"/>
  <c r="K108" i="12"/>
  <c r="I108" i="12"/>
  <c r="AA108" i="12"/>
  <c r="Y108" i="12"/>
  <c r="M104" i="12"/>
  <c r="U104" i="12"/>
  <c r="AC104" i="12"/>
  <c r="F104" i="12"/>
  <c r="N104" i="12"/>
  <c r="V104" i="12"/>
  <c r="AD104" i="12"/>
  <c r="G104" i="12"/>
  <c r="O104" i="12"/>
  <c r="W104" i="12"/>
  <c r="AE104" i="12"/>
  <c r="H104" i="12"/>
  <c r="P104" i="12"/>
  <c r="X104" i="12"/>
  <c r="AF104" i="12"/>
  <c r="L104" i="12"/>
  <c r="AB104" i="12"/>
  <c r="Q104" i="12"/>
  <c r="AG104" i="12"/>
  <c r="R104" i="12"/>
  <c r="S104" i="12"/>
  <c r="T104" i="12"/>
  <c r="J104" i="12"/>
  <c r="Z104" i="12"/>
  <c r="Y104" i="12"/>
  <c r="AA104" i="12"/>
  <c r="K104" i="12"/>
  <c r="I104" i="12"/>
  <c r="M100" i="12"/>
  <c r="U100" i="12"/>
  <c r="AC100" i="12"/>
  <c r="F100" i="12"/>
  <c r="N100" i="12"/>
  <c r="V100" i="12"/>
  <c r="AD100" i="12"/>
  <c r="G100" i="12"/>
  <c r="O100" i="12"/>
  <c r="W100" i="12"/>
  <c r="AE100" i="12"/>
  <c r="H100" i="12"/>
  <c r="P100" i="12"/>
  <c r="X100" i="12"/>
  <c r="AF100" i="12"/>
  <c r="L100" i="12"/>
  <c r="AB100" i="12"/>
  <c r="Q100" i="12"/>
  <c r="AG100" i="12"/>
  <c r="R100" i="12"/>
  <c r="S100" i="12"/>
  <c r="T100" i="12"/>
  <c r="J100" i="12"/>
  <c r="Z100" i="12"/>
  <c r="I100" i="12"/>
  <c r="K100" i="12"/>
  <c r="Y100" i="12"/>
  <c r="AA100" i="12"/>
  <c r="M96" i="12"/>
  <c r="U96" i="12"/>
  <c r="AC96" i="12"/>
  <c r="F96" i="12"/>
  <c r="N96" i="12"/>
  <c r="V96" i="12"/>
  <c r="AD96" i="12"/>
  <c r="G96" i="12"/>
  <c r="O96" i="12"/>
  <c r="W96" i="12"/>
  <c r="AE96" i="12"/>
  <c r="H96" i="12"/>
  <c r="P96" i="12"/>
  <c r="X96" i="12"/>
  <c r="AF96" i="12"/>
  <c r="L96" i="12"/>
  <c r="AB96" i="12"/>
  <c r="Q96" i="12"/>
  <c r="AG96" i="12"/>
  <c r="R96" i="12"/>
  <c r="S96" i="12"/>
  <c r="T96" i="12"/>
  <c r="J96" i="12"/>
  <c r="Z96" i="12"/>
  <c r="I96" i="12"/>
  <c r="K96" i="12"/>
  <c r="AA96" i="12"/>
  <c r="Y96" i="12"/>
  <c r="M92" i="12"/>
  <c r="U92" i="12"/>
  <c r="AC92" i="12"/>
  <c r="F92" i="12"/>
  <c r="N92" i="12"/>
  <c r="V92" i="12"/>
  <c r="AD92" i="12"/>
  <c r="G92" i="12"/>
  <c r="O92" i="12"/>
  <c r="W92" i="12"/>
  <c r="AE92" i="12"/>
  <c r="H92" i="12"/>
  <c r="P92" i="12"/>
  <c r="X92" i="12"/>
  <c r="AF92" i="12"/>
  <c r="L92" i="12"/>
  <c r="AB92" i="12"/>
  <c r="Q92" i="12"/>
  <c r="AG92" i="12"/>
  <c r="R92" i="12"/>
  <c r="S92" i="12"/>
  <c r="T92" i="12"/>
  <c r="J92" i="12"/>
  <c r="Z92" i="12"/>
  <c r="K92" i="12"/>
  <c r="I92" i="12"/>
  <c r="AA92" i="12"/>
  <c r="Y92" i="12"/>
  <c r="L88" i="12"/>
  <c r="T88" i="12"/>
  <c r="AB88" i="12"/>
  <c r="M88" i="12"/>
  <c r="U88" i="12"/>
  <c r="AC88" i="12"/>
  <c r="F88" i="12"/>
  <c r="N88" i="12"/>
  <c r="V88" i="12"/>
  <c r="AD88" i="12"/>
  <c r="G88" i="12"/>
  <c r="O88" i="12"/>
  <c r="W88" i="12"/>
  <c r="AE88" i="12"/>
  <c r="H88" i="12"/>
  <c r="P88" i="12"/>
  <c r="X88" i="12"/>
  <c r="AF88" i="12"/>
  <c r="S88" i="12"/>
  <c r="Y88" i="12"/>
  <c r="Z88" i="12"/>
  <c r="I88" i="12"/>
  <c r="AA88" i="12"/>
  <c r="J88" i="12"/>
  <c r="AG88" i="12"/>
  <c r="Q88" i="12"/>
  <c r="K88" i="12"/>
  <c r="R88" i="12"/>
  <c r="L84" i="12"/>
  <c r="T84" i="12"/>
  <c r="AB84" i="12"/>
  <c r="M84" i="12"/>
  <c r="U84" i="12"/>
  <c r="AC84" i="12"/>
  <c r="F84" i="12"/>
  <c r="N84" i="12"/>
  <c r="V84" i="12"/>
  <c r="AD84" i="12"/>
  <c r="G84" i="12"/>
  <c r="O84" i="12"/>
  <c r="W84" i="12"/>
  <c r="AE84" i="12"/>
  <c r="H84" i="12"/>
  <c r="P84" i="12"/>
  <c r="X84" i="12"/>
  <c r="AF84" i="12"/>
  <c r="Z84" i="12"/>
  <c r="I84" i="12"/>
  <c r="AA84" i="12"/>
  <c r="J84" i="12"/>
  <c r="AG84" i="12"/>
  <c r="K84" i="12"/>
  <c r="Q84" i="12"/>
  <c r="S84" i="12"/>
  <c r="R84" i="12"/>
  <c r="Y84" i="12"/>
  <c r="K80" i="12"/>
  <c r="S80" i="12"/>
  <c r="AA80" i="12"/>
  <c r="L80" i="12"/>
  <c r="T80" i="12"/>
  <c r="AB80" i="12"/>
  <c r="M80" i="12"/>
  <c r="U80" i="12"/>
  <c r="AC80" i="12"/>
  <c r="G80" i="12"/>
  <c r="O80" i="12"/>
  <c r="W80" i="12"/>
  <c r="AE80" i="12"/>
  <c r="P80" i="12"/>
  <c r="AF80" i="12"/>
  <c r="Q80" i="12"/>
  <c r="AG80" i="12"/>
  <c r="R80" i="12"/>
  <c r="F80" i="12"/>
  <c r="V80" i="12"/>
  <c r="H80" i="12"/>
  <c r="X80" i="12"/>
  <c r="Y80" i="12"/>
  <c r="Z80" i="12"/>
  <c r="AD80" i="12"/>
  <c r="J80" i="12"/>
  <c r="N80" i="12"/>
  <c r="I80" i="12"/>
  <c r="K76" i="12"/>
  <c r="S76" i="12"/>
  <c r="AA76" i="12"/>
  <c r="L76" i="12"/>
  <c r="T76" i="12"/>
  <c r="AB76" i="12"/>
  <c r="M76" i="12"/>
  <c r="U76" i="12"/>
  <c r="AC76" i="12"/>
  <c r="F76" i="12"/>
  <c r="N76" i="12"/>
  <c r="G76" i="12"/>
  <c r="O76" i="12"/>
  <c r="W76" i="12"/>
  <c r="AE76" i="12"/>
  <c r="P76" i="12"/>
  <c r="AF76" i="12"/>
  <c r="Q76" i="12"/>
  <c r="AG76" i="12"/>
  <c r="R76" i="12"/>
  <c r="V76" i="12"/>
  <c r="X76" i="12"/>
  <c r="H76" i="12"/>
  <c r="I76" i="12"/>
  <c r="J76" i="12"/>
  <c r="Y76" i="12"/>
  <c r="Z76" i="12"/>
  <c r="AD76" i="12"/>
  <c r="K72" i="12"/>
  <c r="S72" i="12"/>
  <c r="AA72" i="12"/>
  <c r="L72" i="12"/>
  <c r="T72" i="12"/>
  <c r="AB72" i="12"/>
  <c r="M72" i="12"/>
  <c r="U72" i="12"/>
  <c r="AC72" i="12"/>
  <c r="F72" i="12"/>
  <c r="N72" i="12"/>
  <c r="V72" i="12"/>
  <c r="AD72" i="12"/>
  <c r="G72" i="12"/>
  <c r="O72" i="12"/>
  <c r="W72" i="12"/>
  <c r="AE72" i="12"/>
  <c r="R72" i="12"/>
  <c r="X72" i="12"/>
  <c r="Y72" i="12"/>
  <c r="H72" i="12"/>
  <c r="Z72" i="12"/>
  <c r="I72" i="12"/>
  <c r="AF72" i="12"/>
  <c r="J72" i="12"/>
  <c r="P72" i="12"/>
  <c r="Q72" i="12"/>
  <c r="AG72" i="12"/>
  <c r="K68" i="12"/>
  <c r="S68" i="12"/>
  <c r="AA68" i="12"/>
  <c r="L68" i="12"/>
  <c r="T68" i="12"/>
  <c r="AB68" i="12"/>
  <c r="M68" i="12"/>
  <c r="U68" i="12"/>
  <c r="AC68" i="12"/>
  <c r="F68" i="12"/>
  <c r="N68" i="12"/>
  <c r="V68" i="12"/>
  <c r="AD68" i="12"/>
  <c r="G68" i="12"/>
  <c r="O68" i="12"/>
  <c r="W68" i="12"/>
  <c r="AE68" i="12"/>
  <c r="Y68" i="12"/>
  <c r="H68" i="12"/>
  <c r="Z68" i="12"/>
  <c r="I68" i="12"/>
  <c r="AF68" i="12"/>
  <c r="J68" i="12"/>
  <c r="AG68" i="12"/>
  <c r="P68" i="12"/>
  <c r="Q68" i="12"/>
  <c r="R68" i="12"/>
  <c r="X68" i="12"/>
  <c r="K64" i="12"/>
  <c r="S64" i="12"/>
  <c r="AA64" i="12"/>
  <c r="L64" i="12"/>
  <c r="T64" i="12"/>
  <c r="AB64" i="12"/>
  <c r="M64" i="12"/>
  <c r="U64" i="12"/>
  <c r="AC64" i="12"/>
  <c r="F64" i="12"/>
  <c r="N64" i="12"/>
  <c r="V64" i="12"/>
  <c r="AD64" i="12"/>
  <c r="G64" i="12"/>
  <c r="O64" i="12"/>
  <c r="W64" i="12"/>
  <c r="AE64" i="12"/>
  <c r="I64" i="12"/>
  <c r="AF64" i="12"/>
  <c r="J64" i="12"/>
  <c r="AG64" i="12"/>
  <c r="P64" i="12"/>
  <c r="Q64" i="12"/>
  <c r="R64" i="12"/>
  <c r="H64" i="12"/>
  <c r="X64" i="12"/>
  <c r="Y64" i="12"/>
  <c r="Z64" i="12"/>
  <c r="K60" i="12"/>
  <c r="S60" i="12"/>
  <c r="AA60" i="12"/>
  <c r="L60" i="12"/>
  <c r="T60" i="12"/>
  <c r="AB60" i="12"/>
  <c r="M60" i="12"/>
  <c r="U60" i="12"/>
  <c r="AC60" i="12"/>
  <c r="F60" i="12"/>
  <c r="N60" i="12"/>
  <c r="V60" i="12"/>
  <c r="AD60" i="12"/>
  <c r="G60" i="12"/>
  <c r="O60" i="12"/>
  <c r="W60" i="12"/>
  <c r="AE60" i="12"/>
  <c r="P60" i="12"/>
  <c r="Q60" i="12"/>
  <c r="R60" i="12"/>
  <c r="X60" i="12"/>
  <c r="Y60" i="12"/>
  <c r="H60" i="12"/>
  <c r="I60" i="12"/>
  <c r="J60" i="12"/>
  <c r="Z60" i="12"/>
  <c r="AG60" i="12"/>
  <c r="AF60" i="12"/>
  <c r="K56" i="12"/>
  <c r="S56" i="12"/>
  <c r="AA56" i="12"/>
  <c r="L56" i="12"/>
  <c r="T56" i="12"/>
  <c r="AB56" i="12"/>
  <c r="M56" i="12"/>
  <c r="U56" i="12"/>
  <c r="AC56" i="12"/>
  <c r="F56" i="12"/>
  <c r="N56" i="12"/>
  <c r="V56" i="12"/>
  <c r="AD56" i="12"/>
  <c r="G56" i="12"/>
  <c r="O56" i="12"/>
  <c r="W56" i="12"/>
  <c r="AE56" i="12"/>
  <c r="R56" i="12"/>
  <c r="X56" i="12"/>
  <c r="Y56" i="12"/>
  <c r="H56" i="12"/>
  <c r="Z56" i="12"/>
  <c r="I56" i="12"/>
  <c r="AF56" i="12"/>
  <c r="J56" i="12"/>
  <c r="P56" i="12"/>
  <c r="Q56" i="12"/>
  <c r="AG56" i="12"/>
  <c r="K52" i="12"/>
  <c r="L52" i="12"/>
  <c r="M52" i="12"/>
  <c r="U52" i="12"/>
  <c r="G52" i="12"/>
  <c r="R52" i="12"/>
  <c r="AA52" i="12"/>
  <c r="H52" i="12"/>
  <c r="S52" i="12"/>
  <c r="AB52" i="12"/>
  <c r="I52" i="12"/>
  <c r="T52" i="12"/>
  <c r="AC52" i="12"/>
  <c r="J52" i="12"/>
  <c r="V52" i="12"/>
  <c r="AD52" i="12"/>
  <c r="N52" i="12"/>
  <c r="W52" i="12"/>
  <c r="AE52" i="12"/>
  <c r="Y52" i="12"/>
  <c r="Z52" i="12"/>
  <c r="AF52" i="12"/>
  <c r="F52" i="12"/>
  <c r="AG52" i="12"/>
  <c r="O52" i="12"/>
  <c r="P52" i="12"/>
  <c r="Q52" i="12"/>
  <c r="X52" i="12"/>
  <c r="K48" i="12"/>
  <c r="S48" i="12"/>
  <c r="AA48" i="12"/>
  <c r="L48" i="12"/>
  <c r="T48" i="12"/>
  <c r="AB48" i="12"/>
  <c r="M48" i="12"/>
  <c r="U48" i="12"/>
  <c r="AC48" i="12"/>
  <c r="F48" i="12"/>
  <c r="N48" i="12"/>
  <c r="V48" i="12"/>
  <c r="AD48" i="12"/>
  <c r="H48" i="12"/>
  <c r="X48" i="12"/>
  <c r="I48" i="12"/>
  <c r="Y48" i="12"/>
  <c r="J48" i="12"/>
  <c r="Z48" i="12"/>
  <c r="O48" i="12"/>
  <c r="AE48" i="12"/>
  <c r="P48" i="12"/>
  <c r="AF48" i="12"/>
  <c r="G48" i="12"/>
  <c r="Q48" i="12"/>
  <c r="R48" i="12"/>
  <c r="W48" i="12"/>
  <c r="AG48" i="12"/>
  <c r="K44" i="12"/>
  <c r="S44" i="12"/>
  <c r="AA44" i="12"/>
  <c r="L44" i="12"/>
  <c r="T44" i="12"/>
  <c r="AB44" i="12"/>
  <c r="M44" i="12"/>
  <c r="U44" i="12"/>
  <c r="AC44" i="12"/>
  <c r="F44" i="12"/>
  <c r="N44" i="12"/>
  <c r="V44" i="12"/>
  <c r="AD44" i="12"/>
  <c r="H44" i="12"/>
  <c r="X44" i="12"/>
  <c r="I44" i="12"/>
  <c r="Y44" i="12"/>
  <c r="J44" i="12"/>
  <c r="Z44" i="12"/>
  <c r="O44" i="12"/>
  <c r="AE44" i="12"/>
  <c r="P44" i="12"/>
  <c r="AF44" i="12"/>
  <c r="R44" i="12"/>
  <c r="W44" i="12"/>
  <c r="AG44" i="12"/>
  <c r="G44" i="12"/>
  <c r="Q44" i="12"/>
  <c r="K40" i="12"/>
  <c r="S40" i="12"/>
  <c r="AA40" i="12"/>
  <c r="L40" i="12"/>
  <c r="T40" i="12"/>
  <c r="AB40" i="12"/>
  <c r="M40" i="12"/>
  <c r="U40" i="12"/>
  <c r="AC40" i="12"/>
  <c r="F40" i="12"/>
  <c r="N40" i="12"/>
  <c r="V40" i="12"/>
  <c r="AD40" i="12"/>
  <c r="H40" i="12"/>
  <c r="X40" i="12"/>
  <c r="I40" i="12"/>
  <c r="Y40" i="12"/>
  <c r="J40" i="12"/>
  <c r="Z40" i="12"/>
  <c r="O40" i="12"/>
  <c r="AE40" i="12"/>
  <c r="P40" i="12"/>
  <c r="AF40" i="12"/>
  <c r="G40" i="12"/>
  <c r="Q40" i="12"/>
  <c r="R40" i="12"/>
  <c r="W40" i="12"/>
  <c r="AG40" i="12"/>
  <c r="K36" i="12"/>
  <c r="S36" i="12"/>
  <c r="AA36" i="12"/>
  <c r="L36" i="12"/>
  <c r="T36" i="12"/>
  <c r="AB36" i="12"/>
  <c r="M36" i="12"/>
  <c r="U36" i="12"/>
  <c r="AC36" i="12"/>
  <c r="F36" i="12"/>
  <c r="N36" i="12"/>
  <c r="V36" i="12"/>
  <c r="AD36" i="12"/>
  <c r="H36" i="12"/>
  <c r="X36" i="12"/>
  <c r="I36" i="12"/>
  <c r="Y36" i="12"/>
  <c r="J36" i="12"/>
  <c r="Z36" i="12"/>
  <c r="O36" i="12"/>
  <c r="AE36" i="12"/>
  <c r="P36" i="12"/>
  <c r="AF36" i="12"/>
  <c r="AG36" i="12"/>
  <c r="G36" i="12"/>
  <c r="Q36" i="12"/>
  <c r="R36" i="12"/>
  <c r="W36" i="12"/>
  <c r="K32" i="12"/>
  <c r="S32" i="12"/>
  <c r="AA32" i="12"/>
  <c r="L32" i="12"/>
  <c r="T32" i="12"/>
  <c r="AB32" i="12"/>
  <c r="M32" i="12"/>
  <c r="U32" i="12"/>
  <c r="AC32" i="12"/>
  <c r="F32" i="12"/>
  <c r="N32" i="12"/>
  <c r="V32" i="12"/>
  <c r="AD32" i="12"/>
  <c r="H32" i="12"/>
  <c r="X32" i="12"/>
  <c r="I32" i="12"/>
  <c r="Y32" i="12"/>
  <c r="J32" i="12"/>
  <c r="Z32" i="12"/>
  <c r="O32" i="12"/>
  <c r="AE32" i="12"/>
  <c r="P32" i="12"/>
  <c r="AF32" i="12"/>
  <c r="Q32" i="12"/>
  <c r="R32" i="12"/>
  <c r="W32" i="12"/>
  <c r="AG32" i="12"/>
  <c r="G32" i="12"/>
  <c r="K28" i="12"/>
  <c r="S28" i="12"/>
  <c r="AA28" i="12"/>
  <c r="L28" i="12"/>
  <c r="T28" i="12"/>
  <c r="AB28" i="12"/>
  <c r="M28" i="12"/>
  <c r="U28" i="12"/>
  <c r="AC28" i="12"/>
  <c r="F28" i="12"/>
  <c r="N28" i="12"/>
  <c r="V28" i="12"/>
  <c r="AD28" i="12"/>
  <c r="G28" i="12"/>
  <c r="O28" i="12"/>
  <c r="W28" i="12"/>
  <c r="AE28" i="12"/>
  <c r="P28" i="12"/>
  <c r="Q28" i="12"/>
  <c r="R28" i="12"/>
  <c r="X28" i="12"/>
  <c r="Y28" i="12"/>
  <c r="J28" i="12"/>
  <c r="Z28" i="12"/>
  <c r="AF28" i="12"/>
  <c r="AG28" i="12"/>
  <c r="H28" i="12"/>
  <c r="I28" i="12"/>
  <c r="K24" i="12"/>
  <c r="S24" i="12"/>
  <c r="AA24" i="12"/>
  <c r="L24" i="12"/>
  <c r="T24" i="12"/>
  <c r="AB24" i="12"/>
  <c r="M24" i="12"/>
  <c r="U24" i="12"/>
  <c r="AC24" i="12"/>
  <c r="F24" i="12"/>
  <c r="N24" i="12"/>
  <c r="V24" i="12"/>
  <c r="AD24" i="12"/>
  <c r="G24" i="12"/>
  <c r="O24" i="12"/>
  <c r="W24" i="12"/>
  <c r="AE24" i="12"/>
  <c r="R24" i="12"/>
  <c r="X24" i="12"/>
  <c r="Y24" i="12"/>
  <c r="H24" i="12"/>
  <c r="Z24" i="12"/>
  <c r="I24" i="12"/>
  <c r="AF24" i="12"/>
  <c r="P24" i="12"/>
  <c r="Q24" i="12"/>
  <c r="AG24" i="12"/>
  <c r="J24" i="12"/>
  <c r="K20" i="12"/>
  <c r="S20" i="12"/>
  <c r="AA20" i="12"/>
  <c r="L20" i="12"/>
  <c r="T20" i="12"/>
  <c r="AB20" i="12"/>
  <c r="M20" i="12"/>
  <c r="U20" i="12"/>
  <c r="AC20" i="12"/>
  <c r="F20" i="12"/>
  <c r="N20" i="12"/>
  <c r="V20" i="12"/>
  <c r="AD20" i="12"/>
  <c r="G20" i="12"/>
  <c r="O20" i="12"/>
  <c r="W20" i="12"/>
  <c r="AE20" i="12"/>
  <c r="Y20" i="12"/>
  <c r="H20" i="12"/>
  <c r="Z20" i="12"/>
  <c r="I20" i="12"/>
  <c r="AF20" i="12"/>
  <c r="J20" i="12"/>
  <c r="AG20" i="12"/>
  <c r="P20" i="12"/>
  <c r="Q20" i="12"/>
  <c r="R20" i="12"/>
  <c r="X20" i="12"/>
  <c r="F16" i="12"/>
  <c r="G16" i="12"/>
  <c r="H16" i="12"/>
  <c r="K16" i="12"/>
  <c r="S16" i="12"/>
  <c r="AA16" i="12"/>
  <c r="L16" i="12"/>
  <c r="T16" i="12"/>
  <c r="AB16" i="12"/>
  <c r="M16" i="12"/>
  <c r="U16" i="12"/>
  <c r="AC16" i="12"/>
  <c r="N16" i="12"/>
  <c r="V16" i="12"/>
  <c r="AD16" i="12"/>
  <c r="O16" i="12"/>
  <c r="W16" i="12"/>
  <c r="AE16" i="12"/>
  <c r="I16" i="12"/>
  <c r="AF16" i="12"/>
  <c r="J16" i="12"/>
  <c r="AG16" i="12"/>
  <c r="P16" i="12"/>
  <c r="Q16" i="12"/>
  <c r="R16" i="12"/>
  <c r="X16" i="12"/>
  <c r="Y16" i="12"/>
  <c r="Z16" i="12"/>
  <c r="M12" i="12"/>
  <c r="U12" i="12"/>
  <c r="AC12" i="12"/>
  <c r="F12" i="12"/>
  <c r="N12" i="12"/>
  <c r="V12" i="12"/>
  <c r="AD12" i="12"/>
  <c r="G12" i="12"/>
  <c r="O12" i="12"/>
  <c r="W12" i="12"/>
  <c r="AE12" i="12"/>
  <c r="H12" i="12"/>
  <c r="P12" i="12"/>
  <c r="X12" i="12"/>
  <c r="AF12" i="12"/>
  <c r="K12" i="12"/>
  <c r="AA12" i="12"/>
  <c r="L12" i="12"/>
  <c r="AB12" i="12"/>
  <c r="Q12" i="12"/>
  <c r="AG12" i="12"/>
  <c r="R12" i="12"/>
  <c r="S12" i="12"/>
  <c r="I12" i="12"/>
  <c r="J12" i="12"/>
  <c r="T12" i="12"/>
  <c r="Y12" i="12"/>
  <c r="Z12" i="12"/>
  <c r="M8" i="12"/>
  <c r="U8" i="12"/>
  <c r="AC8" i="12"/>
  <c r="F8" i="12"/>
  <c r="N8" i="12"/>
  <c r="V8" i="12"/>
  <c r="AD8" i="12"/>
  <c r="G8" i="12"/>
  <c r="O8" i="12"/>
  <c r="W8" i="12"/>
  <c r="AE8" i="12"/>
  <c r="H8" i="12"/>
  <c r="P8" i="12"/>
  <c r="X8" i="12"/>
  <c r="AF8" i="12"/>
  <c r="I8" i="12"/>
  <c r="Q8" i="12"/>
  <c r="Y8" i="12"/>
  <c r="AG8" i="12"/>
  <c r="S8" i="12"/>
  <c r="T8" i="12"/>
  <c r="Z8" i="12"/>
  <c r="AA8" i="12"/>
  <c r="J8" i="12"/>
  <c r="AB8" i="12"/>
  <c r="K8" i="12"/>
  <c r="L8" i="12"/>
  <c r="R8" i="12"/>
  <c r="M4" i="12"/>
  <c r="U4" i="12"/>
  <c r="AC4" i="12"/>
  <c r="F4" i="12"/>
  <c r="N4" i="12"/>
  <c r="V4" i="12"/>
  <c r="AD4" i="12"/>
  <c r="G4" i="12"/>
  <c r="O4" i="12"/>
  <c r="W4" i="12"/>
  <c r="AE4" i="12"/>
  <c r="H4" i="12"/>
  <c r="P4" i="12"/>
  <c r="X4" i="12"/>
  <c r="AF4" i="12"/>
  <c r="I4" i="12"/>
  <c r="Q4" i="12"/>
  <c r="Y4" i="12"/>
  <c r="AG4" i="12"/>
  <c r="Z4" i="12"/>
  <c r="AA4" i="12"/>
  <c r="J4" i="12"/>
  <c r="AB4" i="12"/>
  <c r="K4" i="12"/>
  <c r="L4" i="12"/>
  <c r="R4" i="12"/>
  <c r="S4" i="12"/>
  <c r="T4" i="12"/>
  <c r="G178" i="12"/>
  <c r="O178" i="12"/>
  <c r="W178" i="12"/>
  <c r="AE178" i="12"/>
  <c r="H178" i="12"/>
  <c r="P178" i="12"/>
  <c r="X178" i="12"/>
  <c r="AF178" i="12"/>
  <c r="I178" i="12"/>
  <c r="Q178" i="12"/>
  <c r="Y178" i="12"/>
  <c r="AG178" i="12"/>
  <c r="J178" i="12"/>
  <c r="R178" i="12"/>
  <c r="Z178" i="12"/>
  <c r="K178" i="12"/>
  <c r="S178" i="12"/>
  <c r="AA178" i="12"/>
  <c r="M178" i="12"/>
  <c r="N178" i="12"/>
  <c r="T178" i="12"/>
  <c r="U178" i="12"/>
  <c r="AB178" i="12"/>
  <c r="AD178" i="12"/>
  <c r="V178" i="12"/>
  <c r="L178" i="12"/>
  <c r="F178" i="12"/>
  <c r="AC178" i="12"/>
  <c r="G162" i="12"/>
  <c r="O162" i="12"/>
  <c r="W162" i="12"/>
  <c r="AE162" i="12"/>
  <c r="H162" i="12"/>
  <c r="P162" i="12"/>
  <c r="X162" i="12"/>
  <c r="AF162" i="12"/>
  <c r="I162" i="12"/>
  <c r="Q162" i="12"/>
  <c r="Y162" i="12"/>
  <c r="AG162" i="12"/>
  <c r="J162" i="12"/>
  <c r="R162" i="12"/>
  <c r="Z162" i="12"/>
  <c r="K162" i="12"/>
  <c r="S162" i="12"/>
  <c r="AA162" i="12"/>
  <c r="M162" i="12"/>
  <c r="N162" i="12"/>
  <c r="T162" i="12"/>
  <c r="U162" i="12"/>
  <c r="AB162" i="12"/>
  <c r="AD162" i="12"/>
  <c r="V162" i="12"/>
  <c r="L162" i="12"/>
  <c r="F162" i="12"/>
  <c r="AC162" i="12"/>
  <c r="G146" i="12"/>
  <c r="O146" i="12"/>
  <c r="W146" i="12"/>
  <c r="AE146" i="12"/>
  <c r="H146" i="12"/>
  <c r="P146" i="12"/>
  <c r="X146" i="12"/>
  <c r="AF146" i="12"/>
  <c r="I146" i="12"/>
  <c r="Q146" i="12"/>
  <c r="Y146" i="12"/>
  <c r="AG146" i="12"/>
  <c r="J146" i="12"/>
  <c r="R146" i="12"/>
  <c r="Z146" i="12"/>
  <c r="K146" i="12"/>
  <c r="S146" i="12"/>
  <c r="AA146" i="12"/>
  <c r="M146" i="12"/>
  <c r="N146" i="12"/>
  <c r="T146" i="12"/>
  <c r="U146" i="12"/>
  <c r="AD146" i="12"/>
  <c r="V146" i="12"/>
  <c r="AB146" i="12"/>
  <c r="L146" i="12"/>
  <c r="F146" i="12"/>
  <c r="AC146" i="12"/>
  <c r="G138" i="12"/>
  <c r="O138" i="12"/>
  <c r="W138" i="12"/>
  <c r="AE138" i="12"/>
  <c r="H138" i="12"/>
  <c r="P138" i="12"/>
  <c r="X138" i="12"/>
  <c r="AF138" i="12"/>
  <c r="I138" i="12"/>
  <c r="Q138" i="12"/>
  <c r="Y138" i="12"/>
  <c r="AG138" i="12"/>
  <c r="J138" i="12"/>
  <c r="R138" i="12"/>
  <c r="Z138" i="12"/>
  <c r="K138" i="12"/>
  <c r="S138" i="12"/>
  <c r="AA138" i="12"/>
  <c r="V138" i="12"/>
  <c r="AB138" i="12"/>
  <c r="F138" i="12"/>
  <c r="AC138" i="12"/>
  <c r="L138" i="12"/>
  <c r="AD138" i="12"/>
  <c r="N138" i="12"/>
  <c r="U138" i="12"/>
  <c r="M138" i="12"/>
  <c r="T138" i="12"/>
  <c r="G126" i="12"/>
  <c r="O126" i="12"/>
  <c r="W126" i="12"/>
  <c r="AE126" i="12"/>
  <c r="H126" i="12"/>
  <c r="P126" i="12"/>
  <c r="X126" i="12"/>
  <c r="AF126" i="12"/>
  <c r="I126" i="12"/>
  <c r="Q126" i="12"/>
  <c r="Y126" i="12"/>
  <c r="AG126" i="12"/>
  <c r="J126" i="12"/>
  <c r="R126" i="12"/>
  <c r="Z126" i="12"/>
  <c r="K126" i="12"/>
  <c r="S126" i="12"/>
  <c r="AA126" i="12"/>
  <c r="T126" i="12"/>
  <c r="U126" i="12"/>
  <c r="V126" i="12"/>
  <c r="AB126" i="12"/>
  <c r="AD126" i="12"/>
  <c r="F126" i="12"/>
  <c r="AC126" i="12"/>
  <c r="L126" i="12"/>
  <c r="N126" i="12"/>
  <c r="M126" i="12"/>
  <c r="M114" i="12"/>
  <c r="U114" i="12"/>
  <c r="AC114" i="12"/>
  <c r="F114" i="12"/>
  <c r="N114" i="12"/>
  <c r="V114" i="12"/>
  <c r="AD114" i="12"/>
  <c r="H114" i="12"/>
  <c r="P114" i="12"/>
  <c r="X114" i="12"/>
  <c r="AF114" i="12"/>
  <c r="O114" i="12"/>
  <c r="AA114" i="12"/>
  <c r="Q114" i="12"/>
  <c r="AB114" i="12"/>
  <c r="R114" i="12"/>
  <c r="AE114" i="12"/>
  <c r="G114" i="12"/>
  <c r="S114" i="12"/>
  <c r="AG114" i="12"/>
  <c r="I114" i="12"/>
  <c r="T114" i="12"/>
  <c r="K114" i="12"/>
  <c r="Y114" i="12"/>
  <c r="L114" i="12"/>
  <c r="J114" i="12"/>
  <c r="Z114" i="12"/>
  <c r="W114" i="12"/>
  <c r="M98" i="12"/>
  <c r="U98" i="12"/>
  <c r="AC98" i="12"/>
  <c r="F98" i="12"/>
  <c r="N98" i="12"/>
  <c r="V98" i="12"/>
  <c r="AD98" i="12"/>
  <c r="G98" i="12"/>
  <c r="O98" i="12"/>
  <c r="W98" i="12"/>
  <c r="AE98" i="12"/>
  <c r="H98" i="12"/>
  <c r="P98" i="12"/>
  <c r="X98" i="12"/>
  <c r="AF98" i="12"/>
  <c r="T98" i="12"/>
  <c r="I98" i="12"/>
  <c r="Y98" i="12"/>
  <c r="J98" i="12"/>
  <c r="Z98" i="12"/>
  <c r="K98" i="12"/>
  <c r="AA98" i="12"/>
  <c r="L98" i="12"/>
  <c r="AB98" i="12"/>
  <c r="R98" i="12"/>
  <c r="Q98" i="12"/>
  <c r="S98" i="12"/>
  <c r="AG98" i="12"/>
  <c r="L82" i="12"/>
  <c r="T82" i="12"/>
  <c r="AB82" i="12"/>
  <c r="M82" i="12"/>
  <c r="U82" i="12"/>
  <c r="AC82" i="12"/>
  <c r="F82" i="12"/>
  <c r="N82" i="12"/>
  <c r="V82" i="12"/>
  <c r="AD82" i="12"/>
  <c r="G82" i="12"/>
  <c r="O82" i="12"/>
  <c r="W82" i="12"/>
  <c r="AE82" i="12"/>
  <c r="H82" i="12"/>
  <c r="P82" i="12"/>
  <c r="X82" i="12"/>
  <c r="AF82" i="12"/>
  <c r="R82" i="12"/>
  <c r="S82" i="12"/>
  <c r="Y82" i="12"/>
  <c r="Z82" i="12"/>
  <c r="I82" i="12"/>
  <c r="AA82" i="12"/>
  <c r="K82" i="12"/>
  <c r="J82" i="12"/>
  <c r="Q82" i="12"/>
  <c r="AG82" i="12"/>
  <c r="K50" i="12"/>
  <c r="S50" i="12"/>
  <c r="AA50" i="12"/>
  <c r="L50" i="12"/>
  <c r="T50" i="12"/>
  <c r="AB50" i="12"/>
  <c r="M50" i="12"/>
  <c r="U50" i="12"/>
  <c r="AC50" i="12"/>
  <c r="J50" i="12"/>
  <c r="X50" i="12"/>
  <c r="N50" i="12"/>
  <c r="Y50" i="12"/>
  <c r="O50" i="12"/>
  <c r="Z50" i="12"/>
  <c r="P50" i="12"/>
  <c r="AD50" i="12"/>
  <c r="F50" i="12"/>
  <c r="Q50" i="12"/>
  <c r="AE50" i="12"/>
  <c r="R50" i="12"/>
  <c r="V50" i="12"/>
  <c r="W50" i="12"/>
  <c r="AF50" i="12"/>
  <c r="AG50" i="12"/>
  <c r="H50" i="12"/>
  <c r="G50" i="12"/>
  <c r="I50" i="12"/>
  <c r="K34" i="12"/>
  <c r="S34" i="12"/>
  <c r="AA34" i="12"/>
  <c r="L34" i="12"/>
  <c r="T34" i="12"/>
  <c r="AB34" i="12"/>
  <c r="M34" i="12"/>
  <c r="U34" i="12"/>
  <c r="AC34" i="12"/>
  <c r="F34" i="12"/>
  <c r="N34" i="12"/>
  <c r="V34" i="12"/>
  <c r="AD34" i="12"/>
  <c r="P34" i="12"/>
  <c r="AF34" i="12"/>
  <c r="Q34" i="12"/>
  <c r="AG34" i="12"/>
  <c r="R34" i="12"/>
  <c r="G34" i="12"/>
  <c r="W34" i="12"/>
  <c r="H34" i="12"/>
  <c r="X34" i="12"/>
  <c r="I34" i="12"/>
  <c r="J34" i="12"/>
  <c r="O34" i="12"/>
  <c r="Y34" i="12"/>
  <c r="AE34" i="12"/>
  <c r="Z34" i="12"/>
  <c r="K26" i="12"/>
  <c r="S26" i="12"/>
  <c r="AA26" i="12"/>
  <c r="L26" i="12"/>
  <c r="T26" i="12"/>
  <c r="AB26" i="12"/>
  <c r="M26" i="12"/>
  <c r="U26" i="12"/>
  <c r="AC26" i="12"/>
  <c r="F26" i="12"/>
  <c r="N26" i="12"/>
  <c r="V26" i="12"/>
  <c r="AD26" i="12"/>
  <c r="G26" i="12"/>
  <c r="O26" i="12"/>
  <c r="W26" i="12"/>
  <c r="AE26" i="12"/>
  <c r="H26" i="12"/>
  <c r="Z26" i="12"/>
  <c r="I26" i="12"/>
  <c r="AF26" i="12"/>
  <c r="J26" i="12"/>
  <c r="AG26" i="12"/>
  <c r="P26" i="12"/>
  <c r="Q26" i="12"/>
  <c r="R26" i="12"/>
  <c r="X26" i="12"/>
  <c r="Y26" i="12"/>
  <c r="K22" i="12"/>
  <c r="S22" i="12"/>
  <c r="AA22" i="12"/>
  <c r="L22" i="12"/>
  <c r="T22" i="12"/>
  <c r="AB22" i="12"/>
  <c r="M22" i="12"/>
  <c r="U22" i="12"/>
  <c r="AC22" i="12"/>
  <c r="F22" i="12"/>
  <c r="N22" i="12"/>
  <c r="V22" i="12"/>
  <c r="AD22" i="12"/>
  <c r="G22" i="12"/>
  <c r="O22" i="12"/>
  <c r="W22" i="12"/>
  <c r="AE22" i="12"/>
  <c r="J22" i="12"/>
  <c r="AG22" i="12"/>
  <c r="P22" i="12"/>
  <c r="Q22" i="12"/>
  <c r="R22" i="12"/>
  <c r="X22" i="12"/>
  <c r="I22" i="12"/>
  <c r="Y22" i="12"/>
  <c r="Z22" i="12"/>
  <c r="AF22" i="12"/>
  <c r="H22" i="12"/>
  <c r="K18" i="12"/>
  <c r="S18" i="12"/>
  <c r="AA18" i="12"/>
  <c r="L18" i="12"/>
  <c r="T18" i="12"/>
  <c r="AB18" i="12"/>
  <c r="M18" i="12"/>
  <c r="U18" i="12"/>
  <c r="AC18" i="12"/>
  <c r="F18" i="12"/>
  <c r="N18" i="12"/>
  <c r="V18" i="12"/>
  <c r="AD18" i="12"/>
  <c r="G18" i="12"/>
  <c r="O18" i="12"/>
  <c r="W18" i="12"/>
  <c r="AE18" i="12"/>
  <c r="Q18" i="12"/>
  <c r="R18" i="12"/>
  <c r="X18" i="12"/>
  <c r="Y18" i="12"/>
  <c r="H18" i="12"/>
  <c r="Z18" i="12"/>
  <c r="J18" i="12"/>
  <c r="P18" i="12"/>
  <c r="AF18" i="12"/>
  <c r="AG18" i="12"/>
  <c r="I18" i="12"/>
  <c r="G158" i="12"/>
  <c r="O158" i="12"/>
  <c r="W158" i="12"/>
  <c r="AE158" i="12"/>
  <c r="H158" i="12"/>
  <c r="P158" i="12"/>
  <c r="X158" i="12"/>
  <c r="AF158" i="12"/>
  <c r="I158" i="12"/>
  <c r="Q158" i="12"/>
  <c r="Y158" i="12"/>
  <c r="AG158" i="12"/>
  <c r="J158" i="12"/>
  <c r="R158" i="12"/>
  <c r="Z158" i="12"/>
  <c r="K158" i="12"/>
  <c r="S158" i="12"/>
  <c r="AA158" i="12"/>
  <c r="T158" i="12"/>
  <c r="U158" i="12"/>
  <c r="V158" i="12"/>
  <c r="AB158" i="12"/>
  <c r="AD158" i="12"/>
  <c r="F158" i="12"/>
  <c r="AC158" i="12"/>
  <c r="L158" i="12"/>
  <c r="N158" i="12"/>
  <c r="M158" i="12"/>
  <c r="G118" i="12"/>
  <c r="O118" i="12"/>
  <c r="W118" i="12"/>
  <c r="AE118" i="12"/>
  <c r="H118" i="12"/>
  <c r="P118" i="12"/>
  <c r="X118" i="12"/>
  <c r="AF118" i="12"/>
  <c r="I118" i="12"/>
  <c r="Q118" i="12"/>
  <c r="Y118" i="12"/>
  <c r="AG118" i="12"/>
  <c r="J118" i="12"/>
  <c r="R118" i="12"/>
  <c r="Z118" i="12"/>
  <c r="K118" i="12"/>
  <c r="S118" i="12"/>
  <c r="AA118" i="12"/>
  <c r="F118" i="12"/>
  <c r="AC118" i="12"/>
  <c r="L118" i="12"/>
  <c r="AD118" i="12"/>
  <c r="M118" i="12"/>
  <c r="N118" i="12"/>
  <c r="U118" i="12"/>
  <c r="AB118" i="12"/>
  <c r="T118" i="12"/>
  <c r="V118" i="12"/>
  <c r="M102" i="12"/>
  <c r="U102" i="12"/>
  <c r="AC102" i="12"/>
  <c r="F102" i="12"/>
  <c r="N102" i="12"/>
  <c r="V102" i="12"/>
  <c r="AD102" i="12"/>
  <c r="G102" i="12"/>
  <c r="O102" i="12"/>
  <c r="W102" i="12"/>
  <c r="AE102" i="12"/>
  <c r="H102" i="12"/>
  <c r="P102" i="12"/>
  <c r="X102" i="12"/>
  <c r="AF102" i="12"/>
  <c r="T102" i="12"/>
  <c r="I102" i="12"/>
  <c r="Y102" i="12"/>
  <c r="J102" i="12"/>
  <c r="Z102" i="12"/>
  <c r="K102" i="12"/>
  <c r="AA102" i="12"/>
  <c r="L102" i="12"/>
  <c r="AB102" i="12"/>
  <c r="R102" i="12"/>
  <c r="Q102" i="12"/>
  <c r="S102" i="12"/>
  <c r="AG102" i="12"/>
  <c r="K78" i="12"/>
  <c r="S78" i="12"/>
  <c r="AA78" i="12"/>
  <c r="L78" i="12"/>
  <c r="T78" i="12"/>
  <c r="AB78" i="12"/>
  <c r="M78" i="12"/>
  <c r="U78" i="12"/>
  <c r="AC78" i="12"/>
  <c r="G78" i="12"/>
  <c r="O78" i="12"/>
  <c r="W78" i="12"/>
  <c r="AE78" i="12"/>
  <c r="H78" i="12"/>
  <c r="X78" i="12"/>
  <c r="I78" i="12"/>
  <c r="Y78" i="12"/>
  <c r="J78" i="12"/>
  <c r="Z78" i="12"/>
  <c r="N78" i="12"/>
  <c r="AD78" i="12"/>
  <c r="P78" i="12"/>
  <c r="AF78" i="12"/>
  <c r="F78" i="12"/>
  <c r="Q78" i="12"/>
  <c r="V78" i="12"/>
  <c r="R78" i="12"/>
  <c r="AG78" i="12"/>
  <c r="K62" i="12"/>
  <c r="S62" i="12"/>
  <c r="AA62" i="12"/>
  <c r="L62" i="12"/>
  <c r="T62" i="12"/>
  <c r="AB62" i="12"/>
  <c r="M62" i="12"/>
  <c r="U62" i="12"/>
  <c r="AC62" i="12"/>
  <c r="F62" i="12"/>
  <c r="N62" i="12"/>
  <c r="V62" i="12"/>
  <c r="AD62" i="12"/>
  <c r="G62" i="12"/>
  <c r="O62" i="12"/>
  <c r="W62" i="12"/>
  <c r="AE62" i="12"/>
  <c r="X62" i="12"/>
  <c r="Y62" i="12"/>
  <c r="H62" i="12"/>
  <c r="Z62" i="12"/>
  <c r="I62" i="12"/>
  <c r="AF62" i="12"/>
  <c r="J62" i="12"/>
  <c r="AG62" i="12"/>
  <c r="P62" i="12"/>
  <c r="Q62" i="12"/>
  <c r="R62" i="12"/>
  <c r="K54" i="12"/>
  <c r="S54" i="12"/>
  <c r="AA54" i="12"/>
  <c r="L54" i="12"/>
  <c r="T54" i="12"/>
  <c r="AB54" i="12"/>
  <c r="M54" i="12"/>
  <c r="U54" i="12"/>
  <c r="AC54" i="12"/>
  <c r="F54" i="12"/>
  <c r="N54" i="12"/>
  <c r="V54" i="12"/>
  <c r="AD54" i="12"/>
  <c r="G54" i="12"/>
  <c r="O54" i="12"/>
  <c r="W54" i="12"/>
  <c r="AE54" i="12"/>
  <c r="J54" i="12"/>
  <c r="AG54" i="12"/>
  <c r="P54" i="12"/>
  <c r="Q54" i="12"/>
  <c r="R54" i="12"/>
  <c r="X54" i="12"/>
  <c r="H54" i="12"/>
  <c r="I54" i="12"/>
  <c r="Y54" i="12"/>
  <c r="AF54" i="12"/>
  <c r="Z54" i="12"/>
  <c r="K46" i="12"/>
  <c r="S46" i="12"/>
  <c r="AA46" i="12"/>
  <c r="L46" i="12"/>
  <c r="T46" i="12"/>
  <c r="AB46" i="12"/>
  <c r="M46" i="12"/>
  <c r="U46" i="12"/>
  <c r="AC46" i="12"/>
  <c r="F46" i="12"/>
  <c r="N46" i="12"/>
  <c r="V46" i="12"/>
  <c r="AD46" i="12"/>
  <c r="P46" i="12"/>
  <c r="AF46" i="12"/>
  <c r="Q46" i="12"/>
  <c r="AG46" i="12"/>
  <c r="R46" i="12"/>
  <c r="G46" i="12"/>
  <c r="W46" i="12"/>
  <c r="H46" i="12"/>
  <c r="X46" i="12"/>
  <c r="I46" i="12"/>
  <c r="J46" i="12"/>
  <c r="O46" i="12"/>
  <c r="Y46" i="12"/>
  <c r="Z46" i="12"/>
  <c r="AE46" i="12"/>
  <c r="K42" i="12"/>
  <c r="S42" i="12"/>
  <c r="AA42" i="12"/>
  <c r="L42" i="12"/>
  <c r="T42" i="12"/>
  <c r="AB42" i="12"/>
  <c r="M42" i="12"/>
  <c r="U42" i="12"/>
  <c r="AC42" i="12"/>
  <c r="F42" i="12"/>
  <c r="N42" i="12"/>
  <c r="V42" i="12"/>
  <c r="AD42" i="12"/>
  <c r="P42" i="12"/>
  <c r="AF42" i="12"/>
  <c r="Q42" i="12"/>
  <c r="AG42" i="12"/>
  <c r="R42" i="12"/>
  <c r="G42" i="12"/>
  <c r="W42" i="12"/>
  <c r="H42" i="12"/>
  <c r="X42" i="12"/>
  <c r="AE42" i="12"/>
  <c r="I42" i="12"/>
  <c r="J42" i="12"/>
  <c r="Z42" i="12"/>
  <c r="O42" i="12"/>
  <c r="Y42" i="12"/>
  <c r="K38" i="12"/>
  <c r="S38" i="12"/>
  <c r="AA38" i="12"/>
  <c r="L38" i="12"/>
  <c r="T38" i="12"/>
  <c r="AB38" i="12"/>
  <c r="M38" i="12"/>
  <c r="U38" i="12"/>
  <c r="AC38" i="12"/>
  <c r="F38" i="12"/>
  <c r="N38" i="12"/>
  <c r="V38" i="12"/>
  <c r="AD38" i="12"/>
  <c r="P38" i="12"/>
  <c r="AF38" i="12"/>
  <c r="Q38" i="12"/>
  <c r="AG38" i="12"/>
  <c r="R38" i="12"/>
  <c r="G38" i="12"/>
  <c r="W38" i="12"/>
  <c r="H38" i="12"/>
  <c r="X38" i="12"/>
  <c r="O38" i="12"/>
  <c r="Y38" i="12"/>
  <c r="Z38" i="12"/>
  <c r="AE38" i="12"/>
  <c r="I38" i="12"/>
  <c r="J38" i="12"/>
  <c r="K30" i="12"/>
  <c r="S30" i="12"/>
  <c r="AA30" i="12"/>
  <c r="L30" i="12"/>
  <c r="T30" i="12"/>
  <c r="AB30" i="12"/>
  <c r="M30" i="12"/>
  <c r="U30" i="12"/>
  <c r="AC30" i="12"/>
  <c r="F30" i="12"/>
  <c r="N30" i="12"/>
  <c r="V30" i="12"/>
  <c r="AD30" i="12"/>
  <c r="G30" i="12"/>
  <c r="O30" i="12"/>
  <c r="W30" i="12"/>
  <c r="AE30" i="12"/>
  <c r="X30" i="12"/>
  <c r="Y30" i="12"/>
  <c r="H30" i="12"/>
  <c r="Z30" i="12"/>
  <c r="I30" i="12"/>
  <c r="AF30" i="12"/>
  <c r="J30" i="12"/>
  <c r="AG30" i="12"/>
  <c r="Q30" i="12"/>
  <c r="R30" i="12"/>
  <c r="P30" i="12"/>
  <c r="K179" i="12"/>
  <c r="S179" i="12"/>
  <c r="AA179" i="12"/>
  <c r="L179" i="12"/>
  <c r="T179" i="12"/>
  <c r="AB179" i="12"/>
  <c r="M179" i="12"/>
  <c r="U179" i="12"/>
  <c r="AC179" i="12"/>
  <c r="F179" i="12"/>
  <c r="N179" i="12"/>
  <c r="V179" i="12"/>
  <c r="AD179" i="12"/>
  <c r="G179" i="12"/>
  <c r="O179" i="12"/>
  <c r="W179" i="12"/>
  <c r="AE179" i="12"/>
  <c r="H179" i="12"/>
  <c r="Z179" i="12"/>
  <c r="I179" i="12"/>
  <c r="AF179" i="12"/>
  <c r="J179" i="12"/>
  <c r="AG179" i="12"/>
  <c r="P179" i="12"/>
  <c r="Q179" i="12"/>
  <c r="R179" i="12"/>
  <c r="Y179" i="12"/>
  <c r="X179" i="12"/>
  <c r="K175" i="12"/>
  <c r="S175" i="12"/>
  <c r="AA175" i="12"/>
  <c r="L175" i="12"/>
  <c r="T175" i="12"/>
  <c r="AB175" i="12"/>
  <c r="M175" i="12"/>
  <c r="U175" i="12"/>
  <c r="AC175" i="12"/>
  <c r="F175" i="12"/>
  <c r="N175" i="12"/>
  <c r="V175" i="12"/>
  <c r="AD175" i="12"/>
  <c r="G175" i="12"/>
  <c r="O175" i="12"/>
  <c r="W175" i="12"/>
  <c r="AE175" i="12"/>
  <c r="J175" i="12"/>
  <c r="AG175" i="12"/>
  <c r="P175" i="12"/>
  <c r="Q175" i="12"/>
  <c r="R175" i="12"/>
  <c r="I175" i="12"/>
  <c r="X175" i="12"/>
  <c r="Y175" i="12"/>
  <c r="AF175" i="12"/>
  <c r="H175" i="12"/>
  <c r="Z175" i="12"/>
  <c r="K171" i="12"/>
  <c r="S171" i="12"/>
  <c r="AA171" i="12"/>
  <c r="L171" i="12"/>
  <c r="T171" i="12"/>
  <c r="AB171" i="12"/>
  <c r="M171" i="12"/>
  <c r="U171" i="12"/>
  <c r="AC171" i="12"/>
  <c r="F171" i="12"/>
  <c r="N171" i="12"/>
  <c r="V171" i="12"/>
  <c r="AD171" i="12"/>
  <c r="G171" i="12"/>
  <c r="O171" i="12"/>
  <c r="W171" i="12"/>
  <c r="AE171" i="12"/>
  <c r="Q171" i="12"/>
  <c r="R171" i="12"/>
  <c r="X171" i="12"/>
  <c r="Y171" i="12"/>
  <c r="I171" i="12"/>
  <c r="H171" i="12"/>
  <c r="Z171" i="12"/>
  <c r="AF171" i="12"/>
  <c r="P171" i="12"/>
  <c r="J171" i="12"/>
  <c r="AG171" i="12"/>
  <c r="K167" i="12"/>
  <c r="S167" i="12"/>
  <c r="AA167" i="12"/>
  <c r="L167" i="12"/>
  <c r="T167" i="12"/>
  <c r="AB167" i="12"/>
  <c r="M167" i="12"/>
  <c r="U167" i="12"/>
  <c r="AC167" i="12"/>
  <c r="F167" i="12"/>
  <c r="N167" i="12"/>
  <c r="V167" i="12"/>
  <c r="AD167" i="12"/>
  <c r="G167" i="12"/>
  <c r="O167" i="12"/>
  <c r="W167" i="12"/>
  <c r="AE167" i="12"/>
  <c r="X167" i="12"/>
  <c r="Y167" i="12"/>
  <c r="H167" i="12"/>
  <c r="Z167" i="12"/>
  <c r="I167" i="12"/>
  <c r="AF167" i="12"/>
  <c r="J167" i="12"/>
  <c r="AG167" i="12"/>
  <c r="P167" i="12"/>
  <c r="R167" i="12"/>
  <c r="Q167" i="12"/>
  <c r="K163" i="12"/>
  <c r="S163" i="12"/>
  <c r="AA163" i="12"/>
  <c r="L163" i="12"/>
  <c r="T163" i="12"/>
  <c r="AB163" i="12"/>
  <c r="M163" i="12"/>
  <c r="U163" i="12"/>
  <c r="AC163" i="12"/>
  <c r="F163" i="12"/>
  <c r="N163" i="12"/>
  <c r="V163" i="12"/>
  <c r="AD163" i="12"/>
  <c r="G163" i="12"/>
  <c r="O163" i="12"/>
  <c r="W163" i="12"/>
  <c r="AE163" i="12"/>
  <c r="H163" i="12"/>
  <c r="Z163" i="12"/>
  <c r="I163" i="12"/>
  <c r="AF163" i="12"/>
  <c r="J163" i="12"/>
  <c r="AG163" i="12"/>
  <c r="P163" i="12"/>
  <c r="Q163" i="12"/>
  <c r="R163" i="12"/>
  <c r="Y163" i="12"/>
  <c r="X163" i="12"/>
  <c r="K159" i="12"/>
  <c r="S159" i="12"/>
  <c r="AA159" i="12"/>
  <c r="L159" i="12"/>
  <c r="T159" i="12"/>
  <c r="AB159" i="12"/>
  <c r="M159" i="12"/>
  <c r="U159" i="12"/>
  <c r="AC159" i="12"/>
  <c r="F159" i="12"/>
  <c r="N159" i="12"/>
  <c r="V159" i="12"/>
  <c r="AD159" i="12"/>
  <c r="G159" i="12"/>
  <c r="O159" i="12"/>
  <c r="W159" i="12"/>
  <c r="AE159" i="12"/>
  <c r="J159" i="12"/>
  <c r="AG159" i="12"/>
  <c r="P159" i="12"/>
  <c r="Q159" i="12"/>
  <c r="R159" i="12"/>
  <c r="AF159" i="12"/>
  <c r="X159" i="12"/>
  <c r="Y159" i="12"/>
  <c r="I159" i="12"/>
  <c r="H159" i="12"/>
  <c r="Z159" i="12"/>
  <c r="K155" i="12"/>
  <c r="S155" i="12"/>
  <c r="AA155" i="12"/>
  <c r="L155" i="12"/>
  <c r="T155" i="12"/>
  <c r="AB155" i="12"/>
  <c r="M155" i="12"/>
  <c r="U155" i="12"/>
  <c r="AC155" i="12"/>
  <c r="F155" i="12"/>
  <c r="N155" i="12"/>
  <c r="V155" i="12"/>
  <c r="AD155" i="12"/>
  <c r="G155" i="12"/>
  <c r="O155" i="12"/>
  <c r="W155" i="12"/>
  <c r="AE155" i="12"/>
  <c r="Q155" i="12"/>
  <c r="R155" i="12"/>
  <c r="X155" i="12"/>
  <c r="Y155" i="12"/>
  <c r="AF155" i="12"/>
  <c r="H155" i="12"/>
  <c r="Z155" i="12"/>
  <c r="I155" i="12"/>
  <c r="P155" i="12"/>
  <c r="J155" i="12"/>
  <c r="AG155" i="12"/>
  <c r="K151" i="12"/>
  <c r="S151" i="12"/>
  <c r="AA151" i="12"/>
  <c r="L151" i="12"/>
  <c r="T151" i="12"/>
  <c r="AB151" i="12"/>
  <c r="M151" i="12"/>
  <c r="U151" i="12"/>
  <c r="AC151" i="12"/>
  <c r="F151" i="12"/>
  <c r="N151" i="12"/>
  <c r="V151" i="12"/>
  <c r="AD151" i="12"/>
  <c r="G151" i="12"/>
  <c r="O151" i="12"/>
  <c r="W151" i="12"/>
  <c r="AE151" i="12"/>
  <c r="X151" i="12"/>
  <c r="Y151" i="12"/>
  <c r="H151" i="12"/>
  <c r="Z151" i="12"/>
  <c r="I151" i="12"/>
  <c r="AF151" i="12"/>
  <c r="P151" i="12"/>
  <c r="J151" i="12"/>
  <c r="AG151" i="12"/>
  <c r="R151" i="12"/>
  <c r="Q151" i="12"/>
  <c r="K147" i="12"/>
  <c r="S147" i="12"/>
  <c r="AA147" i="12"/>
  <c r="L147" i="12"/>
  <c r="T147" i="12"/>
  <c r="AB147" i="12"/>
  <c r="M147" i="12"/>
  <c r="U147" i="12"/>
  <c r="AC147" i="12"/>
  <c r="F147" i="12"/>
  <c r="N147" i="12"/>
  <c r="V147" i="12"/>
  <c r="AD147" i="12"/>
  <c r="G147" i="12"/>
  <c r="O147" i="12"/>
  <c r="W147" i="12"/>
  <c r="AE147" i="12"/>
  <c r="H147" i="12"/>
  <c r="Z147" i="12"/>
  <c r="I147" i="12"/>
  <c r="AF147" i="12"/>
  <c r="J147" i="12"/>
  <c r="AG147" i="12"/>
  <c r="P147" i="12"/>
  <c r="R147" i="12"/>
  <c r="Q147" i="12"/>
  <c r="Y147" i="12"/>
  <c r="X147" i="12"/>
  <c r="K143" i="12"/>
  <c r="S143" i="12"/>
  <c r="AA143" i="12"/>
  <c r="L143" i="12"/>
  <c r="T143" i="12"/>
  <c r="AB143" i="12"/>
  <c r="M143" i="12"/>
  <c r="U143" i="12"/>
  <c r="AC143" i="12"/>
  <c r="F143" i="12"/>
  <c r="N143" i="12"/>
  <c r="V143" i="12"/>
  <c r="AD143" i="12"/>
  <c r="G143" i="12"/>
  <c r="O143" i="12"/>
  <c r="W143" i="12"/>
  <c r="AE143" i="12"/>
  <c r="J143" i="12"/>
  <c r="AG143" i="12"/>
  <c r="P143" i="12"/>
  <c r="Q143" i="12"/>
  <c r="R143" i="12"/>
  <c r="AF143" i="12"/>
  <c r="X143" i="12"/>
  <c r="Y143" i="12"/>
  <c r="I143" i="12"/>
  <c r="H143" i="12"/>
  <c r="Z143" i="12"/>
  <c r="K139" i="12"/>
  <c r="S139" i="12"/>
  <c r="AA139" i="12"/>
  <c r="L139" i="12"/>
  <c r="T139" i="12"/>
  <c r="AB139" i="12"/>
  <c r="M139" i="12"/>
  <c r="U139" i="12"/>
  <c r="AC139" i="12"/>
  <c r="F139" i="12"/>
  <c r="N139" i="12"/>
  <c r="V139" i="12"/>
  <c r="AD139" i="12"/>
  <c r="G139" i="12"/>
  <c r="O139" i="12"/>
  <c r="W139" i="12"/>
  <c r="AE139" i="12"/>
  <c r="Q139" i="12"/>
  <c r="R139" i="12"/>
  <c r="X139" i="12"/>
  <c r="Y139" i="12"/>
  <c r="AF139" i="12"/>
  <c r="H139" i="12"/>
  <c r="Z139" i="12"/>
  <c r="I139" i="12"/>
  <c r="P139" i="12"/>
  <c r="J139" i="12"/>
  <c r="AG139" i="12"/>
  <c r="K135" i="12"/>
  <c r="S135" i="12"/>
  <c r="AA135" i="12"/>
  <c r="L135" i="12"/>
  <c r="T135" i="12"/>
  <c r="AB135" i="12"/>
  <c r="M135" i="12"/>
  <c r="U135" i="12"/>
  <c r="AC135" i="12"/>
  <c r="F135" i="12"/>
  <c r="N135" i="12"/>
  <c r="V135" i="12"/>
  <c r="AD135" i="12"/>
  <c r="G135" i="12"/>
  <c r="O135" i="12"/>
  <c r="W135" i="12"/>
  <c r="AE135" i="12"/>
  <c r="X135" i="12"/>
  <c r="Y135" i="12"/>
  <c r="H135" i="12"/>
  <c r="Z135" i="12"/>
  <c r="I135" i="12"/>
  <c r="AF135" i="12"/>
  <c r="P135" i="12"/>
  <c r="R135" i="12"/>
  <c r="J135" i="12"/>
  <c r="AG135" i="12"/>
  <c r="Q135" i="12"/>
  <c r="K131" i="12"/>
  <c r="S131" i="12"/>
  <c r="AA131" i="12"/>
  <c r="L131" i="12"/>
  <c r="T131" i="12"/>
  <c r="AB131" i="12"/>
  <c r="M131" i="12"/>
  <c r="U131" i="12"/>
  <c r="AC131" i="12"/>
  <c r="F131" i="12"/>
  <c r="N131" i="12"/>
  <c r="V131" i="12"/>
  <c r="AD131" i="12"/>
  <c r="G131" i="12"/>
  <c r="O131" i="12"/>
  <c r="W131" i="12"/>
  <c r="AE131" i="12"/>
  <c r="H131" i="12"/>
  <c r="Z131" i="12"/>
  <c r="I131" i="12"/>
  <c r="AF131" i="12"/>
  <c r="J131" i="12"/>
  <c r="AG131" i="12"/>
  <c r="P131" i="12"/>
  <c r="R131" i="12"/>
  <c r="Y131" i="12"/>
  <c r="Q131" i="12"/>
  <c r="X131" i="12"/>
  <c r="K127" i="12"/>
  <c r="S127" i="12"/>
  <c r="AA127" i="12"/>
  <c r="L127" i="12"/>
  <c r="T127" i="12"/>
  <c r="AB127" i="12"/>
  <c r="M127" i="12"/>
  <c r="U127" i="12"/>
  <c r="AC127" i="12"/>
  <c r="F127" i="12"/>
  <c r="N127" i="12"/>
  <c r="V127" i="12"/>
  <c r="AD127" i="12"/>
  <c r="G127" i="12"/>
  <c r="O127" i="12"/>
  <c r="W127" i="12"/>
  <c r="AE127" i="12"/>
  <c r="J127" i="12"/>
  <c r="AG127" i="12"/>
  <c r="P127" i="12"/>
  <c r="Q127" i="12"/>
  <c r="R127" i="12"/>
  <c r="I127" i="12"/>
  <c r="X127" i="12"/>
  <c r="Y127" i="12"/>
  <c r="AF127" i="12"/>
  <c r="H127" i="12"/>
  <c r="Z127" i="12"/>
  <c r="K123" i="12"/>
  <c r="S123" i="12"/>
  <c r="AA123" i="12"/>
  <c r="L123" i="12"/>
  <c r="T123" i="12"/>
  <c r="AB123" i="12"/>
  <c r="M123" i="12"/>
  <c r="U123" i="12"/>
  <c r="AC123" i="12"/>
  <c r="F123" i="12"/>
  <c r="N123" i="12"/>
  <c r="V123" i="12"/>
  <c r="AD123" i="12"/>
  <c r="G123" i="12"/>
  <c r="O123" i="12"/>
  <c r="W123" i="12"/>
  <c r="AE123" i="12"/>
  <c r="Q123" i="12"/>
  <c r="R123" i="12"/>
  <c r="X123" i="12"/>
  <c r="AF123" i="12"/>
  <c r="Y123" i="12"/>
  <c r="I123" i="12"/>
  <c r="H123" i="12"/>
  <c r="Z123" i="12"/>
  <c r="P123" i="12"/>
  <c r="J123" i="12"/>
  <c r="AG123" i="12"/>
  <c r="K119" i="12"/>
  <c r="S119" i="12"/>
  <c r="AA119" i="12"/>
  <c r="L119" i="12"/>
  <c r="T119" i="12"/>
  <c r="AB119" i="12"/>
  <c r="M119" i="12"/>
  <c r="U119" i="12"/>
  <c r="AC119" i="12"/>
  <c r="F119" i="12"/>
  <c r="N119" i="12"/>
  <c r="V119" i="12"/>
  <c r="AD119" i="12"/>
  <c r="G119" i="12"/>
  <c r="O119" i="12"/>
  <c r="W119" i="12"/>
  <c r="AE119" i="12"/>
  <c r="X119" i="12"/>
  <c r="Y119" i="12"/>
  <c r="H119" i="12"/>
  <c r="Z119" i="12"/>
  <c r="I119" i="12"/>
  <c r="AF119" i="12"/>
  <c r="J119" i="12"/>
  <c r="AG119" i="12"/>
  <c r="P119" i="12"/>
  <c r="R119" i="12"/>
  <c r="Q119" i="12"/>
  <c r="I115" i="12"/>
  <c r="Q115" i="12"/>
  <c r="Y115" i="12"/>
  <c r="J115" i="12"/>
  <c r="R115" i="12"/>
  <c r="Z115" i="12"/>
  <c r="L115" i="12"/>
  <c r="T115" i="12"/>
  <c r="AB115" i="12"/>
  <c r="M115" i="12"/>
  <c r="X115" i="12"/>
  <c r="N115" i="12"/>
  <c r="AA115" i="12"/>
  <c r="O115" i="12"/>
  <c r="AC115" i="12"/>
  <c r="P115" i="12"/>
  <c r="AD115" i="12"/>
  <c r="F115" i="12"/>
  <c r="S115" i="12"/>
  <c r="AE115" i="12"/>
  <c r="H115" i="12"/>
  <c r="V115" i="12"/>
  <c r="AG115" i="12"/>
  <c r="G115" i="12"/>
  <c r="K115" i="12"/>
  <c r="U115" i="12"/>
  <c r="W115" i="12"/>
  <c r="AF115" i="12"/>
  <c r="I111" i="12"/>
  <c r="Q111" i="12"/>
  <c r="Y111" i="12"/>
  <c r="AG111" i="12"/>
  <c r="J111" i="12"/>
  <c r="R111" i="12"/>
  <c r="Z111" i="12"/>
  <c r="L111" i="12"/>
  <c r="T111" i="12"/>
  <c r="AB111" i="12"/>
  <c r="H111" i="12"/>
  <c r="V111" i="12"/>
  <c r="K111" i="12"/>
  <c r="W111" i="12"/>
  <c r="M111" i="12"/>
  <c r="X111" i="12"/>
  <c r="N111" i="12"/>
  <c r="AA111" i="12"/>
  <c r="O111" i="12"/>
  <c r="AC111" i="12"/>
  <c r="F111" i="12"/>
  <c r="S111" i="12"/>
  <c r="AE111" i="12"/>
  <c r="P111" i="12"/>
  <c r="U111" i="12"/>
  <c r="AD111" i="12"/>
  <c r="AF111" i="12"/>
  <c r="G111" i="12"/>
  <c r="I107" i="12"/>
  <c r="Q107" i="12"/>
  <c r="Y107" i="12"/>
  <c r="AG107" i="12"/>
  <c r="J107" i="12"/>
  <c r="R107" i="12"/>
  <c r="Z107" i="12"/>
  <c r="K107" i="12"/>
  <c r="S107" i="12"/>
  <c r="AA107" i="12"/>
  <c r="L107" i="12"/>
  <c r="T107" i="12"/>
  <c r="AB107" i="12"/>
  <c r="H107" i="12"/>
  <c r="X107" i="12"/>
  <c r="M107" i="12"/>
  <c r="AC107" i="12"/>
  <c r="N107" i="12"/>
  <c r="AD107" i="12"/>
  <c r="O107" i="12"/>
  <c r="AE107" i="12"/>
  <c r="P107" i="12"/>
  <c r="AF107" i="12"/>
  <c r="F107" i="12"/>
  <c r="V107" i="12"/>
  <c r="G107" i="12"/>
  <c r="U107" i="12"/>
  <c r="W107" i="12"/>
  <c r="I103" i="12"/>
  <c r="Q103" i="12"/>
  <c r="Y103" i="12"/>
  <c r="AG103" i="12"/>
  <c r="J103" i="12"/>
  <c r="R103" i="12"/>
  <c r="Z103" i="12"/>
  <c r="K103" i="12"/>
  <c r="S103" i="12"/>
  <c r="AA103" i="12"/>
  <c r="L103" i="12"/>
  <c r="T103" i="12"/>
  <c r="AB103" i="12"/>
  <c r="H103" i="12"/>
  <c r="X103" i="12"/>
  <c r="M103" i="12"/>
  <c r="AC103" i="12"/>
  <c r="N103" i="12"/>
  <c r="AD103" i="12"/>
  <c r="O103" i="12"/>
  <c r="AE103" i="12"/>
  <c r="P103" i="12"/>
  <c r="AF103" i="12"/>
  <c r="F103" i="12"/>
  <c r="V103" i="12"/>
  <c r="W103" i="12"/>
  <c r="G103" i="12"/>
  <c r="U103" i="12"/>
  <c r="I99" i="12"/>
  <c r="Q99" i="12"/>
  <c r="Y99" i="12"/>
  <c r="AG99" i="12"/>
  <c r="J99" i="12"/>
  <c r="R99" i="12"/>
  <c r="Z99" i="12"/>
  <c r="K99" i="12"/>
  <c r="S99" i="12"/>
  <c r="AA99" i="12"/>
  <c r="L99" i="12"/>
  <c r="T99" i="12"/>
  <c r="AB99" i="12"/>
  <c r="H99" i="12"/>
  <c r="X99" i="12"/>
  <c r="M99" i="12"/>
  <c r="AC99" i="12"/>
  <c r="N99" i="12"/>
  <c r="AD99" i="12"/>
  <c r="O99" i="12"/>
  <c r="AE99" i="12"/>
  <c r="P99" i="12"/>
  <c r="AF99" i="12"/>
  <c r="F99" i="12"/>
  <c r="V99" i="12"/>
  <c r="G99" i="12"/>
  <c r="W99" i="12"/>
  <c r="U99" i="12"/>
  <c r="I95" i="12"/>
  <c r="Q95" i="12"/>
  <c r="Y95" i="12"/>
  <c r="AG95" i="12"/>
  <c r="J95" i="12"/>
  <c r="R95" i="12"/>
  <c r="Z95" i="12"/>
  <c r="K95" i="12"/>
  <c r="S95" i="12"/>
  <c r="AA95" i="12"/>
  <c r="L95" i="12"/>
  <c r="T95" i="12"/>
  <c r="AB95" i="12"/>
  <c r="H95" i="12"/>
  <c r="X95" i="12"/>
  <c r="M95" i="12"/>
  <c r="AC95" i="12"/>
  <c r="N95" i="12"/>
  <c r="AD95" i="12"/>
  <c r="O95" i="12"/>
  <c r="AE95" i="12"/>
  <c r="P95" i="12"/>
  <c r="AF95" i="12"/>
  <c r="F95" i="12"/>
  <c r="V95" i="12"/>
  <c r="U95" i="12"/>
  <c r="W95" i="12"/>
  <c r="G95" i="12"/>
  <c r="H91" i="12"/>
  <c r="P91" i="12"/>
  <c r="X91" i="12"/>
  <c r="AF91" i="12"/>
  <c r="I91" i="12"/>
  <c r="Q91" i="12"/>
  <c r="Y91" i="12"/>
  <c r="AG91" i="12"/>
  <c r="J91" i="12"/>
  <c r="R91" i="12"/>
  <c r="Z91" i="12"/>
  <c r="K91" i="12"/>
  <c r="S91" i="12"/>
  <c r="AA91" i="12"/>
  <c r="L91" i="12"/>
  <c r="T91" i="12"/>
  <c r="AB91" i="12"/>
  <c r="V91" i="12"/>
  <c r="W91" i="12"/>
  <c r="F91" i="12"/>
  <c r="AC91" i="12"/>
  <c r="G91" i="12"/>
  <c r="AD91" i="12"/>
  <c r="M91" i="12"/>
  <c r="AE91" i="12"/>
  <c r="O91" i="12"/>
  <c r="N91" i="12"/>
  <c r="U91" i="12"/>
  <c r="H87" i="12"/>
  <c r="P87" i="12"/>
  <c r="X87" i="12"/>
  <c r="AF87" i="12"/>
  <c r="I87" i="12"/>
  <c r="Q87" i="12"/>
  <c r="Y87" i="12"/>
  <c r="AG87" i="12"/>
  <c r="J87" i="12"/>
  <c r="R87" i="12"/>
  <c r="Z87" i="12"/>
  <c r="K87" i="12"/>
  <c r="S87" i="12"/>
  <c r="AA87" i="12"/>
  <c r="L87" i="12"/>
  <c r="T87" i="12"/>
  <c r="AB87" i="12"/>
  <c r="F87" i="12"/>
  <c r="AC87" i="12"/>
  <c r="G87" i="12"/>
  <c r="AD87" i="12"/>
  <c r="M87" i="12"/>
  <c r="AE87" i="12"/>
  <c r="N87" i="12"/>
  <c r="O87" i="12"/>
  <c r="V87" i="12"/>
  <c r="U87" i="12"/>
  <c r="W87" i="12"/>
  <c r="H83" i="12"/>
  <c r="P83" i="12"/>
  <c r="X83" i="12"/>
  <c r="AF83" i="12"/>
  <c r="I83" i="12"/>
  <c r="Q83" i="12"/>
  <c r="Y83" i="12"/>
  <c r="AG83" i="12"/>
  <c r="J83" i="12"/>
  <c r="R83" i="12"/>
  <c r="Z83" i="12"/>
  <c r="K83" i="12"/>
  <c r="S83" i="12"/>
  <c r="AA83" i="12"/>
  <c r="L83" i="12"/>
  <c r="T83" i="12"/>
  <c r="AB83" i="12"/>
  <c r="M83" i="12"/>
  <c r="AE83" i="12"/>
  <c r="N83" i="12"/>
  <c r="O83" i="12"/>
  <c r="U83" i="12"/>
  <c r="V83" i="12"/>
  <c r="F83" i="12"/>
  <c r="AC83" i="12"/>
  <c r="G83" i="12"/>
  <c r="AD83" i="12"/>
  <c r="W83" i="12"/>
  <c r="G79" i="12"/>
  <c r="O79" i="12"/>
  <c r="W79" i="12"/>
  <c r="AE79" i="12"/>
  <c r="H79" i="12"/>
  <c r="P79" i="12"/>
  <c r="X79" i="12"/>
  <c r="AF79" i="12"/>
  <c r="I79" i="12"/>
  <c r="Q79" i="12"/>
  <c r="Y79" i="12"/>
  <c r="AG79" i="12"/>
  <c r="K79" i="12"/>
  <c r="S79" i="12"/>
  <c r="AA79" i="12"/>
  <c r="L79" i="12"/>
  <c r="AB79" i="12"/>
  <c r="M79" i="12"/>
  <c r="AC79" i="12"/>
  <c r="N79" i="12"/>
  <c r="AD79" i="12"/>
  <c r="R79" i="12"/>
  <c r="T79" i="12"/>
  <c r="F79" i="12"/>
  <c r="J79" i="12"/>
  <c r="U79" i="12"/>
  <c r="V79" i="12"/>
  <c r="Z79" i="12"/>
  <c r="G75" i="12"/>
  <c r="O75" i="12"/>
  <c r="W75" i="12"/>
  <c r="AE75" i="12"/>
  <c r="H75" i="12"/>
  <c r="P75" i="12"/>
  <c r="X75" i="12"/>
  <c r="AF75" i="12"/>
  <c r="I75" i="12"/>
  <c r="Q75" i="12"/>
  <c r="Y75" i="12"/>
  <c r="AG75" i="12"/>
  <c r="J75" i="12"/>
  <c r="R75" i="12"/>
  <c r="Z75" i="12"/>
  <c r="K75" i="12"/>
  <c r="S75" i="12"/>
  <c r="AA75" i="12"/>
  <c r="U75" i="12"/>
  <c r="V75" i="12"/>
  <c r="AB75" i="12"/>
  <c r="F75" i="12"/>
  <c r="AC75" i="12"/>
  <c r="L75" i="12"/>
  <c r="AD75" i="12"/>
  <c r="N75" i="12"/>
  <c r="M75" i="12"/>
  <c r="T75" i="12"/>
  <c r="G71" i="12"/>
  <c r="O71" i="12"/>
  <c r="W71" i="12"/>
  <c r="AE71" i="12"/>
  <c r="H71" i="12"/>
  <c r="P71" i="12"/>
  <c r="X71" i="12"/>
  <c r="AF71" i="12"/>
  <c r="I71" i="12"/>
  <c r="Q71" i="12"/>
  <c r="Y71" i="12"/>
  <c r="AG71" i="12"/>
  <c r="J71" i="12"/>
  <c r="R71" i="12"/>
  <c r="Z71" i="12"/>
  <c r="K71" i="12"/>
  <c r="S71" i="12"/>
  <c r="AA71" i="12"/>
  <c r="AB71" i="12"/>
  <c r="F71" i="12"/>
  <c r="AC71" i="12"/>
  <c r="L71" i="12"/>
  <c r="AD71" i="12"/>
  <c r="M71" i="12"/>
  <c r="N71" i="12"/>
  <c r="V71" i="12"/>
  <c r="T71" i="12"/>
  <c r="U71" i="12"/>
  <c r="G67" i="12"/>
  <c r="O67" i="12"/>
  <c r="W67" i="12"/>
  <c r="AE67" i="12"/>
  <c r="H67" i="12"/>
  <c r="P67" i="12"/>
  <c r="X67" i="12"/>
  <c r="AF67" i="12"/>
  <c r="I67" i="12"/>
  <c r="Q67" i="12"/>
  <c r="Y67" i="12"/>
  <c r="AG67" i="12"/>
  <c r="J67" i="12"/>
  <c r="R67" i="12"/>
  <c r="Z67" i="12"/>
  <c r="K67" i="12"/>
  <c r="S67" i="12"/>
  <c r="AA67" i="12"/>
  <c r="L67" i="12"/>
  <c r="AD67" i="12"/>
  <c r="M67" i="12"/>
  <c r="N67" i="12"/>
  <c r="T67" i="12"/>
  <c r="U67" i="12"/>
  <c r="AB67" i="12"/>
  <c r="AC67" i="12"/>
  <c r="F67" i="12"/>
  <c r="V67" i="12"/>
  <c r="G63" i="12"/>
  <c r="O63" i="12"/>
  <c r="W63" i="12"/>
  <c r="AE63" i="12"/>
  <c r="H63" i="12"/>
  <c r="P63" i="12"/>
  <c r="X63" i="12"/>
  <c r="AF63" i="12"/>
  <c r="I63" i="12"/>
  <c r="Q63" i="12"/>
  <c r="Y63" i="12"/>
  <c r="AG63" i="12"/>
  <c r="J63" i="12"/>
  <c r="R63" i="12"/>
  <c r="Z63" i="12"/>
  <c r="K63" i="12"/>
  <c r="S63" i="12"/>
  <c r="AA63" i="12"/>
  <c r="N63" i="12"/>
  <c r="T63" i="12"/>
  <c r="U63" i="12"/>
  <c r="V63" i="12"/>
  <c r="AB63" i="12"/>
  <c r="AC63" i="12"/>
  <c r="AD63" i="12"/>
  <c r="L63" i="12"/>
  <c r="F63" i="12"/>
  <c r="M63" i="12"/>
  <c r="G59" i="12"/>
  <c r="O59" i="12"/>
  <c r="W59" i="12"/>
  <c r="AE59" i="12"/>
  <c r="H59" i="12"/>
  <c r="P59" i="12"/>
  <c r="X59" i="12"/>
  <c r="AF59" i="12"/>
  <c r="I59" i="12"/>
  <c r="Q59" i="12"/>
  <c r="Y59" i="12"/>
  <c r="AG59" i="12"/>
  <c r="J59" i="12"/>
  <c r="R59" i="12"/>
  <c r="Z59" i="12"/>
  <c r="K59" i="12"/>
  <c r="S59" i="12"/>
  <c r="AA59" i="12"/>
  <c r="U59" i="12"/>
  <c r="V59" i="12"/>
  <c r="AB59" i="12"/>
  <c r="F59" i="12"/>
  <c r="AC59" i="12"/>
  <c r="L59" i="12"/>
  <c r="AD59" i="12"/>
  <c r="T59" i="12"/>
  <c r="M59" i="12"/>
  <c r="N59" i="12"/>
  <c r="G55" i="12"/>
  <c r="O55" i="12"/>
  <c r="W55" i="12"/>
  <c r="AE55" i="12"/>
  <c r="H55" i="12"/>
  <c r="P55" i="12"/>
  <c r="X55" i="12"/>
  <c r="AF55" i="12"/>
  <c r="I55" i="12"/>
  <c r="Q55" i="12"/>
  <c r="Y55" i="12"/>
  <c r="AG55" i="12"/>
  <c r="J55" i="12"/>
  <c r="R55" i="12"/>
  <c r="Z55" i="12"/>
  <c r="K55" i="12"/>
  <c r="S55" i="12"/>
  <c r="AA55" i="12"/>
  <c r="AB55" i="12"/>
  <c r="F55" i="12"/>
  <c r="AC55" i="12"/>
  <c r="L55" i="12"/>
  <c r="AD55" i="12"/>
  <c r="M55" i="12"/>
  <c r="N55" i="12"/>
  <c r="U55" i="12"/>
  <c r="V55" i="12"/>
  <c r="T55" i="12"/>
  <c r="G51" i="12"/>
  <c r="O51" i="12"/>
  <c r="W51" i="12"/>
  <c r="AE51" i="12"/>
  <c r="H51" i="12"/>
  <c r="P51" i="12"/>
  <c r="X51" i="12"/>
  <c r="AF51" i="12"/>
  <c r="I51" i="12"/>
  <c r="Q51" i="12"/>
  <c r="Y51" i="12"/>
  <c r="AG51" i="12"/>
  <c r="J51" i="12"/>
  <c r="U51" i="12"/>
  <c r="K51" i="12"/>
  <c r="V51" i="12"/>
  <c r="L51" i="12"/>
  <c r="Z51" i="12"/>
  <c r="M51" i="12"/>
  <c r="AA51" i="12"/>
  <c r="N51" i="12"/>
  <c r="AB51" i="12"/>
  <c r="T51" i="12"/>
  <c r="AC51" i="12"/>
  <c r="AD51" i="12"/>
  <c r="F51" i="12"/>
  <c r="R51" i="12"/>
  <c r="S51" i="12"/>
  <c r="G47" i="12"/>
  <c r="O47" i="12"/>
  <c r="W47" i="12"/>
  <c r="AE47" i="12"/>
  <c r="H47" i="12"/>
  <c r="P47" i="12"/>
  <c r="X47" i="12"/>
  <c r="AF47" i="12"/>
  <c r="I47" i="12"/>
  <c r="Q47" i="12"/>
  <c r="Y47" i="12"/>
  <c r="AG47" i="12"/>
  <c r="J47" i="12"/>
  <c r="R47" i="12"/>
  <c r="Z47" i="12"/>
  <c r="T47" i="12"/>
  <c r="U47" i="12"/>
  <c r="F47" i="12"/>
  <c r="V47" i="12"/>
  <c r="K47" i="12"/>
  <c r="AA47" i="12"/>
  <c r="L47" i="12"/>
  <c r="AB47" i="12"/>
  <c r="S47" i="12"/>
  <c r="AC47" i="12"/>
  <c r="AD47" i="12"/>
  <c r="M47" i="12"/>
  <c r="N47" i="12"/>
  <c r="G43" i="12"/>
  <c r="O43" i="12"/>
  <c r="W43" i="12"/>
  <c r="AE43" i="12"/>
  <c r="H43" i="12"/>
  <c r="P43" i="12"/>
  <c r="X43" i="12"/>
  <c r="AF43" i="12"/>
  <c r="I43" i="12"/>
  <c r="Q43" i="12"/>
  <c r="Y43" i="12"/>
  <c r="AG43" i="12"/>
  <c r="J43" i="12"/>
  <c r="R43" i="12"/>
  <c r="Z43" i="12"/>
  <c r="T43" i="12"/>
  <c r="U43" i="12"/>
  <c r="F43" i="12"/>
  <c r="V43" i="12"/>
  <c r="K43" i="12"/>
  <c r="AA43" i="12"/>
  <c r="L43" i="12"/>
  <c r="AB43" i="12"/>
  <c r="M43" i="12"/>
  <c r="N43" i="12"/>
  <c r="S43" i="12"/>
  <c r="AC43" i="12"/>
  <c r="AD43" i="12"/>
  <c r="G39" i="12"/>
  <c r="O39" i="12"/>
  <c r="W39" i="12"/>
  <c r="AE39" i="12"/>
  <c r="H39" i="12"/>
  <c r="P39" i="12"/>
  <c r="X39" i="12"/>
  <c r="AF39" i="12"/>
  <c r="I39" i="12"/>
  <c r="Q39" i="12"/>
  <c r="Y39" i="12"/>
  <c r="AG39" i="12"/>
  <c r="J39" i="12"/>
  <c r="R39" i="12"/>
  <c r="Z39" i="12"/>
  <c r="T39" i="12"/>
  <c r="U39" i="12"/>
  <c r="F39" i="12"/>
  <c r="V39" i="12"/>
  <c r="K39" i="12"/>
  <c r="AA39" i="12"/>
  <c r="L39" i="12"/>
  <c r="AB39" i="12"/>
  <c r="AD39" i="12"/>
  <c r="M39" i="12"/>
  <c r="N39" i="12"/>
  <c r="S39" i="12"/>
  <c r="AC39" i="12"/>
  <c r="G35" i="12"/>
  <c r="O35" i="12"/>
  <c r="W35" i="12"/>
  <c r="AE35" i="12"/>
  <c r="H35" i="12"/>
  <c r="P35" i="12"/>
  <c r="X35" i="12"/>
  <c r="AF35" i="12"/>
  <c r="I35" i="12"/>
  <c r="Q35" i="12"/>
  <c r="Y35" i="12"/>
  <c r="AG35" i="12"/>
  <c r="J35" i="12"/>
  <c r="R35" i="12"/>
  <c r="Z35" i="12"/>
  <c r="T35" i="12"/>
  <c r="U35" i="12"/>
  <c r="F35" i="12"/>
  <c r="V35" i="12"/>
  <c r="K35" i="12"/>
  <c r="AA35" i="12"/>
  <c r="L35" i="12"/>
  <c r="AB35" i="12"/>
  <c r="N35" i="12"/>
  <c r="S35" i="12"/>
  <c r="AC35" i="12"/>
  <c r="AD35" i="12"/>
  <c r="M35" i="12"/>
  <c r="G31" i="12"/>
  <c r="O31" i="12"/>
  <c r="W31" i="12"/>
  <c r="AE31" i="12"/>
  <c r="H31" i="12"/>
  <c r="P31" i="12"/>
  <c r="X31" i="12"/>
  <c r="AF31" i="12"/>
  <c r="I31" i="12"/>
  <c r="Q31" i="12"/>
  <c r="Y31" i="12"/>
  <c r="AG31" i="12"/>
  <c r="J31" i="12"/>
  <c r="R31" i="12"/>
  <c r="Z31" i="12"/>
  <c r="K31" i="12"/>
  <c r="S31" i="12"/>
  <c r="AA31" i="12"/>
  <c r="N31" i="12"/>
  <c r="T31" i="12"/>
  <c r="U31" i="12"/>
  <c r="V31" i="12"/>
  <c r="AB31" i="12"/>
  <c r="F31" i="12"/>
  <c r="L31" i="12"/>
  <c r="M31" i="12"/>
  <c r="AC31" i="12"/>
  <c r="AD31" i="12"/>
  <c r="G27" i="12"/>
  <c r="O27" i="12"/>
  <c r="W27" i="12"/>
  <c r="AE27" i="12"/>
  <c r="H27" i="12"/>
  <c r="P27" i="12"/>
  <c r="X27" i="12"/>
  <c r="AF27" i="12"/>
  <c r="I27" i="12"/>
  <c r="Q27" i="12"/>
  <c r="Y27" i="12"/>
  <c r="AG27" i="12"/>
  <c r="J27" i="12"/>
  <c r="R27" i="12"/>
  <c r="Z27" i="12"/>
  <c r="K27" i="12"/>
  <c r="S27" i="12"/>
  <c r="AA27" i="12"/>
  <c r="U27" i="12"/>
  <c r="V27" i="12"/>
  <c r="AB27" i="12"/>
  <c r="F27" i="12"/>
  <c r="AC27" i="12"/>
  <c r="L27" i="12"/>
  <c r="AD27" i="12"/>
  <c r="M27" i="12"/>
  <c r="N27" i="12"/>
  <c r="T27" i="12"/>
  <c r="G23" i="12"/>
  <c r="O23" i="12"/>
  <c r="W23" i="12"/>
  <c r="AE23" i="12"/>
  <c r="H23" i="12"/>
  <c r="P23" i="12"/>
  <c r="X23" i="12"/>
  <c r="AF23" i="12"/>
  <c r="I23" i="12"/>
  <c r="Q23" i="12"/>
  <c r="Y23" i="12"/>
  <c r="AG23" i="12"/>
  <c r="J23" i="12"/>
  <c r="R23" i="12"/>
  <c r="Z23" i="12"/>
  <c r="K23" i="12"/>
  <c r="S23" i="12"/>
  <c r="AA23" i="12"/>
  <c r="AB23" i="12"/>
  <c r="F23" i="12"/>
  <c r="AC23" i="12"/>
  <c r="L23" i="12"/>
  <c r="AD23" i="12"/>
  <c r="M23" i="12"/>
  <c r="N23" i="12"/>
  <c r="T23" i="12"/>
  <c r="V23" i="12"/>
  <c r="U23" i="12"/>
  <c r="G19" i="12"/>
  <c r="O19" i="12"/>
  <c r="W19" i="12"/>
  <c r="AE19" i="12"/>
  <c r="H19" i="12"/>
  <c r="P19" i="12"/>
  <c r="X19" i="12"/>
  <c r="AF19" i="12"/>
  <c r="I19" i="12"/>
  <c r="Q19" i="12"/>
  <c r="Y19" i="12"/>
  <c r="AG19" i="12"/>
  <c r="J19" i="12"/>
  <c r="R19" i="12"/>
  <c r="Z19" i="12"/>
  <c r="K19" i="12"/>
  <c r="S19" i="12"/>
  <c r="AA19" i="12"/>
  <c r="L19" i="12"/>
  <c r="AD19" i="12"/>
  <c r="M19" i="12"/>
  <c r="N19" i="12"/>
  <c r="T19" i="12"/>
  <c r="U19" i="12"/>
  <c r="F19" i="12"/>
  <c r="AB19" i="12"/>
  <c r="AC19" i="12"/>
  <c r="V19" i="12"/>
  <c r="I15" i="12"/>
  <c r="Q15" i="12"/>
  <c r="Y15" i="12"/>
  <c r="AG15" i="12"/>
  <c r="J15" i="12"/>
  <c r="R15" i="12"/>
  <c r="Z15" i="12"/>
  <c r="K15" i="12"/>
  <c r="S15" i="12"/>
  <c r="AA15" i="12"/>
  <c r="L15" i="12"/>
  <c r="T15" i="12"/>
  <c r="AB15" i="12"/>
  <c r="G15" i="12"/>
  <c r="W15" i="12"/>
  <c r="H15" i="12"/>
  <c r="X15" i="12"/>
  <c r="M15" i="12"/>
  <c r="AC15" i="12"/>
  <c r="N15" i="12"/>
  <c r="AD15" i="12"/>
  <c r="O15" i="12"/>
  <c r="AE15" i="12"/>
  <c r="F15" i="12"/>
  <c r="P15" i="12"/>
  <c r="AF15" i="12"/>
  <c r="U15" i="12"/>
  <c r="V15" i="12"/>
  <c r="I11" i="12"/>
  <c r="Q11" i="12"/>
  <c r="Y11" i="12"/>
  <c r="AG11" i="12"/>
  <c r="J11" i="12"/>
  <c r="R11" i="12"/>
  <c r="Z11" i="12"/>
  <c r="K11" i="12"/>
  <c r="S11" i="12"/>
  <c r="AA11" i="12"/>
  <c r="L11" i="12"/>
  <c r="T11" i="12"/>
  <c r="AB11" i="12"/>
  <c r="M11" i="12"/>
  <c r="U11" i="12"/>
  <c r="AC11" i="12"/>
  <c r="V11" i="12"/>
  <c r="W11" i="12"/>
  <c r="F11" i="12"/>
  <c r="X11" i="12"/>
  <c r="G11" i="12"/>
  <c r="AD11" i="12"/>
  <c r="H11" i="12"/>
  <c r="AE11" i="12"/>
  <c r="O11" i="12"/>
  <c r="P11" i="12"/>
  <c r="AF11" i="12"/>
  <c r="N11" i="12"/>
  <c r="I7" i="12"/>
  <c r="Q7" i="12"/>
  <c r="Y7" i="12"/>
  <c r="AG7" i="12"/>
  <c r="J7" i="12"/>
  <c r="R7" i="12"/>
  <c r="Z7" i="12"/>
  <c r="K7" i="12"/>
  <c r="S7" i="12"/>
  <c r="AA7" i="12"/>
  <c r="L7" i="12"/>
  <c r="T7" i="12"/>
  <c r="AB7" i="12"/>
  <c r="M7" i="12"/>
  <c r="U7" i="12"/>
  <c r="AC7" i="12"/>
  <c r="F7" i="12"/>
  <c r="X7" i="12"/>
  <c r="G7" i="12"/>
  <c r="AD7" i="12"/>
  <c r="H7" i="12"/>
  <c r="AE7" i="12"/>
  <c r="N7" i="12"/>
  <c r="AF7" i="12"/>
  <c r="O7" i="12"/>
  <c r="P7" i="12"/>
  <c r="V7" i="12"/>
  <c r="W7" i="12"/>
  <c r="I3" i="12"/>
  <c r="Q3" i="12"/>
  <c r="Y3" i="12"/>
  <c r="AG3" i="12"/>
  <c r="J3" i="12"/>
  <c r="R3" i="12"/>
  <c r="Z3" i="12"/>
  <c r="K3" i="12"/>
  <c r="S3" i="12"/>
  <c r="AA3" i="12"/>
  <c r="L3" i="12"/>
  <c r="T3" i="12"/>
  <c r="AB3" i="12"/>
  <c r="M3" i="12"/>
  <c r="U3" i="12"/>
  <c r="AC3" i="12"/>
  <c r="H3" i="12"/>
  <c r="AE3" i="12"/>
  <c r="N3" i="12"/>
  <c r="AF3" i="12"/>
  <c r="O3" i="12"/>
  <c r="P3" i="12"/>
  <c r="V3" i="12"/>
  <c r="G3" i="12"/>
  <c r="W3" i="12"/>
  <c r="X3" i="12"/>
  <c r="AD3" i="12"/>
  <c r="F3" i="12"/>
  <c r="G166" i="12"/>
  <c r="O166" i="12"/>
  <c r="W166" i="12"/>
  <c r="AE166" i="12"/>
  <c r="H166" i="12"/>
  <c r="P166" i="12"/>
  <c r="X166" i="12"/>
  <c r="AF166" i="12"/>
  <c r="I166" i="12"/>
  <c r="Q166" i="12"/>
  <c r="Y166" i="12"/>
  <c r="AG166" i="12"/>
  <c r="J166" i="12"/>
  <c r="R166" i="12"/>
  <c r="Z166" i="12"/>
  <c r="K166" i="12"/>
  <c r="S166" i="12"/>
  <c r="AA166" i="12"/>
  <c r="F166" i="12"/>
  <c r="AC166" i="12"/>
  <c r="L166" i="12"/>
  <c r="AD166" i="12"/>
  <c r="M166" i="12"/>
  <c r="N166" i="12"/>
  <c r="U166" i="12"/>
  <c r="AB166" i="12"/>
  <c r="T166" i="12"/>
  <c r="V166" i="12"/>
  <c r="G150" i="12"/>
  <c r="O150" i="12"/>
  <c r="W150" i="12"/>
  <c r="AE150" i="12"/>
  <c r="H150" i="12"/>
  <c r="P150" i="12"/>
  <c r="X150" i="12"/>
  <c r="AF150" i="12"/>
  <c r="I150" i="12"/>
  <c r="Q150" i="12"/>
  <c r="Y150" i="12"/>
  <c r="AG150" i="12"/>
  <c r="J150" i="12"/>
  <c r="R150" i="12"/>
  <c r="Z150" i="12"/>
  <c r="K150" i="12"/>
  <c r="S150" i="12"/>
  <c r="AA150" i="12"/>
  <c r="F150" i="12"/>
  <c r="AC150" i="12"/>
  <c r="L150" i="12"/>
  <c r="AD150" i="12"/>
  <c r="M150" i="12"/>
  <c r="N150" i="12"/>
  <c r="AB150" i="12"/>
  <c r="T150" i="12"/>
  <c r="U150" i="12"/>
  <c r="V150" i="12"/>
  <c r="G134" i="12"/>
  <c r="O134" i="12"/>
  <c r="W134" i="12"/>
  <c r="AE134" i="12"/>
  <c r="H134" i="12"/>
  <c r="P134" i="12"/>
  <c r="X134" i="12"/>
  <c r="AF134" i="12"/>
  <c r="I134" i="12"/>
  <c r="Q134" i="12"/>
  <c r="Y134" i="12"/>
  <c r="AG134" i="12"/>
  <c r="J134" i="12"/>
  <c r="R134" i="12"/>
  <c r="Z134" i="12"/>
  <c r="K134" i="12"/>
  <c r="S134" i="12"/>
  <c r="AA134" i="12"/>
  <c r="F134" i="12"/>
  <c r="AC134" i="12"/>
  <c r="L134" i="12"/>
  <c r="AD134" i="12"/>
  <c r="M134" i="12"/>
  <c r="N134" i="12"/>
  <c r="T134" i="12"/>
  <c r="U134" i="12"/>
  <c r="AB134" i="12"/>
  <c r="V134" i="12"/>
  <c r="M106" i="12"/>
  <c r="U106" i="12"/>
  <c r="AC106" i="12"/>
  <c r="F106" i="12"/>
  <c r="N106" i="12"/>
  <c r="V106" i="12"/>
  <c r="AD106" i="12"/>
  <c r="G106" i="12"/>
  <c r="O106" i="12"/>
  <c r="W106" i="12"/>
  <c r="AE106" i="12"/>
  <c r="H106" i="12"/>
  <c r="P106" i="12"/>
  <c r="X106" i="12"/>
  <c r="AF106" i="12"/>
  <c r="T106" i="12"/>
  <c r="I106" i="12"/>
  <c r="Y106" i="12"/>
  <c r="J106" i="12"/>
  <c r="Z106" i="12"/>
  <c r="K106" i="12"/>
  <c r="AA106" i="12"/>
  <c r="L106" i="12"/>
  <c r="AB106" i="12"/>
  <c r="R106" i="12"/>
  <c r="AG106" i="12"/>
  <c r="S106" i="12"/>
  <c r="Q106" i="12"/>
  <c r="L86" i="12"/>
  <c r="T86" i="12"/>
  <c r="AB86" i="12"/>
  <c r="M86" i="12"/>
  <c r="U86" i="12"/>
  <c r="AC86" i="12"/>
  <c r="F86" i="12"/>
  <c r="N86" i="12"/>
  <c r="V86" i="12"/>
  <c r="AD86" i="12"/>
  <c r="G86" i="12"/>
  <c r="O86" i="12"/>
  <c r="W86" i="12"/>
  <c r="AE86" i="12"/>
  <c r="H86" i="12"/>
  <c r="P86" i="12"/>
  <c r="X86" i="12"/>
  <c r="AF86" i="12"/>
  <c r="K86" i="12"/>
  <c r="Q86" i="12"/>
  <c r="R86" i="12"/>
  <c r="S86" i="12"/>
  <c r="Y86" i="12"/>
  <c r="I86" i="12"/>
  <c r="AA86" i="12"/>
  <c r="J86" i="12"/>
  <c r="AG86" i="12"/>
  <c r="Z86" i="12"/>
  <c r="K66" i="12"/>
  <c r="S66" i="12"/>
  <c r="AA66" i="12"/>
  <c r="L66" i="12"/>
  <c r="T66" i="12"/>
  <c r="AB66" i="12"/>
  <c r="M66" i="12"/>
  <c r="U66" i="12"/>
  <c r="AC66" i="12"/>
  <c r="F66" i="12"/>
  <c r="N66" i="12"/>
  <c r="V66" i="12"/>
  <c r="AD66" i="12"/>
  <c r="G66" i="12"/>
  <c r="O66" i="12"/>
  <c r="W66" i="12"/>
  <c r="AE66" i="12"/>
  <c r="Q66" i="12"/>
  <c r="R66" i="12"/>
  <c r="X66" i="12"/>
  <c r="Y66" i="12"/>
  <c r="H66" i="12"/>
  <c r="Z66" i="12"/>
  <c r="I66" i="12"/>
  <c r="J66" i="12"/>
  <c r="P66" i="12"/>
  <c r="AF66" i="12"/>
  <c r="AG66" i="12"/>
  <c r="K58" i="12"/>
  <c r="S58" i="12"/>
  <c r="AA58" i="12"/>
  <c r="L58" i="12"/>
  <c r="T58" i="12"/>
  <c r="AB58" i="12"/>
  <c r="M58" i="12"/>
  <c r="U58" i="12"/>
  <c r="AC58" i="12"/>
  <c r="F58" i="12"/>
  <c r="N58" i="12"/>
  <c r="V58" i="12"/>
  <c r="AD58" i="12"/>
  <c r="G58" i="12"/>
  <c r="O58" i="12"/>
  <c r="W58" i="12"/>
  <c r="AE58" i="12"/>
  <c r="H58" i="12"/>
  <c r="Z58" i="12"/>
  <c r="I58" i="12"/>
  <c r="AF58" i="12"/>
  <c r="J58" i="12"/>
  <c r="AG58" i="12"/>
  <c r="P58" i="12"/>
  <c r="Q58" i="12"/>
  <c r="R58" i="12"/>
  <c r="X58" i="12"/>
  <c r="Y58" i="12"/>
  <c r="M10" i="12"/>
  <c r="U10" i="12"/>
  <c r="AC10" i="12"/>
  <c r="F10" i="12"/>
  <c r="N10" i="12"/>
  <c r="V10" i="12"/>
  <c r="AD10" i="12"/>
  <c r="G10" i="12"/>
  <c r="O10" i="12"/>
  <c r="W10" i="12"/>
  <c r="AE10" i="12"/>
  <c r="H10" i="12"/>
  <c r="P10" i="12"/>
  <c r="X10" i="12"/>
  <c r="AF10" i="12"/>
  <c r="I10" i="12"/>
  <c r="Q10" i="12"/>
  <c r="Y10" i="12"/>
  <c r="AG10" i="12"/>
  <c r="AA10" i="12"/>
  <c r="J10" i="12"/>
  <c r="AB10" i="12"/>
  <c r="K10" i="12"/>
  <c r="L10" i="12"/>
  <c r="R10" i="12"/>
  <c r="S10" i="12"/>
  <c r="T10" i="12"/>
  <c r="Z10" i="12"/>
  <c r="T213" i="2"/>
  <c r="Q128" i="2"/>
  <c r="N128" i="2" s="1"/>
  <c r="Q129" i="2"/>
  <c r="J129" i="2" s="1"/>
  <c r="Q131" i="2"/>
  <c r="J131" i="2" s="1"/>
  <c r="Q130" i="2"/>
  <c r="J130" i="2" s="1"/>
  <c r="Q127" i="2"/>
  <c r="J127" i="2" s="1"/>
  <c r="M129" i="2" l="1"/>
  <c r="N129" i="2"/>
  <c r="J128" i="2"/>
  <c r="M128" i="2"/>
  <c r="K129" i="2"/>
  <c r="L129" i="2"/>
  <c r="K128" i="2"/>
  <c r="L128" i="2"/>
  <c r="L131" i="2"/>
  <c r="K131" i="2"/>
  <c r="M131" i="2"/>
  <c r="N131" i="2"/>
  <c r="L130" i="2"/>
  <c r="N130" i="2"/>
  <c r="M130" i="2"/>
  <c r="K130" i="2"/>
  <c r="M127" i="2"/>
  <c r="L127" i="2"/>
  <c r="N127" i="2"/>
  <c r="K127" i="2"/>
  <c r="J119" i="2" l="1"/>
  <c r="J116" i="2"/>
  <c r="J113" i="2"/>
  <c r="B113" i="2" s="1"/>
  <c r="J110" i="2"/>
  <c r="B110" i="2" s="1"/>
  <c r="O11" i="3"/>
  <c r="L11" i="3"/>
  <c r="L8" i="3"/>
  <c r="AI3" i="12"/>
  <c r="AI4" i="12"/>
  <c r="AI5" i="12"/>
  <c r="AI6" i="12"/>
  <c r="AI7" i="12"/>
  <c r="AI8" i="12"/>
  <c r="AI9" i="12"/>
  <c r="AI10" i="12"/>
  <c r="AI11" i="12"/>
  <c r="AI12" i="12"/>
  <c r="AI13" i="12"/>
  <c r="AI14" i="12"/>
  <c r="AI15" i="12"/>
  <c r="AI16" i="12"/>
  <c r="AI17" i="12"/>
  <c r="AI18" i="12"/>
  <c r="AI19" i="12"/>
  <c r="AI20" i="12"/>
  <c r="AI21" i="12"/>
  <c r="AI22" i="12"/>
  <c r="AI23" i="12"/>
  <c r="AI24" i="12"/>
  <c r="AI25" i="12"/>
  <c r="AI26"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I69" i="12"/>
  <c r="AI70" i="12"/>
  <c r="AI71" i="12"/>
  <c r="AI72" i="12"/>
  <c r="AI73" i="12"/>
  <c r="AI74" i="12"/>
  <c r="AI75" i="12"/>
  <c r="AI76" i="12"/>
  <c r="AI77" i="12"/>
  <c r="AI78" i="12"/>
  <c r="AI79" i="12"/>
  <c r="AI80" i="12"/>
  <c r="AI81" i="12"/>
  <c r="AI82" i="12"/>
  <c r="AI83" i="12"/>
  <c r="AI84" i="12"/>
  <c r="AI85" i="12"/>
  <c r="AI86" i="12"/>
  <c r="AI87" i="12"/>
  <c r="AI88" i="12"/>
  <c r="AI89" i="12"/>
  <c r="AI90" i="12"/>
  <c r="AI91" i="12"/>
  <c r="AI92" i="12"/>
  <c r="AI93" i="12"/>
  <c r="AI94" i="12"/>
  <c r="AI95" i="12"/>
  <c r="AI96" i="12"/>
  <c r="AI97" i="12"/>
  <c r="AI98" i="12"/>
  <c r="AI99" i="12"/>
  <c r="AI100" i="12"/>
  <c r="AI101" i="12"/>
  <c r="AI102" i="12"/>
  <c r="AI103" i="12"/>
  <c r="AI104" i="12"/>
  <c r="AI105" i="12"/>
  <c r="AI106" i="12"/>
  <c r="AI107" i="12"/>
  <c r="AI108" i="12"/>
  <c r="AI109" i="12"/>
  <c r="AI110" i="12"/>
  <c r="AI111" i="12"/>
  <c r="AI112" i="12"/>
  <c r="AI113" i="12"/>
  <c r="AI114" i="12"/>
  <c r="AI115" i="12"/>
  <c r="AI116" i="12"/>
  <c r="AI117" i="12"/>
  <c r="AI118" i="12"/>
  <c r="AI119" i="12"/>
  <c r="AI120" i="12"/>
  <c r="AI121" i="12"/>
  <c r="AI122" i="12"/>
  <c r="AI123" i="12"/>
  <c r="AI124" i="12"/>
  <c r="AI125" i="12"/>
  <c r="AI126" i="12"/>
  <c r="AI127" i="12"/>
  <c r="AI128" i="12"/>
  <c r="AI129" i="12"/>
  <c r="AI130" i="12"/>
  <c r="AI131" i="12"/>
  <c r="AI132" i="12"/>
  <c r="AI133" i="12"/>
  <c r="AI134" i="12"/>
  <c r="AI135" i="12"/>
  <c r="AI136" i="12"/>
  <c r="AI137" i="12"/>
  <c r="AI138" i="12"/>
  <c r="AI139" i="12"/>
  <c r="AI140" i="12"/>
  <c r="AI141" i="12"/>
  <c r="AI142" i="12"/>
  <c r="AI143" i="12"/>
  <c r="AI144" i="12"/>
  <c r="AI145" i="12"/>
  <c r="AI146" i="12"/>
  <c r="AI147" i="12"/>
  <c r="AI148" i="12"/>
  <c r="AI149" i="12"/>
  <c r="AI150" i="12"/>
  <c r="AI151" i="12"/>
  <c r="AI152" i="12"/>
  <c r="AI153" i="12"/>
  <c r="AI154" i="12"/>
  <c r="AI155" i="12"/>
  <c r="AI156" i="12"/>
  <c r="AI157" i="12"/>
  <c r="AI158" i="12"/>
  <c r="AI159" i="12"/>
  <c r="AI160" i="12"/>
  <c r="AI161" i="12"/>
  <c r="AI162" i="12"/>
  <c r="AI163" i="12"/>
  <c r="AI164" i="12"/>
  <c r="AI165" i="12"/>
  <c r="AI166" i="12"/>
  <c r="AI167" i="12"/>
  <c r="AI168" i="12"/>
  <c r="AI169" i="12"/>
  <c r="AI170" i="12"/>
  <c r="AI171" i="12"/>
  <c r="AI172" i="12"/>
  <c r="AI173" i="12"/>
  <c r="AI174" i="12"/>
  <c r="AI175" i="12"/>
  <c r="AI176" i="12"/>
  <c r="AI177" i="12"/>
  <c r="AI178" i="12"/>
  <c r="AI179" i="12"/>
  <c r="AI180" i="12"/>
  <c r="AI181" i="12"/>
  <c r="AI182" i="12"/>
  <c r="AI183" i="12"/>
  <c r="AI184" i="12"/>
  <c r="AI185" i="12"/>
  <c r="AI186" i="12"/>
  <c r="AI187" i="12"/>
  <c r="AI188" i="12"/>
  <c r="AI189" i="12"/>
  <c r="AI190" i="12"/>
  <c r="AI191" i="12"/>
  <c r="AI192" i="12"/>
  <c r="AI193" i="12"/>
  <c r="AI194" i="12"/>
  <c r="AI195" i="12"/>
  <c r="AI196" i="12"/>
  <c r="AI197" i="12"/>
  <c r="AI198" i="12"/>
  <c r="AI199" i="12"/>
  <c r="AI200" i="12"/>
  <c r="AI201" i="12"/>
  <c r="AI202" i="12"/>
  <c r="AI203" i="12"/>
  <c r="AI204" i="12"/>
  <c r="AI205" i="12"/>
  <c r="AI206" i="12"/>
  <c r="AI207" i="12"/>
  <c r="AI208" i="12"/>
  <c r="AI209" i="12"/>
  <c r="AI210" i="12"/>
  <c r="AI211" i="12"/>
  <c r="AI212" i="12"/>
  <c r="AI213" i="12"/>
  <c r="AI214" i="12"/>
  <c r="AI215" i="12"/>
  <c r="AI216" i="12"/>
  <c r="AI217" i="12"/>
  <c r="AI218" i="12"/>
  <c r="AI219" i="12"/>
  <c r="AI220" i="12"/>
  <c r="AI221" i="12"/>
  <c r="AI222" i="12"/>
  <c r="AI223" i="12"/>
  <c r="AI224" i="12"/>
  <c r="AI225" i="12"/>
  <c r="AI226" i="12"/>
  <c r="AI227" i="12"/>
  <c r="AI228" i="12"/>
  <c r="AI229" i="12"/>
  <c r="AI230" i="12"/>
  <c r="AI231" i="12"/>
  <c r="AI232" i="12"/>
  <c r="AI233" i="12"/>
  <c r="AI234" i="12"/>
  <c r="AI235" i="12"/>
  <c r="AI236" i="12"/>
  <c r="AI237" i="12"/>
  <c r="AI238" i="12"/>
  <c r="AI239" i="12"/>
  <c r="AI240" i="12"/>
  <c r="AI241" i="12"/>
  <c r="AI242" i="12"/>
  <c r="AI243" i="12"/>
  <c r="AI244" i="12"/>
  <c r="AI245" i="12"/>
  <c r="AI246" i="12"/>
  <c r="AI247" i="12"/>
  <c r="AI248" i="12"/>
  <c r="AI249" i="12"/>
  <c r="AI250" i="12"/>
  <c r="AI251" i="12"/>
  <c r="AI252" i="12"/>
  <c r="AI253" i="12"/>
  <c r="AI254" i="12"/>
  <c r="AI255" i="12"/>
  <c r="AI256" i="12"/>
  <c r="AI257" i="12"/>
  <c r="AI258" i="12"/>
  <c r="AI259" i="12"/>
  <c r="AI260" i="12"/>
  <c r="AI261" i="12"/>
  <c r="AI262" i="12"/>
  <c r="AI263" i="12"/>
  <c r="AI264" i="12"/>
  <c r="AI265" i="12"/>
  <c r="AI266" i="12"/>
  <c r="AI267" i="12"/>
  <c r="AI268" i="12"/>
  <c r="AI269" i="12"/>
  <c r="AI270" i="12"/>
  <c r="AI271" i="12"/>
  <c r="AI272" i="12"/>
  <c r="AI273" i="12"/>
  <c r="AI274" i="12"/>
  <c r="AI275" i="12"/>
  <c r="AI276" i="12"/>
  <c r="AI277" i="12"/>
  <c r="AI278" i="12"/>
  <c r="AI279" i="12"/>
  <c r="AI280" i="12"/>
  <c r="AI281" i="12"/>
  <c r="AI282" i="12"/>
  <c r="AI283" i="12"/>
  <c r="AI284" i="12"/>
  <c r="AI285" i="12"/>
  <c r="AI286" i="12"/>
  <c r="AI287" i="12"/>
  <c r="AI288" i="12"/>
  <c r="AI289" i="12"/>
  <c r="AI290" i="12"/>
  <c r="AI291" i="12"/>
  <c r="AI292" i="12"/>
  <c r="AI293" i="12"/>
  <c r="AI294" i="12"/>
  <c r="AI295" i="12"/>
  <c r="AI296" i="12"/>
  <c r="AI297" i="12"/>
  <c r="AI298" i="12"/>
  <c r="AI299" i="12"/>
  <c r="AI300" i="12"/>
  <c r="AI301" i="12"/>
  <c r="AI302" i="12"/>
  <c r="AI303" i="12"/>
  <c r="AI304" i="12"/>
  <c r="AI305" i="12"/>
  <c r="AI306" i="12"/>
  <c r="AI307" i="12"/>
  <c r="AI308" i="12"/>
  <c r="AI309" i="12"/>
  <c r="AI310" i="12"/>
  <c r="AI311" i="12"/>
  <c r="AI312" i="12"/>
  <c r="AI313" i="12"/>
  <c r="AI314" i="12"/>
  <c r="AI315" i="12"/>
  <c r="AI316" i="12"/>
  <c r="AI317" i="12"/>
  <c r="AI318" i="12"/>
  <c r="AI319" i="12"/>
  <c r="AI320" i="12"/>
  <c r="AI321" i="12"/>
  <c r="AI322" i="12"/>
  <c r="AI323" i="12"/>
  <c r="AI324" i="12"/>
  <c r="AI325" i="12"/>
  <c r="AI326" i="12"/>
  <c r="AI327" i="12"/>
  <c r="AI328" i="12"/>
  <c r="AI329" i="12"/>
  <c r="AI330" i="12"/>
  <c r="AI331" i="12"/>
  <c r="AI332" i="12"/>
  <c r="AI333" i="12"/>
  <c r="AI334" i="12"/>
  <c r="AI335" i="12"/>
  <c r="AI336" i="12"/>
  <c r="AI337" i="12"/>
  <c r="AI338" i="12"/>
  <c r="AI339" i="12"/>
  <c r="AI340" i="12"/>
  <c r="AI341" i="12"/>
  <c r="AI342" i="12"/>
  <c r="AI343" i="12"/>
  <c r="AI344" i="12"/>
  <c r="AI345" i="12"/>
  <c r="AI346" i="12"/>
  <c r="AI347" i="12"/>
  <c r="AI348" i="12"/>
  <c r="AI349" i="12"/>
  <c r="AI350" i="12"/>
  <c r="AI351" i="12"/>
  <c r="AI352" i="12"/>
  <c r="AI353" i="12"/>
  <c r="AI354" i="12"/>
  <c r="AI355" i="12"/>
  <c r="AI356" i="12"/>
  <c r="AI357" i="12"/>
  <c r="AI358" i="12"/>
  <c r="AI359" i="12"/>
  <c r="AI360" i="12"/>
  <c r="AI361" i="12"/>
  <c r="AI362" i="12"/>
  <c r="AI363" i="12"/>
  <c r="AI364" i="12"/>
  <c r="AI365" i="12"/>
  <c r="AI366" i="12"/>
  <c r="AI367" i="12"/>
  <c r="AI368" i="12"/>
  <c r="AI369" i="12"/>
  <c r="AI370" i="12"/>
  <c r="AI371" i="12"/>
  <c r="AI372" i="12"/>
  <c r="AI373" i="12"/>
  <c r="AI374" i="12"/>
  <c r="AI375" i="12"/>
  <c r="AI376" i="12"/>
  <c r="AI377" i="12"/>
  <c r="AI378" i="12"/>
  <c r="AI379" i="12"/>
  <c r="AI380" i="12"/>
  <c r="AI381" i="12"/>
  <c r="AI382" i="12"/>
  <c r="AI383" i="12"/>
  <c r="AI384" i="12"/>
  <c r="AI385" i="12"/>
  <c r="AI386" i="12"/>
  <c r="AI387" i="12"/>
  <c r="AI388" i="12"/>
  <c r="AI389" i="12"/>
  <c r="AI390" i="12"/>
  <c r="AI391" i="12"/>
  <c r="AI392" i="12"/>
  <c r="AI393" i="12"/>
  <c r="AI394" i="12"/>
  <c r="AI395" i="12"/>
  <c r="AI396" i="12"/>
  <c r="AI397" i="12"/>
  <c r="AI398" i="12"/>
  <c r="AI399" i="12"/>
  <c r="AI400" i="12"/>
  <c r="AI401" i="12"/>
  <c r="AI402" i="12"/>
  <c r="AI403" i="12"/>
  <c r="AI404" i="12"/>
  <c r="AI405" i="12"/>
  <c r="AI406" i="12"/>
  <c r="AI407" i="12"/>
  <c r="AI408" i="12"/>
  <c r="AI409" i="12"/>
  <c r="AI410" i="12"/>
  <c r="AI411" i="12"/>
  <c r="AI412" i="12"/>
  <c r="AI413" i="12"/>
  <c r="AI414" i="12"/>
  <c r="AI415" i="12"/>
  <c r="AI416" i="12"/>
  <c r="AI417" i="12"/>
  <c r="AI418" i="12"/>
  <c r="AI419" i="12"/>
  <c r="AI420" i="12"/>
  <c r="AI421" i="12"/>
  <c r="AI422" i="12"/>
  <c r="AI423" i="12"/>
  <c r="AI424" i="12"/>
  <c r="AI425" i="12"/>
  <c r="AI426" i="12"/>
  <c r="AI427" i="12"/>
  <c r="AI428" i="12"/>
  <c r="AI429" i="12"/>
  <c r="AI430" i="12"/>
  <c r="AI431" i="12"/>
  <c r="AI432" i="12"/>
  <c r="AI433" i="12"/>
  <c r="AI434" i="12"/>
  <c r="AI435" i="12"/>
  <c r="AI436" i="12"/>
  <c r="AI437" i="12"/>
  <c r="AI438" i="12"/>
  <c r="AI439" i="12"/>
  <c r="AI440" i="12"/>
  <c r="AI441" i="12"/>
  <c r="AI442" i="12"/>
  <c r="AI443" i="12"/>
  <c r="AI444" i="12"/>
  <c r="AI445" i="12"/>
  <c r="AI446" i="12"/>
  <c r="AI447" i="12"/>
  <c r="AI448" i="12"/>
  <c r="AI449" i="12"/>
  <c r="AI450" i="12"/>
  <c r="AI451" i="12"/>
  <c r="AI452" i="12"/>
  <c r="AI453" i="12"/>
  <c r="AI454" i="12"/>
  <c r="AI455" i="12"/>
  <c r="AI456" i="12"/>
  <c r="AI457" i="12"/>
  <c r="AI458" i="12"/>
  <c r="AI459" i="12"/>
  <c r="AI460" i="12"/>
  <c r="AI461" i="12"/>
  <c r="AI462" i="12"/>
  <c r="AI463" i="12"/>
  <c r="AI464" i="12"/>
  <c r="AI465" i="12"/>
  <c r="AI466" i="12"/>
  <c r="AI467" i="12"/>
  <c r="AI468" i="12"/>
  <c r="AI469" i="12"/>
  <c r="AI470" i="12"/>
  <c r="AI471" i="12"/>
  <c r="AI472" i="12"/>
  <c r="AI473" i="12"/>
  <c r="AI474" i="12"/>
  <c r="AI475" i="12"/>
  <c r="AI476" i="12"/>
  <c r="AI477" i="12"/>
  <c r="AI478" i="12"/>
  <c r="AI479" i="12"/>
  <c r="AI480" i="12"/>
  <c r="AI481" i="12"/>
  <c r="AI482" i="12"/>
  <c r="AI483" i="12"/>
  <c r="AI484" i="12"/>
  <c r="AI485" i="12"/>
  <c r="AI486" i="12"/>
  <c r="AI487" i="12"/>
  <c r="AI488" i="12"/>
  <c r="AI489" i="12"/>
  <c r="AI490" i="12"/>
  <c r="AI491" i="12"/>
  <c r="AI492" i="12"/>
  <c r="AI493" i="12"/>
  <c r="AI494" i="12"/>
  <c r="AI495" i="12"/>
  <c r="AI496" i="12"/>
  <c r="AI497" i="12"/>
  <c r="AI498" i="12"/>
  <c r="AI499" i="12"/>
  <c r="AI500" i="12"/>
  <c r="AI501" i="12"/>
  <c r="AI502" i="12"/>
  <c r="AI503" i="12"/>
  <c r="AI504" i="12"/>
  <c r="AI505" i="12"/>
  <c r="AI506" i="12"/>
  <c r="AI507" i="12"/>
  <c r="AI508" i="12"/>
  <c r="AI509" i="12"/>
  <c r="AI510" i="12"/>
  <c r="AI511" i="12"/>
  <c r="AI512" i="12"/>
  <c r="AI513" i="12"/>
  <c r="AI514" i="12"/>
  <c r="AI515" i="12"/>
  <c r="AI516" i="12"/>
  <c r="AI517" i="12"/>
  <c r="AI518" i="12"/>
  <c r="AI519" i="12"/>
  <c r="AI520" i="12"/>
  <c r="AI521" i="12"/>
  <c r="AI522" i="12"/>
  <c r="AI523" i="12"/>
  <c r="AI524" i="12"/>
  <c r="AI525" i="12"/>
  <c r="AI526" i="12"/>
  <c r="AI527" i="12"/>
  <c r="AI528" i="12"/>
  <c r="AI529" i="12"/>
  <c r="AI530" i="12"/>
  <c r="AI531" i="12"/>
  <c r="AI532" i="12"/>
  <c r="AI533" i="12"/>
  <c r="AI534" i="12"/>
  <c r="AI535" i="12"/>
  <c r="AI536" i="12"/>
  <c r="AI537" i="12"/>
  <c r="AI538" i="12"/>
  <c r="AI539" i="12"/>
  <c r="AI540" i="12"/>
  <c r="AI541" i="12"/>
  <c r="AI542" i="12"/>
  <c r="AI543" i="12"/>
  <c r="AI544" i="12"/>
  <c r="AI545" i="12"/>
  <c r="AI546" i="12"/>
  <c r="AI547" i="12"/>
  <c r="AI548" i="12"/>
  <c r="AI549" i="12"/>
  <c r="AI550" i="12"/>
  <c r="AI551" i="12"/>
  <c r="AI552" i="12"/>
  <c r="AI553" i="12"/>
  <c r="AI554" i="12"/>
  <c r="AI555" i="12"/>
  <c r="AI556" i="12"/>
  <c r="AI557" i="12"/>
  <c r="AI558" i="12"/>
  <c r="AI559" i="12"/>
  <c r="AI560" i="12"/>
  <c r="AI561" i="12"/>
  <c r="AI562" i="12"/>
  <c r="AI563" i="12"/>
  <c r="AI564" i="12"/>
  <c r="AI565" i="12"/>
  <c r="AI566" i="12"/>
  <c r="AI567" i="12"/>
  <c r="AI568" i="12"/>
  <c r="AI569" i="12"/>
  <c r="AI570" i="12"/>
  <c r="AI571" i="12"/>
  <c r="AI572" i="12"/>
  <c r="AI573" i="12"/>
  <c r="AI574" i="12"/>
  <c r="AI575" i="12"/>
  <c r="AI576" i="12"/>
  <c r="AI577" i="12"/>
  <c r="AI578" i="12"/>
  <c r="AI579" i="12"/>
  <c r="AI580" i="12"/>
  <c r="AI581" i="12"/>
  <c r="AI582" i="12"/>
  <c r="AI583" i="12"/>
  <c r="AI584" i="12"/>
  <c r="AI585" i="12"/>
  <c r="AI586" i="12"/>
  <c r="AI587" i="12"/>
  <c r="AI588" i="12"/>
  <c r="AI589" i="12"/>
  <c r="AI590" i="12"/>
  <c r="AI591" i="12"/>
  <c r="AI592" i="12"/>
  <c r="AI593" i="12"/>
  <c r="AI594" i="12"/>
  <c r="AI595" i="12"/>
  <c r="AI596" i="12"/>
  <c r="AI597" i="12"/>
  <c r="AI598" i="12"/>
  <c r="AI599" i="12"/>
  <c r="AI600" i="12"/>
  <c r="AI601" i="12"/>
  <c r="AI602" i="12"/>
  <c r="AI603" i="12"/>
  <c r="AI604" i="12"/>
  <c r="AI605" i="12"/>
  <c r="AI606" i="12"/>
  <c r="AI607" i="12"/>
  <c r="AH321" i="12"/>
  <c r="C3" i="12"/>
  <c r="B3" i="12" s="1"/>
  <c r="AH3" i="12"/>
  <c r="C4" i="12"/>
  <c r="B4" i="12" s="1"/>
  <c r="C5" i="12"/>
  <c r="B5" i="12" s="1"/>
  <c r="AH5" i="12"/>
  <c r="C6" i="12"/>
  <c r="B6" i="12" s="1"/>
  <c r="C7" i="12"/>
  <c r="B7" i="12" s="1"/>
  <c r="C8" i="12"/>
  <c r="B8" i="12" s="1"/>
  <c r="C9" i="12"/>
  <c r="B9" i="12" s="1"/>
  <c r="AH9" i="12"/>
  <c r="C10" i="12"/>
  <c r="B10" i="12" s="1"/>
  <c r="AH10" i="12"/>
  <c r="C11" i="12"/>
  <c r="B11" i="12" s="1"/>
  <c r="C12" i="12"/>
  <c r="B12" i="12" s="1"/>
  <c r="C13" i="12"/>
  <c r="B13" i="12" s="1"/>
  <c r="C14" i="12"/>
  <c r="B14" i="12" s="1"/>
  <c r="C15" i="12"/>
  <c r="B15" i="12" s="1"/>
  <c r="C16" i="12"/>
  <c r="B16" i="12" s="1"/>
  <c r="C17" i="12"/>
  <c r="B17" i="12" s="1"/>
  <c r="C18" i="12"/>
  <c r="B18" i="12" s="1"/>
  <c r="C19" i="12"/>
  <c r="B19" i="12" s="1"/>
  <c r="C20" i="12"/>
  <c r="B20" i="12" s="1"/>
  <c r="C21" i="12"/>
  <c r="B21" i="12" s="1"/>
  <c r="C22" i="12"/>
  <c r="B22" i="12" s="1"/>
  <c r="C23" i="12"/>
  <c r="B23" i="12" s="1"/>
  <c r="C24" i="12"/>
  <c r="B24" i="12" s="1"/>
  <c r="AH24" i="12"/>
  <c r="C25" i="12"/>
  <c r="B25" i="12" s="1"/>
  <c r="C26" i="12"/>
  <c r="B26" i="12" s="1"/>
  <c r="C27" i="12"/>
  <c r="B27" i="12" s="1"/>
  <c r="C28" i="12"/>
  <c r="B28" i="12" s="1"/>
  <c r="C29" i="12"/>
  <c r="B29" i="12" s="1"/>
  <c r="C30" i="12"/>
  <c r="B30" i="12" s="1"/>
  <c r="C31" i="12"/>
  <c r="B31" i="12" s="1"/>
  <c r="C32" i="12"/>
  <c r="B32" i="12" s="1"/>
  <c r="C33" i="12"/>
  <c r="B33" i="12" s="1"/>
  <c r="AH33" i="12"/>
  <c r="C34" i="12"/>
  <c r="B34" i="12" s="1"/>
  <c r="C35" i="12"/>
  <c r="B35" i="12" s="1"/>
  <c r="AH35" i="12"/>
  <c r="C36" i="12"/>
  <c r="B36" i="12" s="1"/>
  <c r="C37" i="12"/>
  <c r="B37" i="12" s="1"/>
  <c r="C38" i="12"/>
  <c r="B38" i="12" s="1"/>
  <c r="C39" i="12"/>
  <c r="B39" i="12" s="1"/>
  <c r="AH39" i="12"/>
  <c r="C40" i="12"/>
  <c r="B40" i="12" s="1"/>
  <c r="C41" i="12"/>
  <c r="B41" i="12" s="1"/>
  <c r="C42" i="12"/>
  <c r="B42" i="12" s="1"/>
  <c r="C43" i="12"/>
  <c r="B43" i="12" s="1"/>
  <c r="AH43" i="12"/>
  <c r="C44" i="12"/>
  <c r="B44" i="12" s="1"/>
  <c r="C45" i="12"/>
  <c r="B45" i="12" s="1"/>
  <c r="C46" i="12"/>
  <c r="B46" i="12" s="1"/>
  <c r="C47" i="12"/>
  <c r="B47" i="12" s="1"/>
  <c r="AH47" i="12"/>
  <c r="C48" i="12"/>
  <c r="B48" i="12" s="1"/>
  <c r="C49" i="12"/>
  <c r="B49" i="12" s="1"/>
  <c r="AH49" i="12"/>
  <c r="C50" i="12"/>
  <c r="B50" i="12" s="1"/>
  <c r="C51" i="12"/>
  <c r="B51" i="12" s="1"/>
  <c r="C52" i="12"/>
  <c r="B52" i="12" s="1"/>
  <c r="C53" i="12"/>
  <c r="B53" i="12" s="1"/>
  <c r="C54" i="12"/>
  <c r="B54" i="12" s="1"/>
  <c r="AH54" i="12"/>
  <c r="C55" i="12"/>
  <c r="B55" i="12" s="1"/>
  <c r="C56" i="12"/>
  <c r="B56" i="12" s="1"/>
  <c r="C57" i="12"/>
  <c r="B57" i="12" s="1"/>
  <c r="C58" i="12"/>
  <c r="B58" i="12" s="1"/>
  <c r="AH58" i="12"/>
  <c r="C59" i="12"/>
  <c r="B59" i="12" s="1"/>
  <c r="C60" i="12"/>
  <c r="B60" i="12" s="1"/>
  <c r="C61" i="12"/>
  <c r="B61" i="12" s="1"/>
  <c r="C62" i="12"/>
  <c r="B62" i="12" s="1"/>
  <c r="C63" i="12"/>
  <c r="B63" i="12" s="1"/>
  <c r="C64" i="12"/>
  <c r="B64" i="12" s="1"/>
  <c r="C65" i="12"/>
  <c r="B65" i="12" s="1"/>
  <c r="AH65" i="12"/>
  <c r="C66" i="12"/>
  <c r="B66" i="12" s="1"/>
  <c r="C67" i="12"/>
  <c r="B67" i="12" s="1"/>
  <c r="C68" i="12"/>
  <c r="B68" i="12" s="1"/>
  <c r="C69" i="12"/>
  <c r="B69" i="12" s="1"/>
  <c r="AH69" i="12"/>
  <c r="C70" i="12"/>
  <c r="B70" i="12" s="1"/>
  <c r="C71" i="12"/>
  <c r="B71" i="12" s="1"/>
  <c r="C72" i="12"/>
  <c r="B72" i="12" s="1"/>
  <c r="C73" i="12"/>
  <c r="B73" i="12" s="1"/>
  <c r="AH73" i="12"/>
  <c r="C74" i="12"/>
  <c r="B74" i="12" s="1"/>
  <c r="C75" i="12"/>
  <c r="B75" i="12" s="1"/>
  <c r="C76" i="12"/>
  <c r="B76" i="12" s="1"/>
  <c r="C77" i="12"/>
  <c r="B77" i="12" s="1"/>
  <c r="AH77" i="12"/>
  <c r="C78" i="12"/>
  <c r="B78" i="12" s="1"/>
  <c r="C79" i="12"/>
  <c r="B79" i="12" s="1"/>
  <c r="C80" i="12"/>
  <c r="B80" i="12" s="1"/>
  <c r="C81" i="12"/>
  <c r="B81" i="12" s="1"/>
  <c r="AH81" i="12"/>
  <c r="C82" i="12"/>
  <c r="B82" i="12" s="1"/>
  <c r="C83" i="12"/>
  <c r="B83" i="12" s="1"/>
  <c r="C84" i="12"/>
  <c r="B84" i="12" s="1"/>
  <c r="C85" i="12"/>
  <c r="B85" i="12" s="1"/>
  <c r="AH85" i="12"/>
  <c r="C86" i="12"/>
  <c r="B86" i="12" s="1"/>
  <c r="C87" i="12"/>
  <c r="B87" i="12" s="1"/>
  <c r="C88" i="12"/>
  <c r="B88" i="12" s="1"/>
  <c r="C89" i="12"/>
  <c r="B89" i="12" s="1"/>
  <c r="AH89" i="12"/>
  <c r="C90" i="12"/>
  <c r="B90" i="12" s="1"/>
  <c r="C91" i="12"/>
  <c r="B91" i="12" s="1"/>
  <c r="C92" i="12"/>
  <c r="B92" i="12" s="1"/>
  <c r="C93" i="12"/>
  <c r="B93" i="12" s="1"/>
  <c r="AH93" i="12"/>
  <c r="C94" i="12"/>
  <c r="B94" i="12" s="1"/>
  <c r="C95" i="12"/>
  <c r="B95" i="12" s="1"/>
  <c r="C96" i="12"/>
  <c r="B96" i="12" s="1"/>
  <c r="AH96" i="12"/>
  <c r="C97" i="12"/>
  <c r="B97" i="12" s="1"/>
  <c r="AH97" i="12"/>
  <c r="C98" i="12"/>
  <c r="B98" i="12" s="1"/>
  <c r="AH98" i="12"/>
  <c r="C99" i="12"/>
  <c r="B99" i="12" s="1"/>
  <c r="AH99" i="12"/>
  <c r="C100" i="12"/>
  <c r="B100" i="12" s="1"/>
  <c r="AH100" i="12"/>
  <c r="C101" i="12"/>
  <c r="B101" i="12" s="1"/>
  <c r="AH101" i="12"/>
  <c r="C102" i="12"/>
  <c r="B102" i="12" s="1"/>
  <c r="AH102" i="12"/>
  <c r="C103" i="12"/>
  <c r="B103" i="12" s="1"/>
  <c r="AH103" i="12"/>
  <c r="C104" i="12"/>
  <c r="B104" i="12" s="1"/>
  <c r="AH104" i="12"/>
  <c r="C105" i="12"/>
  <c r="B105" i="12" s="1"/>
  <c r="AH105" i="12"/>
  <c r="C106" i="12"/>
  <c r="B106" i="12" s="1"/>
  <c r="AH106" i="12"/>
  <c r="C107" i="12"/>
  <c r="B107" i="12" s="1"/>
  <c r="AH107" i="12"/>
  <c r="C108" i="12"/>
  <c r="B108" i="12" s="1"/>
  <c r="AH108" i="12"/>
  <c r="C109" i="12"/>
  <c r="B109" i="12" s="1"/>
  <c r="AH109" i="12"/>
  <c r="C110" i="12"/>
  <c r="B110" i="12" s="1"/>
  <c r="AH110" i="12"/>
  <c r="C111" i="12"/>
  <c r="B111" i="12" s="1"/>
  <c r="AH111" i="12"/>
  <c r="C112" i="12"/>
  <c r="B112" i="12" s="1"/>
  <c r="AH112" i="12"/>
  <c r="C113" i="12"/>
  <c r="B113" i="12" s="1"/>
  <c r="AH113" i="12"/>
  <c r="C114" i="12"/>
  <c r="B114" i="12" s="1"/>
  <c r="AH114" i="12"/>
  <c r="C115" i="12"/>
  <c r="B115" i="12" s="1"/>
  <c r="AH115" i="12"/>
  <c r="C116" i="12"/>
  <c r="B116" i="12" s="1"/>
  <c r="AH116" i="12"/>
  <c r="C117" i="12"/>
  <c r="B117" i="12" s="1"/>
  <c r="AH117" i="12"/>
  <c r="C118" i="12"/>
  <c r="B118" i="12" s="1"/>
  <c r="AH118" i="12"/>
  <c r="C119" i="12"/>
  <c r="B119" i="12" s="1"/>
  <c r="AH119" i="12"/>
  <c r="C120" i="12"/>
  <c r="B120" i="12" s="1"/>
  <c r="AH120" i="12"/>
  <c r="C121" i="12"/>
  <c r="B121" i="12" s="1"/>
  <c r="AH121" i="12"/>
  <c r="C122" i="12"/>
  <c r="B122" i="12" s="1"/>
  <c r="AH122" i="12"/>
  <c r="C123" i="12"/>
  <c r="B123" i="12" s="1"/>
  <c r="AH123" i="12"/>
  <c r="C124" i="12"/>
  <c r="B124" i="12" s="1"/>
  <c r="AH124" i="12"/>
  <c r="C125" i="12"/>
  <c r="B125" i="12" s="1"/>
  <c r="AH125" i="12"/>
  <c r="C126" i="12"/>
  <c r="B126" i="12" s="1"/>
  <c r="AH126" i="12"/>
  <c r="C127" i="12"/>
  <c r="B127" i="12" s="1"/>
  <c r="AH127" i="12"/>
  <c r="C128" i="12"/>
  <c r="B128" i="12" s="1"/>
  <c r="AH128" i="12"/>
  <c r="C129" i="12"/>
  <c r="B129" i="12" s="1"/>
  <c r="AH129" i="12"/>
  <c r="C130" i="12"/>
  <c r="B130" i="12" s="1"/>
  <c r="AH130" i="12"/>
  <c r="C131" i="12"/>
  <c r="B131" i="12" s="1"/>
  <c r="AH131" i="12"/>
  <c r="C132" i="12"/>
  <c r="B132" i="12" s="1"/>
  <c r="AH132" i="12"/>
  <c r="C133" i="12"/>
  <c r="B133" i="12" s="1"/>
  <c r="AH133" i="12"/>
  <c r="C134" i="12"/>
  <c r="B134" i="12" s="1"/>
  <c r="AH134" i="12"/>
  <c r="C135" i="12"/>
  <c r="B135" i="12" s="1"/>
  <c r="AH135" i="12"/>
  <c r="C136" i="12"/>
  <c r="B136" i="12" s="1"/>
  <c r="AH136" i="12"/>
  <c r="C137" i="12"/>
  <c r="B137" i="12" s="1"/>
  <c r="AH137" i="12"/>
  <c r="C138" i="12"/>
  <c r="B138" i="12" s="1"/>
  <c r="AH138" i="12"/>
  <c r="C139" i="12"/>
  <c r="B139" i="12" s="1"/>
  <c r="AH139" i="12"/>
  <c r="C140" i="12"/>
  <c r="B140" i="12" s="1"/>
  <c r="AH140" i="12"/>
  <c r="C141" i="12"/>
  <c r="B141" i="12" s="1"/>
  <c r="AH141" i="12"/>
  <c r="C142" i="12"/>
  <c r="B142" i="12" s="1"/>
  <c r="AH142" i="12"/>
  <c r="C143" i="12"/>
  <c r="B143" i="12" s="1"/>
  <c r="AH143" i="12"/>
  <c r="C144" i="12"/>
  <c r="B144" i="12" s="1"/>
  <c r="AH144" i="12"/>
  <c r="C145" i="12"/>
  <c r="B145" i="12" s="1"/>
  <c r="AH145" i="12"/>
  <c r="C146" i="12"/>
  <c r="B146" i="12" s="1"/>
  <c r="AH146" i="12"/>
  <c r="C147" i="12"/>
  <c r="B147" i="12" s="1"/>
  <c r="AH147" i="12"/>
  <c r="C148" i="12"/>
  <c r="B148" i="12" s="1"/>
  <c r="AH148" i="12"/>
  <c r="C149" i="12"/>
  <c r="B149" i="12" s="1"/>
  <c r="AH149" i="12"/>
  <c r="C150" i="12"/>
  <c r="B150" i="12" s="1"/>
  <c r="AH150" i="12"/>
  <c r="C151" i="12"/>
  <c r="B151" i="12" s="1"/>
  <c r="AH151" i="12"/>
  <c r="C152" i="12"/>
  <c r="B152" i="12" s="1"/>
  <c r="AH152" i="12"/>
  <c r="C153" i="12"/>
  <c r="B153" i="12" s="1"/>
  <c r="AH153" i="12"/>
  <c r="C154" i="12"/>
  <c r="B154" i="12" s="1"/>
  <c r="AH154" i="12"/>
  <c r="C155" i="12"/>
  <c r="B155" i="12" s="1"/>
  <c r="AH155" i="12"/>
  <c r="C156" i="12"/>
  <c r="B156" i="12" s="1"/>
  <c r="AH156" i="12"/>
  <c r="C157" i="12"/>
  <c r="B157" i="12" s="1"/>
  <c r="AH157" i="12"/>
  <c r="C158" i="12"/>
  <c r="B158" i="12" s="1"/>
  <c r="AH158" i="12"/>
  <c r="C159" i="12"/>
  <c r="B159" i="12" s="1"/>
  <c r="AH159" i="12"/>
  <c r="C160" i="12"/>
  <c r="B160" i="12" s="1"/>
  <c r="AH160" i="12"/>
  <c r="C161" i="12"/>
  <c r="B161" i="12" s="1"/>
  <c r="AH161" i="12"/>
  <c r="C162" i="12"/>
  <c r="B162" i="12" s="1"/>
  <c r="AH162" i="12"/>
  <c r="C163" i="12"/>
  <c r="B163" i="12" s="1"/>
  <c r="AH163" i="12"/>
  <c r="C164" i="12"/>
  <c r="B164" i="12" s="1"/>
  <c r="AH164" i="12"/>
  <c r="C165" i="12"/>
  <c r="B165" i="12" s="1"/>
  <c r="AH165" i="12"/>
  <c r="C166" i="12"/>
  <c r="B166" i="12" s="1"/>
  <c r="AH166" i="12"/>
  <c r="C167" i="12"/>
  <c r="B167" i="12" s="1"/>
  <c r="AH167" i="12"/>
  <c r="C168" i="12"/>
  <c r="B168" i="12" s="1"/>
  <c r="AH168" i="12"/>
  <c r="C169" i="12"/>
  <c r="B169" i="12" s="1"/>
  <c r="AH169" i="12"/>
  <c r="C170" i="12"/>
  <c r="B170" i="12" s="1"/>
  <c r="AH170" i="12"/>
  <c r="C171" i="12"/>
  <c r="B171" i="12" s="1"/>
  <c r="AH171" i="12"/>
  <c r="C172" i="12"/>
  <c r="B172" i="12" s="1"/>
  <c r="AH172" i="12"/>
  <c r="C173" i="12"/>
  <c r="B173" i="12" s="1"/>
  <c r="AH173" i="12"/>
  <c r="C174" i="12"/>
  <c r="B174" i="12" s="1"/>
  <c r="AH174" i="12"/>
  <c r="C175" i="12"/>
  <c r="B175" i="12" s="1"/>
  <c r="AH175" i="12"/>
  <c r="C176" i="12"/>
  <c r="B176" i="12" s="1"/>
  <c r="AH176" i="12"/>
  <c r="C177" i="12"/>
  <c r="B177" i="12" s="1"/>
  <c r="AH177" i="12"/>
  <c r="C178" i="12"/>
  <c r="B178" i="12" s="1"/>
  <c r="AH178" i="12"/>
  <c r="C179" i="12"/>
  <c r="B179" i="12" s="1"/>
  <c r="AH179" i="12"/>
  <c r="C180" i="12"/>
  <c r="B180" i="12" s="1"/>
  <c r="AH180" i="12"/>
  <c r="C181" i="12"/>
  <c r="B181" i="12" s="1"/>
  <c r="AH181" i="12"/>
  <c r="C182" i="12"/>
  <c r="B182" i="12" s="1"/>
  <c r="AH182" i="12"/>
  <c r="C183" i="12"/>
  <c r="B183" i="12" s="1"/>
  <c r="AH183" i="12"/>
  <c r="C184" i="12"/>
  <c r="B184" i="12" s="1"/>
  <c r="AH184" i="12"/>
  <c r="C185" i="12"/>
  <c r="B185" i="12" s="1"/>
  <c r="AH185" i="12"/>
  <c r="C186" i="12"/>
  <c r="B186" i="12" s="1"/>
  <c r="AH186" i="12"/>
  <c r="C187" i="12"/>
  <c r="B187" i="12" s="1"/>
  <c r="AH187" i="12"/>
  <c r="C188" i="12"/>
  <c r="B188" i="12" s="1"/>
  <c r="AH188" i="12"/>
  <c r="C189" i="12"/>
  <c r="B189" i="12" s="1"/>
  <c r="AH189" i="12"/>
  <c r="C190" i="12"/>
  <c r="B190" i="12" s="1"/>
  <c r="AH190" i="12"/>
  <c r="C191" i="12"/>
  <c r="B191" i="12" s="1"/>
  <c r="AH191" i="12"/>
  <c r="C192" i="12"/>
  <c r="B192" i="12" s="1"/>
  <c r="AH192" i="12"/>
  <c r="C193" i="12"/>
  <c r="B193" i="12" s="1"/>
  <c r="AH193" i="12"/>
  <c r="C194" i="12"/>
  <c r="B194" i="12" s="1"/>
  <c r="AH194" i="12"/>
  <c r="C195" i="12"/>
  <c r="B195" i="12" s="1"/>
  <c r="AH195" i="12"/>
  <c r="C196" i="12"/>
  <c r="B196" i="12" s="1"/>
  <c r="AH196" i="12"/>
  <c r="C197" i="12"/>
  <c r="B197" i="12" s="1"/>
  <c r="AH197" i="12"/>
  <c r="C198" i="12"/>
  <c r="B198" i="12" s="1"/>
  <c r="AH198" i="12"/>
  <c r="C199" i="12"/>
  <c r="B199" i="12" s="1"/>
  <c r="AH199" i="12"/>
  <c r="C200" i="12"/>
  <c r="B200" i="12" s="1"/>
  <c r="AH200" i="12"/>
  <c r="C201" i="12"/>
  <c r="B201" i="12" s="1"/>
  <c r="AH201" i="12"/>
  <c r="C202" i="12"/>
  <c r="B202" i="12" s="1"/>
  <c r="AH202" i="12"/>
  <c r="C203" i="12"/>
  <c r="B203" i="12" s="1"/>
  <c r="AH203" i="12"/>
  <c r="C204" i="12"/>
  <c r="B204" i="12" s="1"/>
  <c r="AH204" i="12"/>
  <c r="C205" i="12"/>
  <c r="B205" i="12" s="1"/>
  <c r="AH205" i="12"/>
  <c r="C206" i="12"/>
  <c r="B206" i="12" s="1"/>
  <c r="AH206" i="12"/>
  <c r="C207" i="12"/>
  <c r="B207" i="12" s="1"/>
  <c r="AH207" i="12"/>
  <c r="C208" i="12"/>
  <c r="B208" i="12" s="1"/>
  <c r="AH208" i="12"/>
  <c r="C209" i="12"/>
  <c r="B209" i="12" s="1"/>
  <c r="AH209" i="12"/>
  <c r="C210" i="12"/>
  <c r="B210" i="12" s="1"/>
  <c r="AH210" i="12"/>
  <c r="C211" i="12"/>
  <c r="B211" i="12" s="1"/>
  <c r="AH211" i="12"/>
  <c r="C212" i="12"/>
  <c r="B212" i="12" s="1"/>
  <c r="AH212" i="12"/>
  <c r="C213" i="12"/>
  <c r="B213" i="12" s="1"/>
  <c r="AH213" i="12"/>
  <c r="C214" i="12"/>
  <c r="B214" i="12" s="1"/>
  <c r="AH214" i="12"/>
  <c r="C215" i="12"/>
  <c r="B215" i="12" s="1"/>
  <c r="AH215" i="12"/>
  <c r="C216" i="12"/>
  <c r="B216" i="12" s="1"/>
  <c r="AH216" i="12"/>
  <c r="C217" i="12"/>
  <c r="B217" i="12" s="1"/>
  <c r="AH217" i="12"/>
  <c r="C218" i="12"/>
  <c r="B218" i="12" s="1"/>
  <c r="AH218" i="12"/>
  <c r="C219" i="12"/>
  <c r="B219" i="12" s="1"/>
  <c r="AH219" i="12"/>
  <c r="C220" i="12"/>
  <c r="B220" i="12" s="1"/>
  <c r="AH220" i="12"/>
  <c r="C221" i="12"/>
  <c r="B221" i="12" s="1"/>
  <c r="AH221" i="12"/>
  <c r="C222" i="12"/>
  <c r="B222" i="12" s="1"/>
  <c r="AH222" i="12"/>
  <c r="C223" i="12"/>
  <c r="B223" i="12" s="1"/>
  <c r="AH223" i="12"/>
  <c r="C224" i="12"/>
  <c r="B224" i="12" s="1"/>
  <c r="AH224" i="12"/>
  <c r="C225" i="12"/>
  <c r="B225" i="12" s="1"/>
  <c r="AH225" i="12"/>
  <c r="C226" i="12"/>
  <c r="B226" i="12" s="1"/>
  <c r="AH226" i="12"/>
  <c r="C227" i="12"/>
  <c r="B227" i="12" s="1"/>
  <c r="AH227" i="12"/>
  <c r="C228" i="12"/>
  <c r="B228" i="12" s="1"/>
  <c r="AH228" i="12"/>
  <c r="C229" i="12"/>
  <c r="B229" i="12" s="1"/>
  <c r="AH229" i="12"/>
  <c r="C230" i="12"/>
  <c r="B230" i="12" s="1"/>
  <c r="AH230" i="12"/>
  <c r="C231" i="12"/>
  <c r="B231" i="12" s="1"/>
  <c r="AH231" i="12"/>
  <c r="C232" i="12"/>
  <c r="B232" i="12" s="1"/>
  <c r="AH232" i="12"/>
  <c r="C233" i="12"/>
  <c r="B233" i="12" s="1"/>
  <c r="AH233" i="12"/>
  <c r="C234" i="12"/>
  <c r="B234" i="12" s="1"/>
  <c r="AH234" i="12"/>
  <c r="C235" i="12"/>
  <c r="B235" i="12" s="1"/>
  <c r="AH235" i="12"/>
  <c r="C236" i="12"/>
  <c r="B236" i="12" s="1"/>
  <c r="AH236" i="12"/>
  <c r="C237" i="12"/>
  <c r="B237" i="12" s="1"/>
  <c r="AH237" i="12"/>
  <c r="C238" i="12"/>
  <c r="B238" i="12" s="1"/>
  <c r="AH238" i="12"/>
  <c r="C239" i="12"/>
  <c r="B239" i="12" s="1"/>
  <c r="AH239" i="12"/>
  <c r="C240" i="12"/>
  <c r="B240" i="12" s="1"/>
  <c r="AH240" i="12"/>
  <c r="C241" i="12"/>
  <c r="B241" i="12" s="1"/>
  <c r="AH241" i="12"/>
  <c r="C242" i="12"/>
  <c r="B242" i="12" s="1"/>
  <c r="AH242" i="12"/>
  <c r="C243" i="12"/>
  <c r="B243" i="12" s="1"/>
  <c r="AH243" i="12"/>
  <c r="C244" i="12"/>
  <c r="B244" i="12" s="1"/>
  <c r="AH244" i="12"/>
  <c r="C245" i="12"/>
  <c r="B245" i="12" s="1"/>
  <c r="AH245" i="12"/>
  <c r="C246" i="12"/>
  <c r="B246" i="12" s="1"/>
  <c r="AH246" i="12"/>
  <c r="C247" i="12"/>
  <c r="B247" i="12" s="1"/>
  <c r="AH247" i="12"/>
  <c r="C248" i="12"/>
  <c r="B248" i="12" s="1"/>
  <c r="AH248" i="12"/>
  <c r="C249" i="12"/>
  <c r="B249" i="12" s="1"/>
  <c r="AH249" i="12"/>
  <c r="C250" i="12"/>
  <c r="B250" i="12" s="1"/>
  <c r="AH250" i="12"/>
  <c r="C251" i="12"/>
  <c r="B251" i="12" s="1"/>
  <c r="AH251" i="12"/>
  <c r="C252" i="12"/>
  <c r="B252" i="12" s="1"/>
  <c r="AH252" i="12"/>
  <c r="C253" i="12"/>
  <c r="B253" i="12" s="1"/>
  <c r="AH253" i="12"/>
  <c r="AH254" i="12"/>
  <c r="AH255" i="12"/>
  <c r="AH256" i="12"/>
  <c r="AH257" i="12"/>
  <c r="AH258" i="12"/>
  <c r="AH259" i="12"/>
  <c r="AH260" i="12"/>
  <c r="AH261" i="12"/>
  <c r="AH262" i="12"/>
  <c r="AH263" i="12"/>
  <c r="AH264" i="12"/>
  <c r="AH265" i="12"/>
  <c r="AH266" i="12"/>
  <c r="AH267" i="12"/>
  <c r="AH268" i="12"/>
  <c r="AH269" i="12"/>
  <c r="AH270" i="12"/>
  <c r="AH271" i="12"/>
  <c r="AH272" i="12"/>
  <c r="AH273" i="12"/>
  <c r="AH274" i="12"/>
  <c r="AH275" i="12"/>
  <c r="AH276" i="12"/>
  <c r="AH277" i="12"/>
  <c r="AH278" i="12"/>
  <c r="AH279" i="12"/>
  <c r="AH280" i="12"/>
  <c r="AH281" i="12"/>
  <c r="AH282" i="12"/>
  <c r="AH283" i="12"/>
  <c r="AH284" i="12"/>
  <c r="AH285" i="12"/>
  <c r="AH286" i="12"/>
  <c r="AH287" i="12"/>
  <c r="AH288" i="12"/>
  <c r="AH289" i="12"/>
  <c r="AH290" i="12"/>
  <c r="AH291" i="12"/>
  <c r="AH292" i="12"/>
  <c r="AH293" i="12"/>
  <c r="AH294" i="12"/>
  <c r="AH295" i="12"/>
  <c r="AH296" i="12"/>
  <c r="AH297" i="12"/>
  <c r="AH298" i="12"/>
  <c r="AH299" i="12"/>
  <c r="AH300" i="12"/>
  <c r="AH301" i="12"/>
  <c r="AH302" i="12"/>
  <c r="AH303" i="12"/>
  <c r="AH304" i="12"/>
  <c r="AH305" i="12"/>
  <c r="AH306" i="12"/>
  <c r="AH307" i="12"/>
  <c r="AH308" i="12"/>
  <c r="AH309" i="12"/>
  <c r="AH310" i="12"/>
  <c r="AH311" i="12"/>
  <c r="AH312" i="12"/>
  <c r="AH313" i="12"/>
  <c r="AH314" i="12"/>
  <c r="AH315" i="12"/>
  <c r="AH316" i="12"/>
  <c r="AH317" i="12"/>
  <c r="AH318" i="12"/>
  <c r="AH319" i="12"/>
  <c r="AH320" i="12"/>
  <c r="AH322" i="12"/>
  <c r="AH323" i="12"/>
  <c r="AH324" i="12"/>
  <c r="AH325" i="12"/>
  <c r="AH326" i="12"/>
  <c r="AH327" i="12"/>
  <c r="AH328" i="12"/>
  <c r="AH329" i="12"/>
  <c r="AH330" i="12"/>
  <c r="AH331" i="12"/>
  <c r="AH332" i="12"/>
  <c r="AH333" i="12"/>
  <c r="AH334" i="12"/>
  <c r="AH335" i="12"/>
  <c r="AH336" i="12"/>
  <c r="AH337" i="12"/>
  <c r="AH338" i="12"/>
  <c r="AH339" i="12"/>
  <c r="AH340" i="12"/>
  <c r="AH341" i="12"/>
  <c r="AH342" i="12"/>
  <c r="AH343" i="12"/>
  <c r="AH344" i="12"/>
  <c r="AH345" i="12"/>
  <c r="AH346" i="12"/>
  <c r="AH347" i="12"/>
  <c r="AH348" i="12"/>
  <c r="AH349" i="12"/>
  <c r="AH350" i="12"/>
  <c r="AH351" i="12"/>
  <c r="AH352" i="12"/>
  <c r="AH353" i="12"/>
  <c r="AH354" i="12"/>
  <c r="AH355" i="12"/>
  <c r="AH356" i="12"/>
  <c r="AH357" i="12"/>
  <c r="AH358" i="12"/>
  <c r="AH359" i="12"/>
  <c r="AH360" i="12"/>
  <c r="AH361" i="12"/>
  <c r="AH362" i="12"/>
  <c r="AH363" i="12"/>
  <c r="AH364" i="12"/>
  <c r="AH365" i="12"/>
  <c r="AH366" i="12"/>
  <c r="AH367" i="12"/>
  <c r="AH368" i="12"/>
  <c r="AH369" i="12"/>
  <c r="AH370" i="12"/>
  <c r="AH371" i="12"/>
  <c r="AH372" i="12"/>
  <c r="AH373" i="12"/>
  <c r="AH374" i="12"/>
  <c r="AH375" i="12"/>
  <c r="AH376" i="12"/>
  <c r="AH377" i="12"/>
  <c r="AH378" i="12"/>
  <c r="AH379" i="12"/>
  <c r="AH380" i="12"/>
  <c r="AH381" i="12"/>
  <c r="AH382" i="12"/>
  <c r="AH383" i="12"/>
  <c r="AH384" i="12"/>
  <c r="AH385" i="12"/>
  <c r="AH386" i="12"/>
  <c r="AH387" i="12"/>
  <c r="AH388" i="12"/>
  <c r="AH389" i="12"/>
  <c r="AH390" i="12"/>
  <c r="AH391" i="12"/>
  <c r="AH392" i="12"/>
  <c r="AH393" i="12"/>
  <c r="AH394" i="12"/>
  <c r="AH395" i="12"/>
  <c r="AH396" i="12"/>
  <c r="AH397" i="12"/>
  <c r="AH398" i="12"/>
  <c r="AH399" i="12"/>
  <c r="AH400" i="12"/>
  <c r="AH401" i="12"/>
  <c r="AH402" i="12"/>
  <c r="AH403" i="12"/>
  <c r="AH404" i="12"/>
  <c r="AH405" i="12"/>
  <c r="AH406" i="12"/>
  <c r="AH407" i="12"/>
  <c r="AH408" i="12"/>
  <c r="AH409" i="12"/>
  <c r="AH410" i="12"/>
  <c r="AH411" i="12"/>
  <c r="AH412" i="12"/>
  <c r="AH413" i="12"/>
  <c r="AH414" i="12"/>
  <c r="AH415" i="12"/>
  <c r="AH416" i="12"/>
  <c r="AH417" i="12"/>
  <c r="AH418" i="12"/>
  <c r="AH419" i="12"/>
  <c r="AH420" i="12"/>
  <c r="AH421" i="12"/>
  <c r="AH422" i="12"/>
  <c r="AH423" i="12"/>
  <c r="AH424" i="12"/>
  <c r="AH425" i="12"/>
  <c r="AH426" i="12"/>
  <c r="AH427" i="12"/>
  <c r="AH428" i="12"/>
  <c r="AH429" i="12"/>
  <c r="AH430" i="12"/>
  <c r="AH431" i="12"/>
  <c r="AH432" i="12"/>
  <c r="AH433" i="12"/>
  <c r="AH434" i="12"/>
  <c r="AH435" i="12"/>
  <c r="AH436" i="12"/>
  <c r="AH437" i="12"/>
  <c r="AH438" i="12"/>
  <c r="AH439" i="12"/>
  <c r="AH440" i="12"/>
  <c r="AH441" i="12"/>
  <c r="AH442" i="12"/>
  <c r="AH443" i="12"/>
  <c r="AH444" i="12"/>
  <c r="AH445" i="12"/>
  <c r="AH446" i="12"/>
  <c r="AH447" i="12"/>
  <c r="AH448" i="12"/>
  <c r="AH449" i="12"/>
  <c r="AH450" i="12"/>
  <c r="AH451" i="12"/>
  <c r="AH452" i="12"/>
  <c r="AH453" i="12"/>
  <c r="AH454" i="12"/>
  <c r="AH455" i="12"/>
  <c r="AH456" i="12"/>
  <c r="AH457" i="12"/>
  <c r="AH458" i="12"/>
  <c r="AH459" i="12"/>
  <c r="AH460" i="12"/>
  <c r="AH461" i="12"/>
  <c r="AH462" i="12"/>
  <c r="AH463" i="12"/>
  <c r="AH464" i="12"/>
  <c r="AH465" i="12"/>
  <c r="AH466" i="12"/>
  <c r="AH467" i="12"/>
  <c r="AH468" i="12"/>
  <c r="AH469" i="12"/>
  <c r="AH470" i="12"/>
  <c r="AH471" i="12"/>
  <c r="AH472" i="12"/>
  <c r="AH473" i="12"/>
  <c r="AH474" i="12"/>
  <c r="AH475" i="12"/>
  <c r="AH476" i="12"/>
  <c r="AH477" i="12"/>
  <c r="AH478" i="12"/>
  <c r="AH479" i="12"/>
  <c r="AH480" i="12"/>
  <c r="AH481" i="12"/>
  <c r="AH482" i="12"/>
  <c r="AH483" i="12"/>
  <c r="AH484" i="12"/>
  <c r="AH485" i="12"/>
  <c r="AH486" i="12"/>
  <c r="AH487" i="12"/>
  <c r="AH488" i="12"/>
  <c r="AH489" i="12"/>
  <c r="AH490" i="12"/>
  <c r="AH491" i="12"/>
  <c r="AH492" i="12"/>
  <c r="AH493" i="12"/>
  <c r="AH494" i="12"/>
  <c r="AH495" i="12"/>
  <c r="AH496" i="12"/>
  <c r="AH497" i="12"/>
  <c r="AH498" i="12"/>
  <c r="AH499" i="12"/>
  <c r="AH500" i="12"/>
  <c r="AH501" i="12"/>
  <c r="AH502" i="12"/>
  <c r="AH503" i="12"/>
  <c r="AH504" i="12"/>
  <c r="AH505" i="12"/>
  <c r="AH506" i="12"/>
  <c r="AH507" i="12"/>
  <c r="AH508" i="12"/>
  <c r="AH509" i="12"/>
  <c r="AH510" i="12"/>
  <c r="AH511" i="12"/>
  <c r="AH512" i="12"/>
  <c r="AH513" i="12"/>
  <c r="AH514" i="12"/>
  <c r="AH515" i="12"/>
  <c r="AH516" i="12"/>
  <c r="AH517" i="12"/>
  <c r="AH518" i="12"/>
  <c r="AH519" i="12"/>
  <c r="AH520" i="12"/>
  <c r="AH521" i="12"/>
  <c r="AH522" i="12"/>
  <c r="AH523" i="12"/>
  <c r="AH524" i="12"/>
  <c r="AH525" i="12"/>
  <c r="AH526" i="12"/>
  <c r="AH527" i="12"/>
  <c r="AH528" i="12"/>
  <c r="AH529" i="12"/>
  <c r="AH530" i="12"/>
  <c r="AH531" i="12"/>
  <c r="AH532" i="12"/>
  <c r="AH533" i="12"/>
  <c r="AH534" i="12"/>
  <c r="AH535" i="12"/>
  <c r="AH536" i="12"/>
  <c r="AH537" i="12"/>
  <c r="AH538" i="12"/>
  <c r="AH539" i="12"/>
  <c r="AH540" i="12"/>
  <c r="AH541" i="12"/>
  <c r="AH542" i="12"/>
  <c r="AH543" i="12"/>
  <c r="AH544" i="12"/>
  <c r="AH545" i="12"/>
  <c r="AH546" i="12"/>
  <c r="AH547" i="12"/>
  <c r="AH548" i="12"/>
  <c r="AH549" i="12"/>
  <c r="AH550" i="12"/>
  <c r="AH551" i="12"/>
  <c r="AH552" i="12"/>
  <c r="AH553" i="12"/>
  <c r="AH554" i="12"/>
  <c r="AH555" i="12"/>
  <c r="AH556" i="12"/>
  <c r="AH557" i="12"/>
  <c r="AH558" i="12"/>
  <c r="AH559" i="12"/>
  <c r="AH560" i="12"/>
  <c r="AH561" i="12"/>
  <c r="AH562" i="12"/>
  <c r="AH563" i="12"/>
  <c r="AH564" i="12"/>
  <c r="AH565" i="12"/>
  <c r="AH566" i="12"/>
  <c r="AH567" i="12"/>
  <c r="AH568" i="12"/>
  <c r="AH569" i="12"/>
  <c r="AH570" i="12"/>
  <c r="AH571" i="12"/>
  <c r="AH572" i="12"/>
  <c r="AH573" i="12"/>
  <c r="AH574" i="12"/>
  <c r="AH575" i="12"/>
  <c r="AH576" i="12"/>
  <c r="AH577" i="12"/>
  <c r="AH578" i="12"/>
  <c r="AH579" i="12"/>
  <c r="AH580" i="12"/>
  <c r="AH581" i="12"/>
  <c r="AH582" i="12"/>
  <c r="AH583" i="12"/>
  <c r="AH584" i="12"/>
  <c r="AH585" i="12"/>
  <c r="AH586" i="12"/>
  <c r="AH587" i="12"/>
  <c r="AH588" i="12"/>
  <c r="AH589" i="12"/>
  <c r="AH590" i="12"/>
  <c r="AH591" i="12"/>
  <c r="AH592" i="12"/>
  <c r="AH593" i="12"/>
  <c r="AH594" i="12"/>
  <c r="AH595" i="12"/>
  <c r="AH596" i="12"/>
  <c r="AH597" i="12"/>
  <c r="AH598" i="12"/>
  <c r="AH599" i="12"/>
  <c r="AH600" i="12"/>
  <c r="AH601" i="12"/>
  <c r="AH602" i="12"/>
  <c r="AH603" i="12"/>
  <c r="AH604" i="12"/>
  <c r="AH605" i="12"/>
  <c r="AH606" i="12"/>
  <c r="AH607" i="12"/>
  <c r="J13" i="3"/>
  <c r="J14" i="3"/>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B26" i="14"/>
  <c r="E14" i="14" s="1"/>
  <c r="B6" i="14"/>
  <c r="B7" i="14"/>
  <c r="B8" i="14"/>
  <c r="B10" i="14"/>
  <c r="B11" i="14"/>
  <c r="E15" i="14" s="1"/>
  <c r="B12" i="14"/>
  <c r="E16" i="14" s="1"/>
  <c r="B13" i="14"/>
  <c r="B14" i="14"/>
  <c r="B15" i="14"/>
  <c r="B16" i="14"/>
  <c r="B17" i="14"/>
  <c r="B18" i="14"/>
  <c r="E10" i="14" s="1"/>
  <c r="B20" i="14"/>
  <c r="E13" i="14" s="1"/>
  <c r="B21" i="14"/>
  <c r="B22" i="14"/>
  <c r="B23" i="14"/>
  <c r="B24" i="14"/>
  <c r="E9" i="14" s="1"/>
  <c r="B25" i="14"/>
  <c r="L7" i="3"/>
  <c r="M7" i="3"/>
  <c r="N7" i="3"/>
  <c r="O7" i="3"/>
  <c r="M8" i="3"/>
  <c r="N8" i="3"/>
  <c r="O8" i="3"/>
  <c r="L9" i="3"/>
  <c r="M9" i="3"/>
  <c r="N9" i="3"/>
  <c r="O9" i="3"/>
  <c r="L10" i="3"/>
  <c r="M10" i="3"/>
  <c r="N10" i="3"/>
  <c r="O10" i="3"/>
  <c r="M11" i="3"/>
  <c r="N11" i="3"/>
  <c r="L12" i="3"/>
  <c r="M12" i="3"/>
  <c r="N12" i="3"/>
  <c r="O12" i="3"/>
  <c r="L13" i="3"/>
  <c r="M13" i="3"/>
  <c r="N13" i="3"/>
  <c r="O13" i="3"/>
  <c r="L14" i="3"/>
  <c r="M14" i="3"/>
  <c r="N14" i="3"/>
  <c r="O14" i="3"/>
  <c r="L15" i="3"/>
  <c r="M15" i="3"/>
  <c r="N15" i="3"/>
  <c r="O15" i="3"/>
  <c r="L16" i="3"/>
  <c r="M16" i="3"/>
  <c r="N16" i="3"/>
  <c r="P16" i="3" s="1"/>
  <c r="O16" i="3"/>
  <c r="L17" i="3"/>
  <c r="P17" i="3" s="1"/>
  <c r="M17" i="3"/>
  <c r="N17" i="3"/>
  <c r="O17" i="3"/>
  <c r="L18" i="3"/>
  <c r="M18" i="3"/>
  <c r="N18" i="3"/>
  <c r="P18" i="3" s="1"/>
  <c r="O18" i="3"/>
  <c r="L19" i="3"/>
  <c r="P19" i="3" s="1"/>
  <c r="M19" i="3"/>
  <c r="N19" i="3"/>
  <c r="O19" i="3"/>
  <c r="L20" i="3"/>
  <c r="M20" i="3"/>
  <c r="N20" i="3"/>
  <c r="O20" i="3"/>
  <c r="L21" i="3"/>
  <c r="M21" i="3"/>
  <c r="N21" i="3"/>
  <c r="O21" i="3"/>
  <c r="L22" i="3"/>
  <c r="M22" i="3"/>
  <c r="N22" i="3"/>
  <c r="P22" i="3" s="1"/>
  <c r="O22" i="3"/>
  <c r="L23" i="3"/>
  <c r="M23" i="3"/>
  <c r="N23" i="3"/>
  <c r="O23" i="3"/>
  <c r="L24" i="3"/>
  <c r="M24" i="3"/>
  <c r="N24" i="3"/>
  <c r="P24" i="3" s="1"/>
  <c r="O24" i="3"/>
  <c r="L25" i="3"/>
  <c r="P25" i="3" s="1"/>
  <c r="M25" i="3"/>
  <c r="N25" i="3"/>
  <c r="O25" i="3"/>
  <c r="L26" i="3"/>
  <c r="M26" i="3"/>
  <c r="N26" i="3"/>
  <c r="P26" i="3" s="1"/>
  <c r="O26" i="3"/>
  <c r="L27" i="3"/>
  <c r="P27" i="3" s="1"/>
  <c r="M27" i="3"/>
  <c r="N27" i="3"/>
  <c r="O27" i="3"/>
  <c r="L28" i="3"/>
  <c r="M28" i="3"/>
  <c r="N28" i="3"/>
  <c r="O28" i="3"/>
  <c r="L29" i="3"/>
  <c r="M29" i="3"/>
  <c r="N29" i="3"/>
  <c r="O29" i="3"/>
  <c r="L30" i="3"/>
  <c r="M30" i="3"/>
  <c r="N30" i="3"/>
  <c r="P30" i="3" s="1"/>
  <c r="O30" i="3"/>
  <c r="L31" i="3"/>
  <c r="M31" i="3"/>
  <c r="N31" i="3"/>
  <c r="O31" i="3"/>
  <c r="L32" i="3"/>
  <c r="M32" i="3"/>
  <c r="N32" i="3"/>
  <c r="P32" i="3" s="1"/>
  <c r="O32" i="3"/>
  <c r="L33" i="3"/>
  <c r="P33" i="3" s="1"/>
  <c r="M33" i="3"/>
  <c r="N33" i="3"/>
  <c r="O33" i="3"/>
  <c r="L34" i="3"/>
  <c r="M34" i="3"/>
  <c r="N34" i="3"/>
  <c r="P34" i="3" s="1"/>
  <c r="O34" i="3"/>
  <c r="J35" i="3"/>
  <c r="P35" i="3" s="1"/>
  <c r="L35" i="3"/>
  <c r="M35" i="3"/>
  <c r="N35" i="3"/>
  <c r="O35" i="3"/>
  <c r="J36" i="3"/>
  <c r="L36" i="3"/>
  <c r="M36" i="3"/>
  <c r="N36" i="3"/>
  <c r="O36" i="3"/>
  <c r="J37" i="3"/>
  <c r="L37" i="3"/>
  <c r="M37" i="3"/>
  <c r="N37" i="3"/>
  <c r="O37" i="3"/>
  <c r="J38" i="3"/>
  <c r="L38" i="3"/>
  <c r="M38" i="3"/>
  <c r="N38" i="3"/>
  <c r="O38" i="3"/>
  <c r="J39" i="3"/>
  <c r="L39" i="3"/>
  <c r="M39" i="3"/>
  <c r="N39" i="3"/>
  <c r="O39" i="3"/>
  <c r="J40" i="3"/>
  <c r="L40" i="3"/>
  <c r="M40" i="3"/>
  <c r="N40" i="3"/>
  <c r="O40" i="3"/>
  <c r="J41" i="3"/>
  <c r="L41" i="3"/>
  <c r="P41" i="3" s="1"/>
  <c r="M41" i="3"/>
  <c r="N41" i="3"/>
  <c r="O41" i="3"/>
  <c r="J42" i="3"/>
  <c r="L42" i="3"/>
  <c r="M42" i="3"/>
  <c r="N42" i="3"/>
  <c r="O42" i="3"/>
  <c r="J43" i="3"/>
  <c r="P43" i="3" s="1"/>
  <c r="L43" i="3"/>
  <c r="M43" i="3"/>
  <c r="N43" i="3"/>
  <c r="O43" i="3"/>
  <c r="J44" i="3"/>
  <c r="L44" i="3"/>
  <c r="M44" i="3"/>
  <c r="N44" i="3"/>
  <c r="O44" i="3"/>
  <c r="J45" i="3"/>
  <c r="L45" i="3"/>
  <c r="M45" i="3"/>
  <c r="N45" i="3"/>
  <c r="O45" i="3"/>
  <c r="J46" i="3"/>
  <c r="L46" i="3"/>
  <c r="M46" i="3"/>
  <c r="N46" i="3"/>
  <c r="O46" i="3"/>
  <c r="J47" i="3"/>
  <c r="P47" i="3" s="1"/>
  <c r="L47" i="3"/>
  <c r="M47" i="3"/>
  <c r="N47" i="3"/>
  <c r="O47" i="3"/>
  <c r="J48" i="3"/>
  <c r="L48" i="3"/>
  <c r="M48" i="3"/>
  <c r="N48" i="3"/>
  <c r="O48" i="3"/>
  <c r="J49" i="3"/>
  <c r="L49" i="3"/>
  <c r="M49" i="3"/>
  <c r="N49" i="3"/>
  <c r="O49" i="3"/>
  <c r="J50" i="3"/>
  <c r="L50" i="3"/>
  <c r="M50" i="3"/>
  <c r="N50" i="3"/>
  <c r="O50" i="3"/>
  <c r="J51" i="3"/>
  <c r="P51" i="3" s="1"/>
  <c r="L51" i="3"/>
  <c r="M51" i="3"/>
  <c r="N51" i="3"/>
  <c r="O51" i="3"/>
  <c r="J52" i="3"/>
  <c r="L52" i="3"/>
  <c r="M52" i="3"/>
  <c r="N52" i="3"/>
  <c r="O52" i="3"/>
  <c r="J53" i="3"/>
  <c r="L53" i="3"/>
  <c r="M53" i="3"/>
  <c r="N53" i="3"/>
  <c r="O53" i="3"/>
  <c r="J54" i="3"/>
  <c r="L54" i="3"/>
  <c r="M54" i="3"/>
  <c r="N54" i="3"/>
  <c r="O54" i="3"/>
  <c r="I254" i="2"/>
  <c r="Q254" i="2" s="1"/>
  <c r="C110" i="2"/>
  <c r="D110" i="2"/>
  <c r="T111" i="2" s="1"/>
  <c r="E110" i="2"/>
  <c r="U111" i="2" s="1"/>
  <c r="F110" i="2"/>
  <c r="V111" i="2" s="1"/>
  <c r="G110" i="2"/>
  <c r="W111" i="2" s="1"/>
  <c r="C113" i="2"/>
  <c r="D113" i="2"/>
  <c r="T114" i="2" s="1"/>
  <c r="E113" i="2"/>
  <c r="U114" i="2" s="1"/>
  <c r="F113" i="2"/>
  <c r="V114" i="2" s="1"/>
  <c r="G113" i="2"/>
  <c r="W114" i="2" s="1"/>
  <c r="R113" i="2"/>
  <c r="B116" i="2"/>
  <c r="C116" i="2"/>
  <c r="D116" i="2"/>
  <c r="T117" i="2" s="1"/>
  <c r="E116" i="2"/>
  <c r="U117" i="2" s="1"/>
  <c r="F116" i="2"/>
  <c r="V117" i="2" s="1"/>
  <c r="G116" i="2"/>
  <c r="W117" i="2" s="1"/>
  <c r="R116" i="2"/>
  <c r="B119" i="2"/>
  <c r="C119" i="2"/>
  <c r="D119" i="2"/>
  <c r="T120" i="2" s="1"/>
  <c r="E119" i="2"/>
  <c r="U120" i="2" s="1"/>
  <c r="F119" i="2"/>
  <c r="V120" i="2" s="1"/>
  <c r="G119" i="2"/>
  <c r="W120" i="2" s="1"/>
  <c r="R119" i="2"/>
  <c r="B135" i="2"/>
  <c r="T136" i="2"/>
  <c r="V136" i="2"/>
  <c r="R135" i="2"/>
  <c r="B138" i="2"/>
  <c r="T139" i="2"/>
  <c r="V139" i="2"/>
  <c r="R138" i="2"/>
  <c r="B141" i="2"/>
  <c r="T142" i="2"/>
  <c r="U142" i="2"/>
  <c r="V142" i="2"/>
  <c r="W142" i="2"/>
  <c r="R141" i="2"/>
  <c r="B147" i="2"/>
  <c r="T148" i="2"/>
  <c r="U148" i="2"/>
  <c r="W148" i="2"/>
  <c r="R147" i="2"/>
  <c r="B151" i="2"/>
  <c r="T152" i="2"/>
  <c r="V152" i="2"/>
  <c r="W152" i="2"/>
  <c r="R151" i="2"/>
  <c r="B156" i="2"/>
  <c r="T157" i="2"/>
  <c r="U157" i="2"/>
  <c r="V157" i="2"/>
  <c r="W157" i="2"/>
  <c r="R156" i="2"/>
  <c r="B160" i="2"/>
  <c r="T161" i="2"/>
  <c r="U161" i="2"/>
  <c r="V161" i="2"/>
  <c r="W161" i="2"/>
  <c r="R160" i="2"/>
  <c r="T177" i="2"/>
  <c r="V177" i="2"/>
  <c r="W177" i="2"/>
  <c r="R176" i="2"/>
  <c r="B180" i="2"/>
  <c r="T181" i="2"/>
  <c r="U181" i="2"/>
  <c r="V181" i="2"/>
  <c r="R180" i="2"/>
  <c r="B187" i="2"/>
  <c r="T188" i="2"/>
  <c r="V188" i="2"/>
  <c r="W188" i="2"/>
  <c r="R187" i="2"/>
  <c r="B191" i="2"/>
  <c r="T192" i="2"/>
  <c r="U192" i="2"/>
  <c r="V192" i="2"/>
  <c r="W192" i="2"/>
  <c r="R191" i="2"/>
  <c r="B195" i="2"/>
  <c r="U196" i="2"/>
  <c r="V196" i="2"/>
  <c r="R195" i="2"/>
  <c r="B200" i="2"/>
  <c r="T201" i="2"/>
  <c r="U201" i="2"/>
  <c r="V201" i="2"/>
  <c r="W201" i="2"/>
  <c r="R200" i="2"/>
  <c r="B204" i="2"/>
  <c r="U205" i="2"/>
  <c r="W205" i="2"/>
  <c r="R204" i="2"/>
  <c r="Q214" i="2"/>
  <c r="B277" i="2"/>
  <c r="T278" i="2"/>
  <c r="U278" i="2"/>
  <c r="V278" i="2"/>
  <c r="R277" i="2"/>
  <c r="B283" i="2"/>
  <c r="T284" i="2"/>
  <c r="U284" i="2"/>
  <c r="V284" i="2"/>
  <c r="W284" i="2"/>
  <c r="R283" i="2"/>
  <c r="B292" i="2"/>
  <c r="U293" i="2"/>
  <c r="V293" i="2"/>
  <c r="W293" i="2"/>
  <c r="R292" i="2"/>
  <c r="B298" i="2"/>
  <c r="S303" i="2"/>
  <c r="T299" i="2"/>
  <c r="U303" i="2"/>
  <c r="V303" i="2"/>
  <c r="W303" i="2"/>
  <c r="R298" i="2"/>
  <c r="Q306" i="2"/>
  <c r="T307" i="2"/>
  <c r="U307" i="2"/>
  <c r="V307" i="2"/>
  <c r="W307" i="2"/>
  <c r="W278" i="2"/>
  <c r="D219" i="2"/>
  <c r="P31" i="3"/>
  <c r="P29" i="3"/>
  <c r="P28" i="3"/>
  <c r="P23" i="3"/>
  <c r="P21" i="3"/>
  <c r="P20" i="3"/>
  <c r="P15" i="3"/>
  <c r="D222" i="2"/>
  <c r="D247" i="2"/>
  <c r="U299" i="2"/>
  <c r="V299" i="2"/>
  <c r="D249" i="2"/>
  <c r="D235" i="2"/>
  <c r="D220" i="2"/>
  <c r="D223" i="2"/>
  <c r="W299" i="2"/>
  <c r="T293" i="2"/>
  <c r="D248" i="2"/>
  <c r="T303" i="2"/>
  <c r="E268" i="2"/>
  <c r="D246" i="2"/>
  <c r="V205" i="2"/>
  <c r="W196" i="2"/>
  <c r="U188" i="2"/>
  <c r="U177" i="2"/>
  <c r="U152" i="2"/>
  <c r="W139" i="2"/>
  <c r="W181" i="2"/>
  <c r="V148" i="2"/>
  <c r="T196" i="2"/>
  <c r="U139" i="2"/>
  <c r="U136" i="2"/>
  <c r="W136" i="2"/>
  <c r="AH94" i="12"/>
  <c r="AH92" i="12"/>
  <c r="AH90" i="12"/>
  <c r="AH88" i="12"/>
  <c r="AH86" i="12"/>
  <c r="AH84" i="12"/>
  <c r="AH82" i="12"/>
  <c r="AH80" i="12"/>
  <c r="AH78" i="12"/>
  <c r="AH76" i="12"/>
  <c r="AH74" i="12"/>
  <c r="AH72" i="12"/>
  <c r="AH70" i="12"/>
  <c r="AH68" i="12"/>
  <c r="AH66" i="12"/>
  <c r="AH7" i="12"/>
  <c r="AH4" i="12"/>
  <c r="AH63" i="12"/>
  <c r="AH61" i="12"/>
  <c r="AH59" i="12"/>
  <c r="AH57" i="12"/>
  <c r="AH55" i="12"/>
  <c r="AH53" i="12"/>
  <c r="AH51" i="12"/>
  <c r="AH48" i="12"/>
  <c r="AH46" i="12"/>
  <c r="AH44" i="12"/>
  <c r="AH42" i="12"/>
  <c r="AH40" i="12"/>
  <c r="AH38" i="12"/>
  <c r="AH36" i="12"/>
  <c r="AH34" i="12"/>
  <c r="AH31" i="12"/>
  <c r="AH29" i="12"/>
  <c r="AH27" i="12"/>
  <c r="AH25" i="12"/>
  <c r="AH23" i="12"/>
  <c r="AH21" i="12"/>
  <c r="AH19" i="12"/>
  <c r="AH17" i="12"/>
  <c r="AH15" i="12"/>
  <c r="AH13" i="12"/>
  <c r="AH11" i="12"/>
  <c r="AH60" i="12"/>
  <c r="AH50" i="12"/>
  <c r="AH30" i="12"/>
  <c r="AH64" i="12"/>
  <c r="AH28" i="12"/>
  <c r="AH6" i="12"/>
  <c r="AH12" i="12"/>
  <c r="AH62" i="12"/>
  <c r="AH56" i="12"/>
  <c r="AH26" i="12"/>
  <c r="AH20" i="12"/>
  <c r="AH52" i="12"/>
  <c r="AH32" i="12"/>
  <c r="AH22" i="12"/>
  <c r="AH16" i="12"/>
  <c r="AH8" i="12"/>
  <c r="AH95" i="12"/>
  <c r="AH91" i="12"/>
  <c r="AH87" i="12"/>
  <c r="AH83" i="12"/>
  <c r="AH79" i="12"/>
  <c r="AH75" i="12"/>
  <c r="AH71" i="12"/>
  <c r="AH67" i="12"/>
  <c r="AH45" i="12"/>
  <c r="AH41" i="12"/>
  <c r="AH37" i="12"/>
  <c r="P14" i="3"/>
  <c r="P13" i="3"/>
  <c r="P12" i="3"/>
  <c r="AH18" i="12"/>
  <c r="R110" i="2" l="1"/>
  <c r="P7" i="3"/>
  <c r="P9" i="3"/>
  <c r="P11" i="3"/>
  <c r="P10" i="3"/>
  <c r="G95" i="2"/>
  <c r="E6" i="14"/>
  <c r="G100" i="2"/>
  <c r="G91" i="2"/>
  <c r="G81" i="2"/>
  <c r="D61" i="2"/>
  <c r="E12" i="14"/>
  <c r="H176" i="2"/>
  <c r="F177" i="2" s="1"/>
  <c r="H141" i="2"/>
  <c r="F142" i="2" s="1"/>
  <c r="G93" i="2"/>
  <c r="G89" i="2"/>
  <c r="D60" i="2"/>
  <c r="P8" i="3"/>
  <c r="P53" i="3"/>
  <c r="P39" i="3"/>
  <c r="P45" i="3"/>
  <c r="P37" i="3"/>
  <c r="P49" i="3"/>
  <c r="G86" i="2"/>
  <c r="G98" i="2"/>
  <c r="G82" i="2"/>
  <c r="G87" i="2"/>
  <c r="X303" i="2"/>
  <c r="E11" i="14"/>
  <c r="G80" i="2"/>
  <c r="G76" i="2"/>
  <c r="G83" i="2"/>
  <c r="G96" i="2"/>
  <c r="G79" i="2"/>
  <c r="D51" i="2"/>
  <c r="E8" i="14"/>
  <c r="L272" i="2"/>
  <c r="Q272" i="2" s="1"/>
  <c r="L241" i="2"/>
  <c r="Q241" i="2" s="1"/>
  <c r="H138" i="2"/>
  <c r="D139" i="2" s="1"/>
  <c r="H191" i="2"/>
  <c r="C192" i="2" s="1"/>
  <c r="I262" i="2"/>
  <c r="Q262" i="2" s="1"/>
  <c r="L215" i="2"/>
  <c r="H147" i="2"/>
  <c r="G148" i="2" s="1"/>
  <c r="H116" i="2"/>
  <c r="F117" i="2" s="1"/>
  <c r="H277" i="2"/>
  <c r="E7" i="14"/>
  <c r="P54" i="3"/>
  <c r="P46" i="3"/>
  <c r="P38" i="3"/>
  <c r="P48" i="3"/>
  <c r="P40" i="3"/>
  <c r="P50" i="3"/>
  <c r="P42" i="3"/>
  <c r="P52" i="3"/>
  <c r="P44" i="3"/>
  <c r="P36" i="3"/>
  <c r="E142" i="2"/>
  <c r="Y306" i="2"/>
  <c r="P306" i="2" s="1"/>
  <c r="G75" i="2"/>
  <c r="G97" i="2"/>
  <c r="G85" i="2"/>
  <c r="G84" i="2"/>
  <c r="G99" i="2"/>
  <c r="G101" i="2"/>
  <c r="G78" i="2"/>
  <c r="G90" i="2"/>
  <c r="G102" i="2"/>
  <c r="G94" i="2"/>
  <c r="G77" i="2"/>
  <c r="G88" i="2"/>
  <c r="G92" i="2"/>
  <c r="D53" i="2"/>
  <c r="D278" i="2"/>
  <c r="G278" i="2"/>
  <c r="E278" i="2"/>
  <c r="D50" i="2"/>
  <c r="C43" i="2"/>
  <c r="D221" i="2"/>
  <c r="D234" i="2"/>
  <c r="D245" i="2"/>
  <c r="H135" i="2"/>
  <c r="E136" i="2" s="1"/>
  <c r="H180" i="2"/>
  <c r="Q180" i="2" s="1"/>
  <c r="Y180" i="2" s="1"/>
  <c r="P180" i="2" s="1"/>
  <c r="C142" i="2"/>
  <c r="H187" i="2"/>
  <c r="D188" i="2" s="1"/>
  <c r="H200" i="2"/>
  <c r="Q200" i="2" s="1"/>
  <c r="Y200" i="2" s="1"/>
  <c r="P200" i="2" s="1"/>
  <c r="C278" i="2"/>
  <c r="D62" i="2"/>
  <c r="H283" i="2"/>
  <c r="G142" i="2"/>
  <c r="H113" i="2"/>
  <c r="Q113" i="2" s="1"/>
  <c r="Y113" i="2" s="1"/>
  <c r="P113" i="2" s="1"/>
  <c r="H195" i="2"/>
  <c r="F196" i="2" s="1"/>
  <c r="H151" i="2"/>
  <c r="Q151" i="2" s="1"/>
  <c r="Y151" i="2" s="1"/>
  <c r="P151" i="2" s="1"/>
  <c r="H110" i="2"/>
  <c r="Q110" i="2" s="1"/>
  <c r="Y110" i="2" s="1"/>
  <c r="P110" i="2" s="1"/>
  <c r="T205" i="2"/>
  <c r="H119" i="2"/>
  <c r="D120" i="2" s="1"/>
  <c r="H292" i="2"/>
  <c r="D233" i="2"/>
  <c r="Q248" i="2"/>
  <c r="D232" i="2"/>
  <c r="Q267" i="2"/>
  <c r="H278" i="2"/>
  <c r="Q52" i="2"/>
  <c r="L228" i="2"/>
  <c r="Q228" i="2" s="1"/>
  <c r="H298" i="2"/>
  <c r="C299" i="2" s="1"/>
  <c r="H156" i="2"/>
  <c r="D157" i="2" s="1"/>
  <c r="D58" i="2"/>
  <c r="H204" i="2"/>
  <c r="H205" i="2" s="1"/>
  <c r="H160" i="2"/>
  <c r="F161" i="2" s="1"/>
  <c r="H142" i="2"/>
  <c r="D142" i="2"/>
  <c r="D59" i="2"/>
  <c r="D52" i="2"/>
  <c r="I258" i="2"/>
  <c r="Q258" i="2" s="1"/>
  <c r="Q222" i="2"/>
  <c r="D236" i="2"/>
  <c r="Q235" i="2"/>
  <c r="E5" i="14"/>
  <c r="AH14" i="12"/>
  <c r="F192" i="2" l="1"/>
  <c r="G192" i="2"/>
  <c r="E117" i="2"/>
  <c r="H117" i="2"/>
  <c r="Q191" i="2"/>
  <c r="Y191" i="2" s="1"/>
  <c r="P191" i="2" s="1"/>
  <c r="E192" i="2"/>
  <c r="C139" i="2"/>
  <c r="F139" i="2"/>
  <c r="H139" i="2"/>
  <c r="Q147" i="2"/>
  <c r="Y147" i="2" s="1"/>
  <c r="P147" i="2" s="1"/>
  <c r="G139" i="2"/>
  <c r="Q138" i="2"/>
  <c r="Y138" i="2" s="1"/>
  <c r="P138" i="2" s="1"/>
  <c r="H148" i="2"/>
  <c r="E139" i="2"/>
  <c r="F148" i="2"/>
  <c r="D148" i="2"/>
  <c r="C148" i="2"/>
  <c r="E148" i="2"/>
  <c r="D192" i="2"/>
  <c r="C117" i="2"/>
  <c r="Q141" i="2"/>
  <c r="Y141" i="2" s="1"/>
  <c r="P141" i="2" s="1"/>
  <c r="E177" i="2"/>
  <c r="D177" i="2"/>
  <c r="H177" i="2"/>
  <c r="H192" i="2"/>
  <c r="Q176" i="2"/>
  <c r="Y176" i="2" s="1"/>
  <c r="P176" i="2" s="1"/>
  <c r="G177" i="2"/>
  <c r="C177" i="2"/>
  <c r="G117" i="2"/>
  <c r="D117" i="2"/>
  <c r="F278" i="2"/>
  <c r="Q277" i="2"/>
  <c r="Y277" i="2" s="1"/>
  <c r="P277" i="2" s="1"/>
  <c r="Q116" i="2"/>
  <c r="Y116" i="2" s="1"/>
  <c r="P116" i="2" s="1"/>
  <c r="F111" i="2"/>
  <c r="G111" i="2"/>
  <c r="D114" i="2"/>
  <c r="G114" i="2"/>
  <c r="H114" i="2"/>
  <c r="C111" i="2"/>
  <c r="H111" i="2"/>
  <c r="C136" i="2"/>
  <c r="H157" i="2"/>
  <c r="C196" i="2"/>
  <c r="E201" i="2"/>
  <c r="D181" i="2"/>
  <c r="F157" i="2"/>
  <c r="E120" i="2"/>
  <c r="Q187" i="2"/>
  <c r="Y187" i="2" s="1"/>
  <c r="P187" i="2" s="1"/>
  <c r="G188" i="2"/>
  <c r="E181" i="2"/>
  <c r="C157" i="2"/>
  <c r="H152" i="2"/>
  <c r="D152" i="2"/>
  <c r="G152" i="2"/>
  <c r="D136" i="2"/>
  <c r="G136" i="2"/>
  <c r="E157" i="2"/>
  <c r="Q156" i="2"/>
  <c r="Y156" i="2" s="1"/>
  <c r="P156" i="2" s="1"/>
  <c r="G157" i="2"/>
  <c r="G120" i="2"/>
  <c r="F152" i="2"/>
  <c r="C152" i="2"/>
  <c r="E152" i="2"/>
  <c r="D205" i="2"/>
  <c r="F114" i="2"/>
  <c r="C114" i="2"/>
  <c r="F181" i="2"/>
  <c r="F205" i="2"/>
  <c r="Q292" i="2"/>
  <c r="Y292" i="2" s="1"/>
  <c r="P292" i="2" s="1"/>
  <c r="E293" i="2"/>
  <c r="C293" i="2"/>
  <c r="G293" i="2"/>
  <c r="H293" i="2"/>
  <c r="D293" i="2"/>
  <c r="F293" i="2"/>
  <c r="E111" i="2"/>
  <c r="D111" i="2"/>
  <c r="D196" i="2"/>
  <c r="H196" i="2"/>
  <c r="E284" i="2"/>
  <c r="G284" i="2"/>
  <c r="C284" i="2"/>
  <c r="D284" i="2"/>
  <c r="H284" i="2"/>
  <c r="Q283" i="2"/>
  <c r="Y283" i="2" s="1"/>
  <c r="P283" i="2" s="1"/>
  <c r="F284" i="2"/>
  <c r="E161" i="2"/>
  <c r="C205" i="2"/>
  <c r="E114" i="2"/>
  <c r="Q195" i="2"/>
  <c r="Y195" i="2" s="1"/>
  <c r="P195" i="2" s="1"/>
  <c r="E299" i="2"/>
  <c r="H299" i="2"/>
  <c r="Q298" i="2"/>
  <c r="Y298" i="2" s="1"/>
  <c r="P298" i="2" s="1"/>
  <c r="D299" i="2"/>
  <c r="G299" i="2"/>
  <c r="F299" i="2"/>
  <c r="F188" i="2"/>
  <c r="H188" i="2"/>
  <c r="C188" i="2"/>
  <c r="E196" i="2"/>
  <c r="E188" i="2"/>
  <c r="G205" i="2"/>
  <c r="Q204" i="2"/>
  <c r="Y204" i="2" s="1"/>
  <c r="P204" i="2" s="1"/>
  <c r="C161" i="2"/>
  <c r="H161" i="2"/>
  <c r="Q160" i="2"/>
  <c r="Y160" i="2" s="1"/>
  <c r="P160" i="2" s="1"/>
  <c r="G161" i="2"/>
  <c r="Q119" i="2"/>
  <c r="Y119" i="2" s="1"/>
  <c r="P119" i="2" s="1"/>
  <c r="H120" i="2"/>
  <c r="F120" i="2"/>
  <c r="G201" i="2"/>
  <c r="H201" i="2"/>
  <c r="D201" i="2"/>
  <c r="C181" i="2"/>
  <c r="H181" i="2"/>
  <c r="G181" i="2"/>
  <c r="F136" i="2"/>
  <c r="H136" i="2"/>
  <c r="Q135" i="2"/>
  <c r="Y135" i="2" s="1"/>
  <c r="P135" i="2" s="1"/>
  <c r="D161" i="2"/>
  <c r="C120" i="2"/>
  <c r="E205" i="2"/>
  <c r="F201" i="2"/>
  <c r="G196" i="2"/>
  <c r="C201" i="2"/>
</calcChain>
</file>

<file path=xl/sharedStrings.xml><?xml version="1.0" encoding="utf-8"?>
<sst xmlns="http://schemas.openxmlformats.org/spreadsheetml/2006/main" count="11531" uniqueCount="809">
  <si>
    <t>IP</t>
  </si>
  <si>
    <t>2.2 El número de puestos de lectura</t>
  </si>
  <si>
    <t>4.2 La idoneidad de los plazos de préstamo</t>
  </si>
  <si>
    <t>4.3 El número de documentos que se pueden obtener en préstamo</t>
  </si>
  <si>
    <t>8. OBSERVACIONES Y SUGERENCIAS</t>
  </si>
  <si>
    <t>Fecha</t>
  </si>
  <si>
    <t>Muy útil</t>
  </si>
  <si>
    <t>No</t>
  </si>
  <si>
    <t>6.</t>
  </si>
  <si>
    <t>El personal de la biblioteca:</t>
  </si>
  <si>
    <t>7.</t>
  </si>
  <si>
    <t>Valoración global:</t>
  </si>
  <si>
    <r>
      <t xml:space="preserve">Su mayor o menor satisfacción con cada uno de ellos (" </t>
    </r>
    <r>
      <rPr>
        <b/>
        <sz val="11"/>
        <color indexed="10"/>
        <rFont val="Arial"/>
        <family val="2"/>
      </rPr>
      <t>1= muy insatisfecho</t>
    </r>
    <r>
      <rPr>
        <sz val="11"/>
        <rFont val="Arial"/>
        <family val="2"/>
      </rPr>
      <t>", "</t>
    </r>
    <r>
      <rPr>
        <b/>
        <sz val="11"/>
        <color indexed="12"/>
        <rFont val="Arial"/>
        <family val="2"/>
      </rPr>
      <t>5= muy satisfecho</t>
    </r>
    <r>
      <rPr>
        <sz val="11"/>
        <rFont val="Arial"/>
        <family val="2"/>
      </rPr>
      <t>")</t>
    </r>
  </si>
  <si>
    <r>
      <t>5.</t>
    </r>
    <r>
      <rPr>
        <b/>
        <sz val="10.5"/>
        <rFont val="Times New Roman"/>
        <family val="1"/>
      </rPr>
      <t xml:space="preserve"> </t>
    </r>
  </si>
  <si>
    <t>CUESTIONARIO DE SATISFACCIÓN DE USUARIOS SOBRE LOS SERVICIOS BIBLIOTECARIOS</t>
  </si>
  <si>
    <t>ENCUESTA DE EVALUACIÓN DE LA BIBLIOTECA</t>
  </si>
  <si>
    <t>Encuestas contestadas</t>
  </si>
  <si>
    <t>1.</t>
  </si>
  <si>
    <t>Datos personales:</t>
  </si>
  <si>
    <t>NC</t>
  </si>
  <si>
    <t>1.3</t>
  </si>
  <si>
    <t>N</t>
  </si>
  <si>
    <t>%</t>
  </si>
  <si>
    <t xml:space="preserve">2. </t>
  </si>
  <si>
    <t>Instalaciones y equipos:</t>
  </si>
  <si>
    <t>L</t>
  </si>
  <si>
    <t>K</t>
  </si>
  <si>
    <t>J</t>
  </si>
  <si>
    <t>? nc</t>
  </si>
  <si>
    <t>Su mayor o menor satisfacción con cada uno de ellos ("1= muy insatisfecho", "5= muy satisfecho")</t>
  </si>
  <si>
    <t>4.</t>
  </si>
  <si>
    <t>El préstamo:</t>
  </si>
  <si>
    <t>¿En qué Facultad o Escuela desarrolla su principal actividad?</t>
  </si>
  <si>
    <t>¿A qué Facultad o Escuela pertenece?</t>
  </si>
  <si>
    <t>(en blanco)</t>
  </si>
  <si>
    <t>Total general</t>
  </si>
  <si>
    <t>ENF</t>
  </si>
  <si>
    <t>EST</t>
  </si>
  <si>
    <t>EMP</t>
  </si>
  <si>
    <t>OPT</t>
  </si>
  <si>
    <t>TRS</t>
  </si>
  <si>
    <t>BBA</t>
  </si>
  <si>
    <t>BIO</t>
  </si>
  <si>
    <t>BYD</t>
  </si>
  <si>
    <t>INF</t>
  </si>
  <si>
    <t>CEE</t>
  </si>
  <si>
    <t>FIS</t>
  </si>
  <si>
    <t>GEO</t>
  </si>
  <si>
    <t>MAT</t>
  </si>
  <si>
    <t>CPS</t>
  </si>
  <si>
    <t>QUI</t>
  </si>
  <si>
    <t>DER</t>
  </si>
  <si>
    <t>EDU</t>
  </si>
  <si>
    <t>FAR</t>
  </si>
  <si>
    <t>FLL</t>
  </si>
  <si>
    <t>FLS</t>
  </si>
  <si>
    <t>FDI</t>
  </si>
  <si>
    <t>MED</t>
  </si>
  <si>
    <t>ODO</t>
  </si>
  <si>
    <t>PSI</t>
  </si>
  <si>
    <t>VET</t>
  </si>
  <si>
    <t>4.1 La agilidad al ser atendido en el mostrador de préstamo</t>
  </si>
  <si>
    <t>Correos electrónicos enviados</t>
  </si>
  <si>
    <t>Biblioteca 1</t>
  </si>
  <si>
    <t>Biblioteca 2</t>
  </si>
  <si>
    <t>7.2 En su opinión, ¿cómo ha evolucionado este servicio en los dos últimos años?</t>
  </si>
  <si>
    <t>Biblioteca Nacional</t>
  </si>
  <si>
    <t>Biblioteca Histórica</t>
  </si>
  <si>
    <t>Otro</t>
  </si>
  <si>
    <t>Indique, la frecuencia y tipo de utilización por su parte del servicio de biblioteca:</t>
  </si>
  <si>
    <t>1.3 Acudiendo personalmente a la Biblioteca:</t>
  </si>
  <si>
    <t>1.4 Utilizando la Biblioteca de forma virtual:</t>
  </si>
  <si>
    <t>F. Bellas Artes</t>
  </si>
  <si>
    <t>F. Ciencias Biológicas</t>
  </si>
  <si>
    <t>F. Ciencias de la Documentación</t>
  </si>
  <si>
    <t>F. Ciencias de la Información</t>
  </si>
  <si>
    <t>F. Ciencias Económicas y Empresariales</t>
  </si>
  <si>
    <t>F. Ciencias Físicas</t>
  </si>
  <si>
    <t>F. Ciencias Geológicas</t>
  </si>
  <si>
    <t>F. Ciencias Matemáticas</t>
  </si>
  <si>
    <t>F. Ciencias Políticas y Sociología</t>
  </si>
  <si>
    <t>F. Ciencias Químicas</t>
  </si>
  <si>
    <t>F. Derecho</t>
  </si>
  <si>
    <t>F. Educación - Centro de Formación del Profesorado</t>
  </si>
  <si>
    <t>F. Farmacia</t>
  </si>
  <si>
    <t>F. Filología</t>
  </si>
  <si>
    <t>F. Filosofía</t>
  </si>
  <si>
    <t>F. Geografía e Historia</t>
  </si>
  <si>
    <t>F. Informática</t>
  </si>
  <si>
    <t>F. Medicina</t>
  </si>
  <si>
    <t>F. Odontología</t>
  </si>
  <si>
    <t>F. Psicología</t>
  </si>
  <si>
    <t>F. Veterinaria</t>
  </si>
  <si>
    <t>1º</t>
  </si>
  <si>
    <t>2º</t>
  </si>
  <si>
    <t>3º</t>
  </si>
  <si>
    <t>1.5 Si utiliza los servicios de la Biblioteca, elija, por orden de preferencia, hasta tres bibliotecas de la Universidad Complutense a las que suele acudir:</t>
  </si>
  <si>
    <t>GHI</t>
  </si>
  <si>
    <t>BHI</t>
  </si>
  <si>
    <t>Docentes</t>
  </si>
  <si>
    <t>1.2 Acudiendo personalmente a la Biblioteca</t>
  </si>
  <si>
    <t>1.3 Utilizando la Biblioteca de manera virtual</t>
  </si>
  <si>
    <t>BIblioteca 3</t>
  </si>
  <si>
    <t>Si acude a otras bibliotecas o centros de documentación fuera de la Universidad Complutense, le rogamos que nos indique a cuales</t>
  </si>
  <si>
    <t>2.1 El horario de la Biblioteca</t>
  </si>
  <si>
    <t>2.3 La comodidad de las instalaciones de la Biblioteca</t>
  </si>
  <si>
    <t>2.5 El equipamiento informático de la Biblioteca</t>
  </si>
  <si>
    <t>3.1 La adecuación de la colección a sus necesidades</t>
  </si>
  <si>
    <t>3.2 La facilidad para localizar los libros, revistas u otros documentos en la biblioteca</t>
  </si>
  <si>
    <t>3.3 La facilidad para acceder a los recursos electrónicos que necesita</t>
  </si>
  <si>
    <t>3.4 La respuesta obtenida al solicitar alguna información</t>
  </si>
  <si>
    <t>3.5 La facilidad para navegar por el catálogo de la Biblioteca</t>
  </si>
  <si>
    <t>3.6 La facilidad para hacer sugerencias y comentarios o peticiones para nuevas adquisiciones</t>
  </si>
  <si>
    <t>3.7 Los contenidos y la facilidad de uso de la página web de la Biblioteca</t>
  </si>
  <si>
    <t>4.4 La sencillez para obtener un documento en préstamo</t>
  </si>
  <si>
    <t>4.5 La sencillez para reservar y renovar un préstamo</t>
  </si>
  <si>
    <t>4.7 La facilidad/rapidez con la que se puede obtener un documento que está en otra biblioteca, universidad o institución</t>
  </si>
  <si>
    <t>5.3¿Conoce el servicio de bibliografías recomendadas?</t>
  </si>
  <si>
    <t>5.4 En caso afirmativo. ¿cómo valora este servicio?</t>
  </si>
  <si>
    <t>5.5 ¿Conoce la opción de incluir bibliografía adyacente en el campus virtual?</t>
  </si>
  <si>
    <t>5.6 En caso afirmativo. ¿cómo valora este servicio?</t>
  </si>
  <si>
    <t>5.7 ¿Sabe como encontrar los indicadores de calidad de la producción científica que se valoran para obtener sexenios?</t>
  </si>
  <si>
    <t>5.8 ¿Conoce la oferta de cursos de formación de usuarios de la Biblioteca?</t>
  </si>
  <si>
    <t>5.9 ¿Ha asistido a algún curso de formación de usuarios?</t>
  </si>
  <si>
    <t>5.10 Si lo ha hecho. La formación le ha resultado...</t>
  </si>
  <si>
    <t>5.12 ¿Qué otros servicios de apoyo a la investigación considera que debería incorporar la Biblioteca?</t>
  </si>
  <si>
    <t>6.1 La capacidad de gestión y resolución de las preguntas por parte del personal de la Biblioteca</t>
  </si>
  <si>
    <t>6.2 La cordialidad y amabilidad en el trato por parte del personal de la Biblioteca</t>
  </si>
  <si>
    <t>7.1 ¿Cómo valoraría globalmente el servicio de Biblioteca?</t>
  </si>
  <si>
    <t>Fecha de descarga</t>
  </si>
  <si>
    <t>BNE</t>
  </si>
  <si>
    <t>CSIC</t>
  </si>
  <si>
    <t>Municipales</t>
  </si>
  <si>
    <t>PRESTAMO DEVOLUCION</t>
  </si>
  <si>
    <t>RENOVACION RESERVA</t>
  </si>
  <si>
    <t>DEPARTAMENTO</t>
  </si>
  <si>
    <t>REVISTAS HEMEROTECA</t>
  </si>
  <si>
    <t>CATALOGO</t>
  </si>
  <si>
    <t>RECURSOS ELECTRONICOS</t>
  </si>
  <si>
    <t>COLECCIÓN MANUALES</t>
  </si>
  <si>
    <t>PRESTAMO INTERBIBLIOTECARIO</t>
  </si>
  <si>
    <t>ADQUISICIONES</t>
  </si>
  <si>
    <t>SEGURIDAD ROBO VIGILAN</t>
  </si>
  <si>
    <t xml:space="preserve">APERTURA HORA EXAMEN </t>
  </si>
  <si>
    <t>CALOR FRIO TEMPERATURA</t>
  </si>
  <si>
    <t>DEPOSITO</t>
  </si>
  <si>
    <t>SILENCIO RUIDO</t>
  </si>
  <si>
    <t>FOTOCOPIA</t>
  </si>
  <si>
    <t>SEÑALIZACON ACCESO UBICACIÓN</t>
  </si>
  <si>
    <t>ESPACIO SITIO PUESTOS DE LECTURA</t>
  </si>
  <si>
    <t>INSTALACIONES MESAS SILLAS ENCHUFES</t>
  </si>
  <si>
    <t>ORDENADORES PORTATILES IMPRESORAS</t>
  </si>
  <si>
    <t>LUZ ILUMINACION</t>
  </si>
  <si>
    <t>LIMPEZA BAÑOS</t>
  </si>
  <si>
    <t>PERSONAL</t>
  </si>
  <si>
    <t>MI CUENTA</t>
  </si>
  <si>
    <t>ON-LINE DIGITAL</t>
  </si>
  <si>
    <t>CARNÉ</t>
  </si>
  <si>
    <t>CURSOS FORMACION INFORMACIÓN</t>
  </si>
  <si>
    <t>WEB INTERNET</t>
  </si>
  <si>
    <t>CORREO</t>
  </si>
  <si>
    <t>contar</t>
  </si>
  <si>
    <t>depart</t>
  </si>
  <si>
    <t>revist</t>
  </si>
  <si>
    <t>cata</t>
  </si>
  <si>
    <t>electr</t>
  </si>
  <si>
    <t>manua</t>
  </si>
  <si>
    <t>interbib</t>
  </si>
  <si>
    <t>hora</t>
  </si>
  <si>
    <t>Autónoma</t>
  </si>
  <si>
    <t>UAM</t>
  </si>
  <si>
    <t>Autonoma</t>
  </si>
  <si>
    <t>UPM</t>
  </si>
  <si>
    <t>URJC</t>
  </si>
  <si>
    <t>CAM</t>
  </si>
  <si>
    <t>Politécnica</t>
  </si>
  <si>
    <t>UC3M</t>
  </si>
  <si>
    <t>UNED</t>
  </si>
  <si>
    <t>AECID</t>
  </si>
  <si>
    <t>Pública</t>
  </si>
  <si>
    <t>Publica</t>
  </si>
  <si>
    <t>Municipal</t>
  </si>
  <si>
    <t>Comunidad</t>
  </si>
  <si>
    <t>Nacional</t>
  </si>
  <si>
    <t>Juan Carlos</t>
  </si>
  <si>
    <t>Real</t>
  </si>
  <si>
    <t>R. Academias</t>
  </si>
  <si>
    <t>Hospital</t>
  </si>
  <si>
    <t>Hospitales</t>
  </si>
  <si>
    <t>Reina</t>
  </si>
  <si>
    <t>C.A. Reina Sofía</t>
  </si>
  <si>
    <t>Centro</t>
  </si>
  <si>
    <t>Cuenta de id</t>
  </si>
  <si>
    <t>cod centro</t>
  </si>
  <si>
    <t>Humanidades</t>
  </si>
  <si>
    <t>Ciencias Experimentales</t>
  </si>
  <si>
    <t>Ciencias Sociales</t>
  </si>
  <si>
    <t>Ciencias de la Salud</t>
  </si>
  <si>
    <t>Área</t>
  </si>
  <si>
    <t>F. Comercio y Turismo</t>
  </si>
  <si>
    <t>F. Enfermería, Fisioterapia y Podología</t>
  </si>
  <si>
    <t>F. Estudios Estadísticos</t>
  </si>
  <si>
    <t>F. Óptica y Optometría</t>
  </si>
  <si>
    <t>F. Trabajo Social</t>
  </si>
  <si>
    <t>perso</t>
  </si>
  <si>
    <t>calor</t>
  </si>
  <si>
    <t>dep</t>
  </si>
  <si>
    <t>ruid</t>
  </si>
  <si>
    <t>BMZ</t>
  </si>
  <si>
    <t>FLL A</t>
  </si>
  <si>
    <t>DER (Dep)</t>
  </si>
  <si>
    <t>De las revistas en línea o libros electrónicos suscritos por la biblioteca</t>
  </si>
  <si>
    <t>De mi propia biblioteca personal</t>
  </si>
  <si>
    <t>De los documentos que encuentro en otros archivos o bibliotecas</t>
  </si>
  <si>
    <t>De los recursos libres y gratuitos que encuentro en internet</t>
  </si>
  <si>
    <t>Nada</t>
  </si>
  <si>
    <t>Poco</t>
  </si>
  <si>
    <t>Algo</t>
  </si>
  <si>
    <t>Bastante</t>
  </si>
  <si>
    <t>Mucho</t>
  </si>
  <si>
    <t>Valores</t>
  </si>
  <si>
    <t>Suma de De los libros impresos y revistas impresas que hay en la biblioteca De la UCM o los que obtengo por préstamo interbibliotecario</t>
  </si>
  <si>
    <t>Suma de De las revistas en línea o libros electrónicos suscritos por la biblioteca</t>
  </si>
  <si>
    <t>Suma de De mi propia biblioteca personal</t>
  </si>
  <si>
    <t>Suma de De los documentos que encuentro en otros archivos o bibliotecas</t>
  </si>
  <si>
    <t>Suma de De los recursos libres y gratuitos que encuentro en internet</t>
  </si>
  <si>
    <t>C.S.</t>
  </si>
  <si>
    <t>Etiquetas de columna</t>
  </si>
  <si>
    <t>De los libros impresos y revistas impresas que hay en la biblioteca de la UCM o los que obtengo por préstamo interbibliotecario</t>
  </si>
  <si>
    <t>Recursos de información (Libros, revistas, audiovisuales, etc.):</t>
  </si>
  <si>
    <t>Apoyo a la docencia y a la investigación:</t>
  </si>
  <si>
    <t>Biblioteca Nacional de España</t>
  </si>
  <si>
    <t>Biblioteca AECID</t>
  </si>
  <si>
    <t>Biblioteca nacional</t>
  </si>
  <si>
    <t>1.1 ¿En qué Facultad desarrolla su principal actividad docentey de investigación?</t>
  </si>
  <si>
    <t>4.6 La facilidad para conocer el estado de sus préstamos y reservas a través del catálogo</t>
  </si>
  <si>
    <t>5.1 Conoce el repositorio institucional E-Prints Complutense que recoge la producción académica de nuestros docentes e investigadores?</t>
  </si>
  <si>
    <t>5.2 En caso afirmativo. ¿cómo valora este servicio en una escala de 1 (Muy malo), 2 (Malo), 3 (Regular), 4 (Bueno) a 5 (Excelente)?</t>
  </si>
  <si>
    <t>5.11 ¿Ha utilizado las instalaciones y/o los servicios de la biblioteca con sus estudiantes como apoyo a su tarea docente?</t>
  </si>
  <si>
    <t>Sí</t>
  </si>
  <si>
    <t>Hospital Clínico San Carlos</t>
  </si>
  <si>
    <t>web</t>
  </si>
  <si>
    <t>adqui</t>
  </si>
  <si>
    <t>seguir</t>
  </si>
  <si>
    <t>fotoco</t>
  </si>
  <si>
    <t>seña</t>
  </si>
  <si>
    <t>puestos</t>
  </si>
  <si>
    <t>enchuf</t>
  </si>
  <si>
    <t>ordena</t>
  </si>
  <si>
    <t>ilumin</t>
  </si>
  <si>
    <t>limpie</t>
  </si>
  <si>
    <t>mi cuenta</t>
  </si>
  <si>
    <t>line</t>
  </si>
  <si>
    <t>carn</t>
  </si>
  <si>
    <t>cursos</t>
  </si>
  <si>
    <t>correo</t>
  </si>
  <si>
    <t>reserv</t>
  </si>
  <si>
    <t>submitted</t>
  </si>
  <si>
    <t>1.1 Facultad</t>
  </si>
  <si>
    <t xml:space="preserve">1.3 Utilizando la Biblioteca de forma virtual </t>
  </si>
  <si>
    <t>1.4 postpandemia</t>
  </si>
  <si>
    <t>Biblioteca 3</t>
  </si>
  <si>
    <t>1.5 Otras bibliotecas</t>
  </si>
  <si>
    <t>2.1 El horario de la biblioteca</t>
  </si>
  <si>
    <t>2.3 La comodidad de las instalaciones</t>
  </si>
  <si>
    <t>2.4 El equipamiento informático</t>
  </si>
  <si>
    <t>3.1 Colección impresa</t>
  </si>
  <si>
    <t>3.2 Colección-e</t>
  </si>
  <si>
    <t>3.3 Biblioteca personal</t>
  </si>
  <si>
    <t>3.4 Otras bibliotecas</t>
  </si>
  <si>
    <t>3.5 Recursos libres</t>
  </si>
  <si>
    <t>3.6 Adecuación</t>
  </si>
  <si>
    <t>3.7 Localización de documentos</t>
  </si>
  <si>
    <t>3.8 Acceso recursos-e</t>
  </si>
  <si>
    <t>3.9 Solicitud de información</t>
  </si>
  <si>
    <t>3.10 Navegar buscador</t>
  </si>
  <si>
    <t>3.11 Sugerencias, etc.</t>
  </si>
  <si>
    <t>3.12 Web</t>
  </si>
  <si>
    <t>3.13 Redes sociales</t>
  </si>
  <si>
    <t>4.1 Agilidad de la atención presencial</t>
  </si>
  <si>
    <t>4.2 Idoneidad de los plazos de préstamo</t>
  </si>
  <si>
    <t>4.3 Número de documentos en préstamo</t>
  </si>
  <si>
    <t>4.4 Sencillez del préstamo</t>
  </si>
  <si>
    <t>4.5. Reservas y renovaciones</t>
  </si>
  <si>
    <t>4.6 Mi cuenta</t>
  </si>
  <si>
    <t>4.7 Préstamo intercentros y otros</t>
  </si>
  <si>
    <t>5.1 E-Prints UCM</t>
  </si>
  <si>
    <t>5.2 Valoración E-Prints UCM</t>
  </si>
  <si>
    <t>5.3 Bibliografías recomendadas</t>
  </si>
  <si>
    <t>5.4 Valoración bibliografías recomendadas</t>
  </si>
  <si>
    <t>5.5 Bibliografía en Campus Virtual</t>
  </si>
  <si>
    <t>5.6 Valoración Campus Virtual</t>
  </si>
  <si>
    <t>5.7 Indicadores de calidad</t>
  </si>
  <si>
    <t xml:space="preserve">5.8 Oferta de cursos de formación </t>
  </si>
  <si>
    <t xml:space="preserve">5.9 Asistencia a cursos de formación </t>
  </si>
  <si>
    <t>5.10 Valoración de la formación</t>
  </si>
  <si>
    <t>5.11 Apoyo a docencia</t>
  </si>
  <si>
    <t>5.12 Apoyo a la investigación</t>
  </si>
  <si>
    <t>6.1 Capacidad de gestión</t>
  </si>
  <si>
    <t xml:space="preserve">6.2 Cordialidad y amabilidad </t>
  </si>
  <si>
    <t>7.1 Valoración global</t>
  </si>
  <si>
    <t>7.2 Evolución</t>
  </si>
  <si>
    <t>8.1 Sus sugerencias</t>
  </si>
  <si>
    <t>De vez en cuando (1 o 2 veces al mes)</t>
  </si>
  <si>
    <t>Muy frecuentemente (3 o más veces por semana)</t>
  </si>
  <si>
    <t>Seguiré usando los servicios de la biblioteca con la misma frecuencia que expuse en la pregunta anterior|Solo haré uso de la biblioteca virtual y de sus recursos electrónicos|Procuraré buscar la información que necesito fuera de la biblioteca</t>
  </si>
  <si>
    <t>Twitter|Research Gate|academia.edu|Otras</t>
  </si>
  <si>
    <t>Regular</t>
  </si>
  <si>
    <t>Seguir dando más apoyo a los investigadores/as y alumnos/as. Agilizar muchísimo mas la gestión de compras de libros que se hacen por proyectos de investigación por parte de los investigadores/as: no puede ser que el libro tarde tanto en llegar; no puede ser que si un IP compra un libro por su cuenta con un gran descuento, eso no se pueda gestionar... por favor, apoyemos a los investigadores/as en esos DETALLES de gestión tan importantes.</t>
  </si>
  <si>
    <t>5, muy satisfecho</t>
  </si>
  <si>
    <t>Mejorado mucho</t>
  </si>
  <si>
    <t>Frecuentemente (1 o 2 veces por semana)</t>
  </si>
  <si>
    <t>Seguiré usando los servicios de la biblioteca con la misma frecuencia que expuse en la pregunta anterior</t>
  </si>
  <si>
    <t>Biblioteca de la Facultad de Educación de la Universidad de Alcalá (Guadalajara), por proximidad a mi domicilio</t>
  </si>
  <si>
    <t>No uso ninguna red social</t>
  </si>
  <si>
    <t>Mejorado</t>
  </si>
  <si>
    <t>Rara vez, menos de 6 veces al año</t>
  </si>
  <si>
    <t>Biblioteca Maria Zambrano (Filología / Derecho)</t>
  </si>
  <si>
    <t>F. Filología (Clásicas o General)</t>
  </si>
  <si>
    <t>Biblioteca de la UNED, Biblioteca de la UAM</t>
  </si>
  <si>
    <t>Facebook|Twitter|Research Gate|academia.edu</t>
  </si>
  <si>
    <t>4, satisfecho</t>
  </si>
  <si>
    <t>Me gustaría que el servicio E-prints recabara información directamente de portales como academia.edu y ReserchGate o de las páginas webs personales, sin que fuera necesario que cada investigador informara sobre sus propias publicaciones.</t>
  </si>
  <si>
    <t>Bueno</t>
  </si>
  <si>
    <t>Útil</t>
  </si>
  <si>
    <t>Filosofía. Ciencias de la información. Medicina. Farmacia.</t>
  </si>
  <si>
    <t>Research Gate</t>
  </si>
  <si>
    <t>Excelente</t>
  </si>
  <si>
    <t>Facebook|Twitter|Instagram|Research Gate|academia.edu</t>
  </si>
  <si>
    <t>Es urgente poder adquirir más manuales digitales; suelen ser los materiales más caros pero son de uso de un importante número de estudiantes que no pueden sacarlos de la biblioteca en estas circunstancias y algunos estudiantes pueden no poder adquirirlos por su elevado coste</t>
  </si>
  <si>
    <t>Creo que voy a acudir con menos frecuencia a la biblioteca y usaré más la biblioteca virtual</t>
  </si>
  <si>
    <t>academia.edu</t>
  </si>
  <si>
    <t>Nuevas suscripciones</t>
  </si>
  <si>
    <t>Solo haré uso de la biblioteca virtual y de sus recursos electrónicos</t>
  </si>
  <si>
    <t>Facebook|Twitter|Research Gate|academia.edu|Otras</t>
  </si>
  <si>
    <t>Los nuevos cursos virtuales que se están realizando son muy útiles y deberían de llegar a los estudiantes en formato MOOC con créditos de libre elección.</t>
  </si>
  <si>
    <t>Research Gate|academia.edu</t>
  </si>
  <si>
    <t>Igual</t>
  </si>
  <si>
    <t>La nueva interfaz es mucho peor que la anterior y hace perder más tiempo en las búsquedas</t>
  </si>
  <si>
    <t>Tengo que ir necesariamente para consultar los documentos que están ubicados en la biblioteca</t>
  </si>
  <si>
    <t>Disponer de más libros electrónicos para poder acceder en estos tiempos de docencia no presencial.</t>
  </si>
  <si>
    <t>Twitter|Research Gate|academia.edu</t>
  </si>
  <si>
    <t>AECID Agencia Española  Cooperación Internacional Biblioteca CSIC Ciencias Humanas</t>
  </si>
  <si>
    <t>3, normal</t>
  </si>
  <si>
    <t>La Biblioteca de la Facultad de Geografía e Historia es excelente El personal que trabaja en la Biblioteca es excepcional en cuanto a su preparación, eficacia y generosidad. La consulta del Catálogo Cisne ha empeorado muchísimo. Es muy complicado hacer una consulta al punto de que es disuasoria y yo abandono en muchos casos. No puede ser que cuando buscar Gregorio Marañón la primera entrada sea el Rio Marañón, por ejemplo. Se podrá perfilar la consulta pero lleva un tiempo que antes no había que dedicar</t>
  </si>
  <si>
    <t>El servicio de búsqueda de la UCM no es fiable.  Estaría bien poder recoger los libros en una franja de varios días después de haberlos pedido</t>
  </si>
  <si>
    <t>Zonas para llevar a los alumnos y realizar alguna clase</t>
  </si>
  <si>
    <t>Biblioteca Nacional de España, Real Academia de la Historia, Archivo Histórico Nacional, Archivo de la Corona de Aragón, Archivo General de Simancas</t>
  </si>
  <si>
    <t>Facebook|Research Gate|academia.edu</t>
  </si>
  <si>
    <t>Biblioteca Reina Sofia</t>
  </si>
  <si>
    <t>Facebook|Instagram|Research Gate|academia.edu</t>
  </si>
  <si>
    <t>Nunca</t>
  </si>
  <si>
    <t>Otras</t>
  </si>
  <si>
    <t>Asesoramiento en búsqueda bibliográfica autónoma para alumnos</t>
  </si>
  <si>
    <t>A pesar de las circunstancias actuales, me gustaría que las bibliotecas presenciales de la UCM no acabaran desapareciendo. MUCHAS GRACIAS</t>
  </si>
  <si>
    <t>Instagram|Research Gate|academia.edu|Otras</t>
  </si>
  <si>
    <t>Más cursos de formación para publicar en revistas extranjeras JCR y SJR, y diplomas de esos cursos.</t>
  </si>
  <si>
    <t>Muchas gracias por los servicios y la mejora constante. Los profesionales de Ciencias de la Información son simplemente excepcionales, no sé qué haría sin ellos. Y la cantidad de recursos online que tienen suscritos (bases de datos de artículos) enriquecen todos mis trabajos.</t>
  </si>
  <si>
    <t>Seguiré usando los servicios de la biblioteca con la misma frecuencia que expuse en la pregunta anterior|Creo que voy a acudir con menos frecuencia a la biblioteca y usaré más la biblioteca virtual</t>
  </si>
  <si>
    <t>F. Derecho (Departamentos,Criminología)</t>
  </si>
  <si>
    <t>Facultad de Derecho, Universidad Autonóma.</t>
  </si>
  <si>
    <t>A mi modo de ver, el buscador no es muy intuitivo. A veces  para llegar a un recurso electrónico hay que dar un poco de vueltas.  El material está muy disperso, al menos para Derecho. Últimamente no se acercan los libros a la Biblioteca de Criminología. Habría que buscar algún modo de centralizar más, y que sea más accesible el material para investigar.</t>
  </si>
  <si>
    <t>Facebook|Instagram|Research Gate</t>
  </si>
  <si>
    <t>La biblioteca deberia incorporar revistas cientificas relevantes de todos los años y no solo de los ultimos10. Muchas veces tengo que recurrir a colegas estrangeros para unos documentos de este tipo.</t>
  </si>
  <si>
    <t>Si es posible, y no se si se ha hecho, los estudiantes de la complutense deberian consultar todos los libros de la biblioteca desde su casa, en forma electronica sin necesitar de acudir al centro</t>
  </si>
  <si>
    <t>Biblioteca municipal</t>
  </si>
  <si>
    <t>Se debe asegurar, anualmente, la suscripción a buscadores específicos como MathSciNet. Desde el comienzo de curso en septiembre de 2019 ha habido casi dos meses en los cuales no se ha podido disfrutar de este servicio esencial. No debería volver a producirse una negligencia de este calado.</t>
  </si>
  <si>
    <t>utilizo, a veces, la biblioteca del municipio en el que resido, Torrelodones</t>
  </si>
  <si>
    <t>Tengo que ir necesariamente para consultar los documentos que están ubicados en la biblioteca|Solo haré uso de la biblioteca virtual y de sus recursos electrónicos</t>
  </si>
  <si>
    <t>Twitter</t>
  </si>
  <si>
    <t>Filmoteca Española</t>
  </si>
  <si>
    <t>Facebook|academia.edu</t>
  </si>
  <si>
    <t>Por favor, URGENTE, cambien el buscador que hay ahora. Mucho peor; pones un título exacto en la opción título y sale como búsqueda 15 o 10.</t>
  </si>
  <si>
    <t>Facebook|Research Gate</t>
  </si>
  <si>
    <t>acceso a más revistas científicas on line</t>
  </si>
  <si>
    <t>Biblioteca Nacional;</t>
  </si>
  <si>
    <t>academia.edu|Otras</t>
  </si>
  <si>
    <t>Que haya mas ordenadores para los alumnos, hoy son imprescindibles. Se pasan en la Facultad mas de 8 horas y deberian ver que la biblioteca les puede servir para completar su formacion.</t>
  </si>
  <si>
    <t>Twitter|Research Gate</t>
  </si>
  <si>
    <t>LLevo 3 meses en la Universidad</t>
  </si>
  <si>
    <t>Centro de Documentación Teatral</t>
  </si>
  <si>
    <t>Facebook|Instagram</t>
  </si>
  <si>
    <t>Me gustaría que organizara reuniones de los investigadores con un responsable de la Biblioteca para familiarizarnos con la utilización de herramientas web para nuestro trabajo de investigación. Además sería interesante que se hicieran presentaciones de libros por parte de sus autores a los alumnos en el ambiente universitario, para acercarles el material. Muchas gracias.</t>
  </si>
  <si>
    <t>Creo que en demasiadas ocasiones hay que tirar de sci-hub ya que la respuesta es inmediata</t>
  </si>
  <si>
    <t>Seguiré usando los servicios de la biblioteca con la misma frecuencia que expuse en la pregunta anterior|Tengo que ir necesariamente para consultar los documentos que están ubicados en la biblioteca</t>
  </si>
  <si>
    <t>Bibliotecas AECID</t>
  </si>
  <si>
    <t>Creo que estaría bien que, entre bibliotecas cercanas, se pudieran devolver los libros en cualquiera de ellas y que la biblioteca se encargara de ubicarlos en la biblioteca correspondiente. Por ejemplo, poder devolver un libro de la biblioteca de Modernas o de Geografía en la biblioteca María Zambrano.</t>
  </si>
  <si>
    <t>Research Gate|Otras</t>
  </si>
  <si>
    <t>Mayor digitalización de recursos</t>
  </si>
  <si>
    <t>Instituto de Geociencias IGEO (UCM, CSIC)</t>
  </si>
  <si>
    <t>Hacen Vds. un servicio excelente. Me parece fundamental mantener como está la biblioteca de filología clásica, un fondo extremadamente específico que utilizamos un grupo muy concreto de profesores, investigadores y alumnos, cuya utilidad reside, precisamente, en su carácter unitario y su ubicación conjunta y como sala de investigación. Desde el punto de vista general, la Biblioteca de Clásicas es un referente para los filólogos clásicos en España.</t>
  </si>
  <si>
    <t>AECID, CSIC Tomás Navarro</t>
  </si>
  <si>
    <t>Manuel Alvar</t>
  </si>
  <si>
    <t>Normal</t>
  </si>
  <si>
    <t>Universidad Autonoma de Madrid;</t>
  </si>
  <si>
    <t>Volver a disfrutar de las ventajas de la  Red Madroño</t>
  </si>
  <si>
    <t>A nivel UCM, sería interesante volver a disfrutar d elas ventajas de la Red Madroño</t>
  </si>
  <si>
    <t>Deberían ampliar el número de conexiones posibles a los libros electrónicos, muchos alumnos me decían que era imposible consultar algunos de ellos durante el confinamineto. Muchas gracias</t>
  </si>
  <si>
    <t>Banco de España</t>
  </si>
  <si>
    <t>Recursos electrónicos gratuitos online</t>
  </si>
  <si>
    <t>Universitat Pompeu Fabra (Barcelona)</t>
  </si>
  <si>
    <t>Responder a las sugerencias de adquisición de libros y documentos</t>
  </si>
  <si>
    <t>Echo en falta mayor y mejor acceso a revistas, particularmente en inglés y nuevas incorporaciones de libros también en inglés. El préstamo interbibliotecario es demasiado lento, particularmente entre bibliotecas de la UCM.</t>
  </si>
  <si>
    <t>Procuraré buscar la información que necesito fuera de la biblioteca</t>
  </si>
  <si>
    <t>Libgen</t>
  </si>
  <si>
    <t>2, insatisfecho</t>
  </si>
  <si>
    <t>Con los recursos libres en Internet cada vez es menos necesario el modelo de biblioteca actual. Habría que reconvertir a los bibliotecarios en personal de apoyo a la investigación y las bibliotecas en espacios para investigación, salas de reuniones en condiciones, etc</t>
  </si>
  <si>
    <t>Facebook|Research Gate|Otras</t>
  </si>
  <si>
    <t>Más recursos eléctricos. Por ejemplo, el catálogo completo de la Editorial Medica Panamericana</t>
  </si>
  <si>
    <t>Solo haré uso de la biblioteca virtual y de sus recursos electrónicos|Tendré que comprar libros con cargo a mi bolsillo, o piratearlos electrónicamente a través de library genesis o similares, ya que el nuevo reglamento de préstamo de la Biblioteca es tan absurdo, molesto e insidioso para los profesores que no nos permite ni investigar, di dar clases correctamente conservando la mínima tranquilidad necesaria para hacer estas cosas bien</t>
  </si>
  <si>
    <t>library genesis, sci-hub</t>
  </si>
  <si>
    <t>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t>
  </si>
  <si>
    <t>1, muy insatisfecho</t>
  </si>
  <si>
    <t>Empeorado mucho</t>
  </si>
  <si>
    <t>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 Es una vergüenza internacional.</t>
  </si>
  <si>
    <t>No se me ocurre ninguno. Siempre he recibido un trato excelente por parte de las personas que allí trabajan.</t>
  </si>
  <si>
    <t>El servicio de Biblioteca es magnífico, no así el servicio de la universidad a la biblioteca y a sus docentes. Resulta intolerable que en nuestra universidad no se pueda acceder a PsycINFO</t>
  </si>
  <si>
    <t>Faltan muchos muchos recursos onlione, asi como comunicacion con otras redes internacionales</t>
  </si>
  <si>
    <t>Research Gate|academia.edu|Otras</t>
  </si>
  <si>
    <t>Cursos a estudiantes sobre como usar referencias bibliográficas, citas... Con los TFG, y TFM aumenta el número de estudiantes que tienen que aprender.</t>
  </si>
  <si>
    <t>Biblioteca del Museo Nacional Centro de Arte Reina Sofía, Bibliotecas públicas de la CAM, Biblioteca Nacional.</t>
  </si>
  <si>
    <t>Biblioteca pública de Boadilla del Monte</t>
  </si>
  <si>
    <t>Empeorado</t>
  </si>
  <si>
    <t>El catálogo y su motor de búsqueda es poco operativo.</t>
  </si>
  <si>
    <t>Biblioteca Islámica Félix María Parejo de la AECID Biblioteca Casa Árabe</t>
  </si>
  <si>
    <t>Mejorar el servicio de alertas de nuevas adquisiciones</t>
  </si>
  <si>
    <t>Abrirse más a recursos de ámbitos distintos al  europeo y latinoamericano, por ejemplo árabe y chino.</t>
  </si>
  <si>
    <t>Real Sociedad Española de Historia Natural</t>
  </si>
  <si>
    <t>Twitter|Instagram|Research Gate</t>
  </si>
  <si>
    <t>Biblioteca Nacional, Biblioteca de la Filmoteca Española, Biblioteca del Museo Centro de Arte Reina Sofía</t>
  </si>
  <si>
    <t>Facebook|Instagram|Research Gate|academia.edu|Otras</t>
  </si>
  <si>
    <t>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t>
  </si>
  <si>
    <t>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 3. Otras universidades dan más movimiento y visibilidad al repositorio y creo que valdría la pena...  4. Tal vez porque hay poco personal, cuesta mucho conseguir que alguien se siente que contigo y te ayude con búsquedas, bases de datos, etc.</t>
  </si>
  <si>
    <t>Hay servicios que no conozco (por eso he dejado en blanco algunas cosas que no he utilizado o no conozco) porque sólo hace un año que estoy en la UCM y, además, mucha de mi labor invetsigadora no se desarrolla físicamente en la Facultad sino en un laboratorio mixto cuya localización es el Campus de Montegancedo de la UPM.</t>
  </si>
  <si>
    <t>Canal de Isabel II, Escuela de Ingenieros de Caminos, Canales y Puertos (temas de ingeniería sanitaria)</t>
  </si>
  <si>
    <t>por lo que se opina en general y yo en particular los servicios de biblioteca son  muy satisfactorios y están al día.</t>
  </si>
  <si>
    <t>Facebook</t>
  </si>
  <si>
    <t>Se necesita incorporar las obras en formato de eBooks</t>
  </si>
  <si>
    <t>Los libros que están en los catálogos según la consulta en el ordenador, sin embargo cuando pido este libro se tarda una hora y media y después me dice que no está. Dice que lo han perdido no está en préstamo. No entiendo cómo puede perder el único libro y nadie le interesa sobre el libro ni intenta averiguarlo qué es lo que sucedido. Los libros son importantes y vitales tanto para los estudiantes y para nosotros también.</t>
  </si>
  <si>
    <t>Debería hacer más caso a las sugerencias que que respecto a las discrepancias entre las listas de los libros asignados a los profesores y los que les dicen éstos</t>
  </si>
  <si>
    <t>En general me encuenro razonablemente satisfecho</t>
  </si>
  <si>
    <t>Biblioteca Nacional de España, Archivo Histórico Nacional, Real Biblioteca del Monasterio de El Escorial, Biblioteca Museo del Prado, Biblioteca CSIC-CCHS (Navarro Tomás)</t>
  </si>
  <si>
    <t>Es necesario ampliar los recursos electrónicos en algunas áreas de Humanidades. Sería de gran ayuda incluir JSTOR plataformas 3 y 5, así como los servicios de Brepols online, tanto en libros como en revistas (imprescindible para nuestro trabajo).</t>
  </si>
  <si>
    <t>Me gustaría que fuera posible acceder a un mayor número de revistas científicas. Por ejemplos, algunos artículos publicados en ACS publications no me deja descargarlos por la página oficial. Gracias</t>
  </si>
  <si>
    <t>Creo que voy a acudir con menos frecuencia a la biblioteca y usaré más la biblioteca virtual|Solo haré uso de la biblioteca virtual y de sus recursos electrónicos</t>
  </si>
  <si>
    <t>Suscripción a los periódicos que empiezan a estar cerrados: El País, El Mundo y El Confidencial</t>
  </si>
  <si>
    <t>Considero nuestra biblioteca y su personal de gran cantidad de recursos y con una gestion excepcional</t>
  </si>
  <si>
    <t>Gracias a las personas de la Biblioteca de la Facultad de Educación por su competencia y por su amabilidad siempre</t>
  </si>
  <si>
    <t>En general estoy muy satisfecha con el servicio de la Biblioteca, pero hay algo que me gustaría comentar. El buscador del catálogo CISNE ordena los resultados de búsqueda de una forma que no comprendo, de manera que a veces el resultado que coincide exactamente con las palabras que se buscan, queda en cuarta o quinta posición y por encima otros que no tienen nada que ver. Es decir, que no parece que ordene los resultados en función de la relevancia, y creo que hace que se pierda un poco de tiempo e incluso que no se encuentre un documento que sí está entre los fondos. En cualquier caso, gracias por el servicio que prestan.</t>
  </si>
  <si>
    <t>Facebook|Twitter|Instagram|Research Gate|Otras</t>
  </si>
  <si>
    <t>Se debería mantener las condiciones de silencio por parte del personal de la Biblioteca que sin querer hablan en voz alta y resulta molesto para los estudiantes</t>
  </si>
  <si>
    <t>Instagram|academia.edu</t>
  </si>
  <si>
    <t>Biblioteca Nacional de España, Archivo Histórico Nacional</t>
  </si>
  <si>
    <t>Mayor digitalización documental, sobre todo de textos de siglos anteriores</t>
  </si>
  <si>
    <t>Digitalización de libros para que haya más opciones de consulta a través de internet.</t>
  </si>
  <si>
    <t>Suscripción a medios digitales para profesorado y alumnado como usuarios</t>
  </si>
  <si>
    <t>Creo que voy a acudir con menos frecuencia a la biblioteca y usaré más la biblioteca virtual|Tengo que ir necesariamente para consultar los documentos que están ubicados en la biblioteca</t>
  </si>
  <si>
    <t>Bibliotecas y centros de documentación de carácter local / provincial de los lugares que constituyen el área de trabajo de mis investigaciones.</t>
  </si>
  <si>
    <t>biblioteca de la UNED y biblioteca del centro cultural municipal de Sanchinarro</t>
  </si>
  <si>
    <t>deberia prohibirse la compra de material en formato fisico por parte de la biblioteca</t>
  </si>
  <si>
    <t>Deberia prohibirse la adquisión de material fisico en la biblioteca de Matematicas. Estaremos educando muy mal a nuestros alumnos si les seguimos referenciando mayoritariamente a libros fisicos.</t>
  </si>
  <si>
    <t>Bibliotecas públicas de la Comunidad de Madrid, Biblioteca Hospital General Universitario Gregorio Marañón</t>
  </si>
  <si>
    <t>Seguiré usando los servicios de la biblioteca con la misma frecuencia que expuse en la pregunta anterior|Aprovecharé los cursos online que están desarrollando desde la biblioteca. No los conocía.</t>
  </si>
  <si>
    <t>CSIC-ICMAT</t>
  </si>
  <si>
    <t>Facebook|Twitter|Instagram|Research Gate</t>
  </si>
  <si>
    <t>No puedo contestar la 7.2 porque soy nueva. He empezado a trabajar en la UCM en Septiembre 2019.</t>
  </si>
  <si>
    <t>Utilizo el préstamo interbibliotecario</t>
  </si>
  <si>
    <t>Biblioteca Nacional de España, Biblioteca de Castilla La Mancha.</t>
  </si>
  <si>
    <t>El motor de búsqueda de artículos de la biblioteca debería posibilitar la búsqueda a partir de los DOIs de las publicaciones: haría que estas fueran mucho más sencillas, ya que nos evitaría el trabajo de tener que navegar por los numerosos títulos similares que las búsquedas suelen devolver.  Desconozco hasta qué punto este un problema del servicio de bibliotecas o de los departamentos de la Facultad de Filología; sin embargo, se ha de destacar que el acceso electrónico a revistas científicas del área de Lenguas y lingüística (Filología) es bastante pobre. Por ejemplo, llama la atención que no contemos con suscripción a una gran cantidad de revistas de estas áreas indexadas en JCR.</t>
  </si>
  <si>
    <t>Agradezco mucho su colaboración con la docencia y su rápida resolución de problemas con los libros y artículos solicitados. Siempre facilitan enormemente la labor docente e investigadora y en cuanto tenga tiempo haré sus cursos porque me consta de lo valorados que son por los que lo hacen. Seguid así</t>
  </si>
  <si>
    <t>Fusión de las bibliotecas de Derecho Romano e Historia del Derecho, en Colección presencial y separada. Tiene joyas que la convertirían en un centro de atracción de investigadores nacionales e internacionales</t>
  </si>
  <si>
    <t>El acceso a artículos antiguos que no están digitalizados a veces resulta complicado</t>
  </si>
  <si>
    <t>Digitalizar artículos antiguos, que en ocasiones son muy difíciles de conseguir</t>
  </si>
  <si>
    <t>Más publicaciones</t>
  </si>
  <si>
    <t>Algunos libros en edición electrónica no son fáciles de encontrar (quizás no se disponga de ellos?).</t>
  </si>
  <si>
    <t>La web general y el buscador cisne</t>
  </si>
  <si>
    <t>Poco útil</t>
  </si>
  <si>
    <t>La actualización del catálogo cisne al nuevo catálogo hace muy difícil la búsqueda de libros. El buscador no funciona correctamente, y la información mostrada es demasiada, careciendo la mayoría de interés</t>
  </si>
  <si>
    <t>Creo que voy a acudir con menos frecuencia a la biblioteca y usaré más la biblioteca virtual|Tengo que ir necesariamente para consultar los documentos que están ubicados en la biblioteca|Procuraré buscar la información que necesito fuera de la biblioteca</t>
  </si>
  <si>
    <t>Habitualmente a la Biblioteca de la AECID</t>
  </si>
  <si>
    <t>El personal merece todo mi reconocimiento por su eficiencia y su amabilidad. Sin embargo, debo consignar la insuficiencia de personal y la precariedad de parte de él, lo que denota una mala conducción del servicio por parte de los sucesivos rectores.</t>
  </si>
  <si>
    <t>No uso ninguna red social|Otras</t>
  </si>
  <si>
    <t>Consejo Superior de Investigaciones Científicas Biblioteca Nacional</t>
  </si>
  <si>
    <t>La búsqueda en la plataforma Cisne es un infierno. Por favor, mejórenla.</t>
  </si>
  <si>
    <t>Algunas bases de revistas juridicas están fatal. No tenemos claves, no sabemos sacar partido a todo lo que tienen....</t>
  </si>
  <si>
    <t>Lo que he dicho antes. Mejor acceso a revistas jurídicas (al menos a las de mi area, derecho del trabajo), cursos para sacar partido, buena información de las claves de acceso., que todas las revistas estén compartidas entre las distintas facultades........</t>
  </si>
  <si>
    <t>F. Derecho (Departamentos, Criminología)</t>
  </si>
  <si>
    <t>Facebook|Twitter|academia.edu</t>
  </si>
  <si>
    <t>No he notado diferencias estos dos últimos años. El catálogo cisne anterior me resultaba mucho más intuitivo y fácil porque con la búsqueda sencilla salía lo que buscabas y no mil cosas que no buscas, que es lo que ocurre en el actual. Para filtrar hay que hacer búsqueda avanzada. Por lo demás la web es muy buena, y estoy muy contenta con todo el trabajo que implica la biblioteca, realizado por personas muy profesionales y amabilísimas. Me gustaría que se pudieran comprar más revistas especializadas, faltan bastantes de filología, algunas son muy básicas y necesarias, y son demasiado caras para que podamos suscribirnos personalmente los profesores. Ese asunto creo que es lo único que, a mi juicio, queda por resolver, hay lagunas demasiado gordas en ese sentido.</t>
  </si>
  <si>
    <t>Biblioteca de la Universidad de Alcalá (CRAI)</t>
  </si>
  <si>
    <t>hemeroteca NACIONAL BIBLIOTECA NACIONAL</t>
  </si>
  <si>
    <t>TALLERES PARA QUE LOS ESTUDIANTES APRENDAN A USAR MEJOR LA BIBLIOTECA</t>
  </si>
  <si>
    <t>MAS CONTACTO CON EL PDI</t>
  </si>
  <si>
    <t>Facebook|Research Gate|academia.edu|Otras</t>
  </si>
  <si>
    <t>Más facilidad para revistas electrónicas (ahora es muy difícil que te aprueben la solicitud de suscripción); más libros en formato electrónico; mejorar la usabilidad de Eprints para que sea más sencillo enviar el texto pdf del artículo sin tener que pasar por tantos trámites (a menudo he desistido en el intento). ¡Muchas gracias al personal de la biblioteca de Ciencias Políticas por su servicio eficiente y amable!</t>
  </si>
  <si>
    <t>acceso a más herramientas digitales</t>
  </si>
  <si>
    <t>Crítica: el catálogo Cisne que es peor catálogo bibliotecario que conozco. No ayuda, en vez de facilitar soluciones complica la busqueda. Desanima mucho.  Alabanza: el personal que trabaja en la biblioteca de Facultad de Filología.</t>
  </si>
  <si>
    <t>Enhorabuena. He trabajado anteriormente como profesor en otras universidades de Madrid, pero la cantidad y calidad de los recursos de la Biblioteca UCM son excelentes en comparación con las demás.  Como sugerencia, creo que debemos insistir más (tanto el PDI como el personal bibliotecario), en formar a los estudiantes para que sepan cómo acceder a libros y artículos de revistas científicas a través del catálogo de la Biblioteca. Lamentablemente, muchos de ellos tienden a hacer sus trabajos solo consultando fuentes disponibles en abierto en internet (webs, prensa...), sin hacer uso de las publicaciones científicas disponibles en la Biblioteca (ni en formato impreso, ni digitales).</t>
  </si>
  <si>
    <t>Biblioteca universidad carlos III de Madrid, Biblioteca pública del Retiro</t>
  </si>
  <si>
    <t>Aunque es de la UCM no aparece en el listado: Biblioteca Instituto de Investigaciones Oftalmológicas Ramón Castroviejo</t>
  </si>
  <si>
    <t>Seguiré usando los servicios de la biblioteca con la misma frecuencia que expuse en la pregunta anterior|Tengo que ir necesariamente para consultar los documentos que están ubicados en la biblioteca|Préstamo interbibliotecario</t>
  </si>
  <si>
    <t>Biblioteca del CSIC, biblioteca de la UAM</t>
  </si>
  <si>
    <t>Continuar/Potenciar másn la difusión de todos los recursos de que dispone la página de la biblioteca</t>
  </si>
  <si>
    <t>Suscripción a libros online para facilitar la consulta de varios usuarios a la vez y así evitar la dependencia con las copias físicas sobre todo en libros de referencia académicos en el área de las ciencias geológicas.</t>
  </si>
  <si>
    <t>Biblioteca Nacional y Biblioteca Tomás Navarro Tomás del CSIC</t>
  </si>
  <si>
    <t>PubMed</t>
  </si>
  <si>
    <t>Mas medios para escanear documentos en la Ureña</t>
  </si>
  <si>
    <t>El registro de los libros desde su compra a su puesta a disposición es muy lento, en ocasiones, exasperante. Debiendose ir al servicio correspondiente a localizar los libros o a recordar que se está a la espera de poder usarlos.</t>
  </si>
  <si>
    <t>Bibliotecas públicas de la Comunidad de Madrid</t>
  </si>
  <si>
    <t>Estoy muy satisfecha con el funcionamiento de la biblioteca de la Facultad de Psicología. Durante el estado de alarma, nos han proporcionado muchos recursos que nos han facilitado la docencia online, formación de estudiantes de TFG y TFM en búsqueda y documentación. Han estado muy activos para proporcionarnos recursos y ayudarnos si teníamos alguna dificultad</t>
  </si>
  <si>
    <t>Suscripción a mas clecciones de revistas cientificas, aunque en los últimos años estamos bastante bien surtidos</t>
  </si>
  <si>
    <t>El diseño de la página web de la biblioteca, a mi paracer, ha empeorado mucho</t>
  </si>
  <si>
    <t>Cursos de formación de gestores de bases de datos con más tiempo. Hay que impartirlos un poco más despacio para que los asistentes no nos perdamos. Propongo dividir en varias sesiones de 1 hora y media. Gracias.</t>
  </si>
  <si>
    <t>Boletines recordatorio de la biblioteca más frecuentes de los servicios de que dispone</t>
  </si>
  <si>
    <t>El funcionamiento del personal es muy bueno y soluciona muchos problemas que podrían evitarse si los procedimientos estuvieran menos burocratizados y dispersos. Hay una cuenta de biblioteca, otra cuenta de usuario de UCM y otra cuenta de usuario del préstamo a distancia. Si uno está dado de alta en todos los servicios no hay problema, pero a veces no hay conexión entre servicios y tiene que ser el personal de biblioteca el que resuelva las incidencias como las bajas automáticas de algún servicio al no ser informados de la renovación de los contratos del personal asociado, por ejemplo.</t>
  </si>
  <si>
    <t>Debería haber mayor presupuesto para acceder a revistar on line de pago</t>
  </si>
  <si>
    <t>Bibliotecas de la UNED y bibliotecas on line de otras Universidades.</t>
  </si>
  <si>
    <t>Facebook|Twitter|Instagram|Research Gate|academia.edu|Otras</t>
  </si>
  <si>
    <t>Algunas herramientas informáticas, apps, herramientas para la difusión y divulgación de los resultados de la investigación, metodologías investigadoras, etc.</t>
  </si>
  <si>
    <t>Mayor inversión en recursos digitales y bases de datos</t>
  </si>
  <si>
    <t>Iván de Vargas, Pedro Salinas y la CNMC</t>
  </si>
  <si>
    <t>Biblioteca Nacional; Biblioteca Tomás Navarro Tomás (CSIC)</t>
  </si>
  <si>
    <t>Biblioteca de Humanidades y Ciencias Sociales de la UC3M</t>
  </si>
  <si>
    <t>Twitter|Instagram|Research Gate|academia.edu</t>
  </si>
  <si>
    <t>BIBLIOTECA NACIONAL</t>
  </si>
  <si>
    <t>Research Gate|No uso ninguna red social</t>
  </si>
  <si>
    <t>EL BUSCADOR CISNE NO FUNCIONA DE MANERA ADECUADA. NO CONSIGO SABER POR QUÉ A VECES DA UNOS RESULTADOS Y OTRAS OTROS SOBRE EL MISMO ITEM.</t>
  </si>
  <si>
    <t>Twitter|Research Gate|Otras</t>
  </si>
  <si>
    <t>Acceso, mediante identificación o VPN, a los servicios de farmacopea fuera de los ordenadores de la biblioteca.</t>
  </si>
  <si>
    <t>Facebook|Twitter|Research Gate</t>
  </si>
  <si>
    <t>Debería poder invertirse para convertirlos en espacios más adecuados a la actualidad (incluyendo el covid) donde sea más ameno pasar tiempo, y sobre todo facilitar recursos de lectura online</t>
  </si>
  <si>
    <t>Las bibliotecas son el "alma" de la Universidad, su motor, al menos en Humanidades. No sería muchísima inversión convertirlos en espacios amables de lectura y estudio adecuados a la actualidad</t>
  </si>
  <si>
    <t>Seguiré usando los servicios de la biblioteca con la misma frecuencia que expuse en la pregunta anterior|Creo que voy a acudir con menos frecuencia a la biblioteca y usaré más la biblioteca virtual|Tengo que ir necesariamente para consultar los documentos que están ubicados en la biblioteca</t>
  </si>
  <si>
    <t>Yo considero que sería bueno que se digitalizaran más libros y revista y poder acceder a ellos telematicamente. Al menos a partir de ahora, todo lo que salga debería tener su versión digital.</t>
  </si>
  <si>
    <t>ETSAM (Arquitectura UPM)</t>
  </si>
  <si>
    <t>Apoyo específico a la presentación de proyectos de investigación de carácter autonómico, nacional o internacional</t>
  </si>
  <si>
    <t>Fomentar que el servicio de préstamo para investigación pueda tener una duración mayor</t>
  </si>
  <si>
    <t>Biblioteca de Filosofía</t>
  </si>
  <si>
    <t>Ha sido exasperante, en los meses anteriores al confinamiento, no poder acceder a numerosos libros de la Facultad de Filología, que aparecen en el catálogo pero al parecer están almacenados en el Edificio A sin permitir la consulta.</t>
  </si>
  <si>
    <t>Es inaceptable que suframos un embargo de los últimos números de muchas revistas por impago. El tiempo que el investigador y el personal de la biblioteca invierten en buscar esos recursos en otras bibliotecas podría emplearse en otras actividades.</t>
  </si>
  <si>
    <t>AECID, Biblioteca Nacional.</t>
  </si>
  <si>
    <t>Muy malo</t>
  </si>
  <si>
    <t>PAS que atienda a las necesidades de la investigación.</t>
  </si>
  <si>
    <t>El préstamo interbibliotecario debería tener una mayor facilidad de acceso. No puede ser que cuando se acerquen las vacaciones deje de funcionar.</t>
  </si>
  <si>
    <t>Un buscador Cisne más claro, aunque el que el actual está bastante bien creo que se podría mejoraer</t>
  </si>
  <si>
    <t>Etiquetas de fila</t>
  </si>
  <si>
    <t>¿Qué otras opciones considera que va a hacer?</t>
  </si>
  <si>
    <t>¿De dónde obtiene la mayor parte de la información que necesita para su actividad docente e investigadora?</t>
  </si>
  <si>
    <t>Instagram</t>
  </si>
  <si>
    <t>3.13 Señale las redes sociales que usa con frecuencia en el ámbito de su actividad docente o investigadora</t>
  </si>
  <si>
    <t>Malo</t>
  </si>
  <si>
    <t>Nada útil</t>
  </si>
  <si>
    <t>Encuestas 2019-2020</t>
  </si>
  <si>
    <t>Bibliotecas de universidades de colegas, por ejemplo de la Harvard Graduate School of Education, Gutman Library.</t>
  </si>
  <si>
    <t>Biblioteca de la UNED</t>
  </si>
  <si>
    <t>Asistencia en la preparación de documentación (v.g., índices de calidad de publicaciones) para la solicitud de acreditaciones.</t>
  </si>
  <si>
    <t>Gracias por vuestro esfuerzo y amabilidad</t>
  </si>
  <si>
    <t>Bibliotecas Municipales de Madrid</t>
  </si>
  <si>
    <t>Quizás podría ser interesante ofrecer algún curso de búsqueda bibliográfica, bases de datos, uso de gestores bibliográficos, etc. a estudiantes de Grado, Máster y Doctorado (si no se hace ya, porque lo desconozdo)</t>
  </si>
  <si>
    <t>Instituto Cajal</t>
  </si>
  <si>
    <t>Biblioteca del CSIC, Ciencias de la Información</t>
  </si>
  <si>
    <t>Tal vez zonas de laboratorio de idiomas (adicionales a los que ya existen en la propia facultad de Filología).</t>
  </si>
  <si>
    <t>Solo haré uso de la biblioteca virtual y de sus recursos electrónicos|Procuraré buscar la información que necesito fuera de la biblioteca</t>
  </si>
  <si>
    <t>Biblioteca AECID (hispánica)</t>
  </si>
  <si>
    <t>Softwares de acceso a hemerotecas virtuales de diarios</t>
  </si>
  <si>
    <t>Las instalaciones de nuestra biblioteca (políticas y sociología) son insuficientes. No existen suficientes puestos de trabajo para investigadores/as que tienen que manejarse con mucho material. Creo que la transición debe ir de ser una biblioteca a convertirse en un Centro de Recursos para el aprendizaje y la investigación. Ejemplos de algunas las universidades públicas catalanas (URV, UPF). Pocos recursos para trabajar idiomas y poca formación en herramientas de análisis de datos.</t>
  </si>
  <si>
    <t>Biblioteca del Ministerio de Educación</t>
  </si>
  <si>
    <t>Aumentar la posibilidad de usar "of-line" algunos recursos, como libros electrónicos, que solo se pueden consultar "on-line" con lectores muchas veces incomodos.</t>
  </si>
  <si>
    <t>La mejora de los servicios y la calidad y esfuerzo de atención, especialmente en mi Facultad (Ciencias Biológicas), que es la que mejor conozco, permite decir que el de Biblioteca es, probablemente, el mejor servicio de la UCM.</t>
  </si>
  <si>
    <t>Biblioteca del Ministerio de Educación (C/San Agustín) Biblioteca Escuelas Pías de la UNED (C/Sombrerete)</t>
  </si>
  <si>
    <t>Facultad de Arquitectura. Universidad  Politécnica</t>
  </si>
  <si>
    <t>Reina Sofia</t>
  </si>
  <si>
    <t>Facebook|Instagram|academia.edu|Otras</t>
  </si>
  <si>
    <t>El actual director de la biblioteca de la facultad de Bellas artes es un comprometido y excelente profesional que  activa de manera espectacular el uso todos los recursos habidos y por haber de nuestra biblioteca, es una de las personas mas valiosas y fundamentales para incentivar la investigación en todos los complejos y plurales aspectos de nuestra particular facultad de bellas artes. Un profesional de 10!</t>
  </si>
  <si>
    <t>Servicio de apoyo a la búsqueda bibliográfica</t>
  </si>
  <si>
    <t>Facebook|academia.edu|Otras</t>
  </si>
  <si>
    <t>Uc3m</t>
  </si>
  <si>
    <t>Tics y lectura</t>
  </si>
  <si>
    <t>que los cursos estén organizados y grabados de forma permanente para ser utilizados en cualquier momento, y puestos en un lugar muy visible de la página inicial de la biblioteca, igual que los enlaces a los usos más frecuentes y/o de más difícil acceso (por ejemplo revistas suscritas exteriores y que sólo se pueden obtener con VPN tunel)</t>
  </si>
  <si>
    <t>Quitar las imágenes muy grandes y en su lugar porner una especie de "índice" (con los enlaces adecuados) a los servicios más frecuentes Y/o de más difícil acceso</t>
  </si>
  <si>
    <t>Reabrir la Biblioteca de Investigación de la Facultad de Filosofía</t>
  </si>
  <si>
    <t>Municipales y de la Comunidad Autónoma</t>
  </si>
  <si>
    <t>Biblioteca del Hospital 12 de Octubre de Madrid</t>
  </si>
  <si>
    <t>Creo que aporta todos los servicios en estos momentos. Son muy competentes y útiles.</t>
  </si>
  <si>
    <t>Aclaro la pregunta anterior. El servicio de la biblioteca se puede decir que ha mejorado, pero realmente siempre ha sido excelente.</t>
  </si>
  <si>
    <t>Cursos sobre busqueda de información para estudiantes</t>
  </si>
  <si>
    <t>Desde mi punto de vista la biblioteca de geológicas realiza un trabajo magnífico. En todo caso, si tienen algun problema puede estar realcionado con falta de financiación, pero el trato y la ayuda prestada son imejorables.</t>
  </si>
  <si>
    <t>Biblioteca Pública de Guadalajara (Castilla La Mancha)</t>
  </si>
  <si>
    <t>El personal de las bibliotecas de Trabajo Social y de Ciencias Políticas y Sociología es excelente, estando siempre disponibles para ayudar en todos los sentidos. Felicidades por el buen trabajo.</t>
  </si>
  <si>
    <t>Bibliotecas municipales</t>
  </si>
  <si>
    <t>Facebook|Twitter|Instagram</t>
  </si>
  <si>
    <t>Cursos de apoyo a la investigación, si los hay los desconozco</t>
  </si>
  <si>
    <t>Me gustaría conocer la oferta de cursos de la biblioteca, me gustaría saber como obtener indicadores de publicaciones.</t>
  </si>
  <si>
    <t>Facultad de Filosofía, Archivo General de la UCM, Biblioteca Histórica de la UCM</t>
  </si>
  <si>
    <t>Podría mejorar el buscador Cisne, el anterior me resultaba mucho más intuitivo</t>
  </si>
  <si>
    <t>MNCARS</t>
  </si>
  <si>
    <t>Debería haber disponibilidad de revistas de alto indice de impacto del grupo Nature, de las que faltan muchas, lo cual es un problema de cara a la investigación .</t>
  </si>
  <si>
    <t>Seguiré usando los servicios de la biblioteca con la misma frecuencia que expuse en la pregunta anterior|Procuraré buscar la información que necesito fuera de la biblioteca</t>
  </si>
  <si>
    <t>Esperaba acostumbrarme al nuevo OPAC y sistema WorldCat, pero sigo valorando como mejor sistema de información el que la biblioteca tenía anteriormente. Como documentalista busco información y datos que los nuevos registros de WorldCat no ofrecen.</t>
  </si>
  <si>
    <t>Twitter|Instagram</t>
  </si>
  <si>
    <t>Tenemos que lograr despertar el interés de los estudiantes por la biblioteca.</t>
  </si>
  <si>
    <t>Mantener los recursos abiertos durante la pandemia a docentes y quizás al alumnado. Ha sido todo un éxito para los TFG, TFM, TESIS. El chat es muy bueno.  GRACIAS por vuestro trabajo</t>
  </si>
  <si>
    <t>En el buscador de revistas, sería bueno que el nombre de la revista se autoescribiera según se teclean las palabras fundamentales. o dando incluso opción a elegir rápidamente entre nombres parecidos (algo similar a lo que hace el buscadores de páginas webs). A veces los nombres de las revistas son algo largos y se hace tedioso tener que escribir todo el nombre &lt;(y sin falta tipográficas). Muchas gracias .</t>
  </si>
  <si>
    <t>Biblioteca Nacional, Biblioteca de la CAM, Archivo de Villa, etc.</t>
  </si>
  <si>
    <t>Se debería aumentar el número de préstamos para profesores, y el tiempo de los mismos.</t>
  </si>
  <si>
    <t>El servicio general de la biblioteca es muy bueno, por lo tanto es una pena que haya una o dos personas que lo hagan bajar de manera considerable por su actitud, su nula cordialidad y su falta de profesionalidad. Se trata de personas que trabajan en la María Zambrano en el turno de tarde y el responsable de la de Filosofía. Se trata de trabajadores desmotivados y con la opinión de que la biblioteca y los libros que hay allí les pertenecen, por lo que no facilitan la labor de estudiantes y profesores.</t>
  </si>
  <si>
    <t>Biblioteca de Castilla-La Mancha</t>
  </si>
  <si>
    <t>Facebook|Twitter|Instagram|academia.edu</t>
  </si>
  <si>
    <t>Prueben a buscar en cisne  Autor: Charles Darwin y comparen con los resultados de buscar Título: El origen de las especies   Si se busca por autor el resultado es que la UCM no tiene ningún ejemplar del libro en español. .</t>
  </si>
  <si>
    <t>CSIC, Casa de Velázquez.</t>
  </si>
  <si>
    <t>Ampliar la suscripción a repositorios de revistas y simplificar el acceso.</t>
  </si>
  <si>
    <t>Agradezco el trabajo del personal de bibliotecas, incluso con la constatación de la reducción de personal que se está viendo en los últimos años.</t>
  </si>
  <si>
    <t>Me he incorporado recientemente a la UCM como profesora asociada y desconozco absolutamente los servicios que ofrece la Biblioteca (u otros servicios). Agradecería mucho información al respecto</t>
  </si>
  <si>
    <t>Bibliotecas del CSIC</t>
  </si>
  <si>
    <t>mejorar la recogida de indicadores de calidad para los artículso que se presentan en los sexenios</t>
  </si>
  <si>
    <t>Universidad Carlos III ( en algunas ocasiones)</t>
  </si>
  <si>
    <t>el buscador y los filtros entorpecen más que ayudan cuando busco algo</t>
  </si>
  <si>
    <t>Facebook|Instagram|academia.edu</t>
  </si>
  <si>
    <t>Bilbiotecas municipales de Alcorcón</t>
  </si>
  <si>
    <t>Facebook|Twitter|Otras</t>
  </si>
  <si>
    <t>Aprovecho la ocasión para dar las GRACIAS a todo el personal de la biblioteca de Medicina por facilitarnos siempre nuestro trabajo de forma rápida, eficaz y  con una sonrisa. También quiero felicitar especialmente, a María José Valdemoro Fernández-Quevedo y a Javier de Jorge García-Reyes por su extraordinario trabajo.</t>
  </si>
  <si>
    <t>Conde Duque</t>
  </si>
  <si>
    <t>Biblioteca del Instituto Geológico y Minero de España (IGME)</t>
  </si>
  <si>
    <t>Biblioteca Instituto Arqueológico Alemán</t>
  </si>
  <si>
    <t>Repositorio de imágenes</t>
  </si>
  <si>
    <t>Biblioteca Nacional Biblioteca de la Fundación Pablo VI</t>
  </si>
  <si>
    <t>Es un orgullo para la UCM tener una biblioteca tan bien dotada en lo personal y en los recursos.</t>
  </si>
  <si>
    <t>comprar los libros que se sugieren</t>
  </si>
  <si>
    <t>Colegio Notarial Colegio de ABogados</t>
  </si>
  <si>
    <t>Creo que es esencial que los fondos de los Departamentos y las Revistas físicas se centralicen en la María Zambrano de manera accesible a su consulta. Hay muchas materias de investigación en Derecho que exigen la consulta en papel, tanto de libros como de revistas. La posibilidad del acceso directo de los profesores a los libros facilita muchísimo la investigación. Sería conveniente que en la Zambrano hubiera más respeto y silencio por parte de los alumnos, que nunca utilizan los libros y pasan allí el rato hablando.</t>
  </si>
  <si>
    <t>Centro Documentación Mapfre, ICEA (recursos en abierto), UNESPA, y otros centros de documentación de seguros porque la biblioteca en tema de actuarial no tiene recursos.</t>
  </si>
  <si>
    <t>Más bases de datos</t>
  </si>
  <si>
    <t>Navegar no es sencillo y se tendrían que incorporar más bases de datos para poder investigar</t>
  </si>
  <si>
    <t>El Servicio de la biblioteca de la Facultad de Enfermería, Fisioterapia y Podología es inmejorable en cuanto a su calidad y su personal. Pero yo soy contraría a la vida digital y on line que nos están imponiendo, que considero que no hace sino empobrecernos como seres humanos. Valoro los libros en papel y la atención cara a cara. Me niego a utilizar libros que no están impresos salvo casos de extrema necesidad. Resistiré la inmersión digital tanto como me sea posible, por razones personales. Pero nuestra biblioteca merece la máxima puntuación.</t>
  </si>
  <si>
    <t>Creo que voy a acudir con menos frecuencia a la biblioteca y usaré más la biblioteca virtual|Solo haré uso de la biblioteca virtual y de sus recursos electrónicos|Procuraré buscar la información que necesito fuera de la biblioteca</t>
  </si>
  <si>
    <t>Creo que los cursos debían de ser obligatorios para los alumnos</t>
  </si>
  <si>
    <t>La atención del personal de biblioteca de la Fac, Económicas es muy buena. La web es liosa y a veces tardas mucho tiempo en encontrar algo que sabes que está.</t>
  </si>
  <si>
    <t>BIBLIOTECA UNIVERSIDAD AUTÓNOMA DE MADRID. FACULTAD DE EDUCACIÓN</t>
  </si>
  <si>
    <t>Agradezco muchísimo la amabilidad de todas las personas que en cualquier biblioteca UCM, (Fac. Comercio y Turismo, Fac. Educación) me han atendido muy amable y pacientemente. Y siempre he acabado obteniendo una respuesta o un recurso. Gracias, sigan así.</t>
  </si>
  <si>
    <t>Me adaptaré a las circunstancias dependiendo de la normalidad alcanzada...si fuera ésta total pues retomaría exactamente igual.</t>
  </si>
  <si>
    <t>Conozco los servicios pero justo el día que tenía reservada un aula para realizar una actividad docente con los alumnos se suspendieron las clases y se cerró la universidad. Mi valoración  a la pregunta  7.2 está basada en la evolución del servicio de más años por ser éste mi primer año docente.</t>
  </si>
  <si>
    <t>Os agradezco enormemente la renovación automática con motivo de la pandemia.</t>
  </si>
  <si>
    <t>Biblioteca del ISCIII</t>
  </si>
  <si>
    <t>La petición de artículos está un poco desfasada. Sería aconsejable pedir los artículos por doi en lugar de tener que rellenar todos los campos.</t>
  </si>
  <si>
    <t>Estoy muy satisfecho con el servicio que prestan los bibliotecarios de la Facultad de Enfermería, Fisioterapia y Podología</t>
  </si>
  <si>
    <t>Hospital Clinico</t>
  </si>
  <si>
    <t>Bibliotecas  de instituciones privadas</t>
  </si>
  <si>
    <t>Disponer de más  versiones electrónicas  de libros y revistas</t>
  </si>
  <si>
    <t>Siempre he encontrado apoyo para  mi trabajo en la Biblioteca. El trabajo de los profesionales es impecable. La mejora del servicio tendría que consistir en hacer más fácil el acceso a los materiales a través del programa Cisne. A menudo tengo dificultades para encontrar la cosas que busco con este programa. También creo que podrían incrementarse las versiones electrónicas de ciertos manuales.</t>
  </si>
  <si>
    <t>Debería cuidarse la suscripción a colecciones de documentos de trabajo relevantes (NBER y CEPR), que han caducado</t>
  </si>
  <si>
    <t>AECID, BIBLIOTECA NACIONAL Y OTROS</t>
  </si>
  <si>
    <t>Twitter|academia.edu</t>
  </si>
  <si>
    <t>Biblioteca Nacional Biblioteca Histórica Municipañ</t>
  </si>
  <si>
    <t>Acceso a grandes bases de datos</t>
  </si>
  <si>
    <t>En la entrada de la Biblioteca María Zambrano se deberían proteger las vitrinas destinadas a las exposiciones y evitar que se empleen como mostradores de bar por parte de quienes compran cafés y otras bebidas de las máquinas expendedoras situadas en dicha entrada. De forma paulatina y continuada se debería digitalizar los fondos de las bibliotecas de la UM:</t>
  </si>
  <si>
    <t>Cuantas más suscripciones a revistas de investigación, mucho mejor. Son la base del avance científico actual. También son básicas pata la docencia en los cursos superiores y máster.</t>
  </si>
  <si>
    <t>Incrementar las suscripciones a revistas científicas todo lo posible.</t>
  </si>
  <si>
    <t>Soy profesor nuevo desde este cuatrimestre, por eso algunas preguntas están en blanco. Quiero destacar que me parece muy insuficiente la cantidad de libros disponibles en formato digital. En mi caso, hay muchos libros de sociología importantes que sólo están disponibles en formato papel. En las circunstancias actuales, esto es un inconveniente muy importante.</t>
  </si>
  <si>
    <t>reforzar los apoyos ya existentes en sexenios y ayudar con los procedimientos de prevención de plagio del turnitin en tesis doctorales</t>
  </si>
  <si>
    <t>apoyo a investigadores en elaboración de índices de bibliometría. Empieza a no ser manejable por investigadores y equipos</t>
  </si>
  <si>
    <t>Encuentro poco mejorable. Servicio y equipo fantásticos. Quizás, como decía, a medida que se reajustan servicios, y cambian las necesidades, entiendo que podrían tener un importante papel de apoyo a investigadores y grupos de investigación respecto a la elaboración de información bibliométrica, que empieza a no ser manejable por los investigadores y los equipos.</t>
  </si>
  <si>
    <t>Biblioteca Nacional de España. Biblioteca del Museo Reina Sofía.</t>
  </si>
  <si>
    <t>Aecid, Biblioteca Nacional</t>
  </si>
  <si>
    <t>Research Gate|academia.edu|No uso ninguna red social</t>
  </si>
  <si>
    <t>Actualización de información necesaria de la ingente información necesaria por los procesos de acreditación y justificación a CNEAI y ANECA</t>
  </si>
  <si>
    <t>Apoyo profesional a profesorado para procesos de acreditación y hustificación a ANECA y CNEAI</t>
  </si>
  <si>
    <t>Utilización de redes sociales para difusión de la actividad investigadora.</t>
  </si>
  <si>
    <t>Mayor fondo de e-books</t>
  </si>
  <si>
    <t>participar con los departamentos en el apoyo bibliográfico vinculado al programa docente</t>
  </si>
  <si>
    <t>sugiero que el servicio de biblioteca podría tener una colaboración  mas estrecha con los departamentos  en el apoyo e  impartición de los programas docentes</t>
  </si>
  <si>
    <t>Centro de Estudios Políticos y Constitucionales,</t>
  </si>
  <si>
    <t>Quiero agradecer muy especialmente la ayuda prestada para buscar indicios de impacto para el sexenio de investigación 2019.</t>
  </si>
  <si>
    <t>Facebook|Twitter|Instagram|academia.edu|Otras</t>
  </si>
  <si>
    <t>Bibliotecas en municipios de residencia o viaje. Bibliotecas virtuales de otras universidades o centros de documentación.</t>
  </si>
  <si>
    <t>academia.edu|No uso ninguna red social</t>
  </si>
  <si>
    <t>Las únicas mejoras en Filología tendrían que ver con la climatización cosa que al parecer no es posible.</t>
  </si>
  <si>
    <t>Biblioteca Nacional de Madrid</t>
  </si>
  <si>
    <t>Facebook|Twitter</t>
  </si>
  <si>
    <t>Museo Nacional Centro de Arte Reina Sofía</t>
  </si>
  <si>
    <t>Aumentar el número de revistas científicas accesibles on Line</t>
  </si>
  <si>
    <t>Seguiré usando los servicios de la biblioteca con la misma frecuencia que expuse en la pregunta anterior|Solo haré uso de la biblioteca virtual y de sus recursos electrónicos</t>
  </si>
  <si>
    <t>Cursos para resolver dudas en la actualizaciónd e datos en Scopus y Web Science</t>
  </si>
  <si>
    <t>Mejorar las búsquedas en el catálogo. Se pierde mucho tiempo he incluso no se encuentran libros que se sabe que están</t>
  </si>
  <si>
    <t>Mas personal para poder atender nuestras necesidades y entre todos acercar a nuestros estudiantes al uso de sus múltiples recursos.</t>
  </si>
  <si>
    <t>GRACIAS por todo vuestro apoyo!!!!</t>
  </si>
  <si>
    <t>Biblioteca Nacional Biblioteca Regional Joaquín Leguina</t>
  </si>
  <si>
    <t>Creo que una biblioteca de las características de la María Zambrano debería estar abierta los siete días de la semana todo el año. Me parece disfuncional y de mala gestión que sigan existiendo bibliotecas en los departamentos de la facultad. Ni el edificio está preparado ni un buen acceso a las fuentes lo aconsejan. No entiendo por qué el profesorado no puede acceder directamente a una parte de la biblioteca.</t>
  </si>
  <si>
    <t>Biblioteca pública de Ávila</t>
  </si>
  <si>
    <t>BNE, Biblioteca MNCARS</t>
  </si>
  <si>
    <t>Mayor cobertura de suscripción a revistas (p. ej. Taylor &amp; Francis).</t>
  </si>
  <si>
    <t>Poscionamiento de publicaciones</t>
  </si>
  <si>
    <t>Bibliotecas públicas y especializadas</t>
  </si>
  <si>
    <t>Integración e interacción de bibliotecarios en grupos de investigación</t>
  </si>
  <si>
    <t>El funcionamiento del servicio de préstamo interbibliotecario y su gestión por el responsable del mismo en mi Facultad de Ciencias de la Documentación es EXCELENTE.</t>
  </si>
  <si>
    <t>Facilidad de busqueda. mejores programas- más sencillos.</t>
  </si>
  <si>
    <t>Mas personal de asesoramiento a los profesores. Menos página Web  y más personal. Sobra burocracia en las compras de libros, especialmente en las ediciones antiguas (2ª mano).</t>
  </si>
  <si>
    <t>Que el servicio continúe así, y que ahora, debido a la situación actual sigan actualizando el repositorio digital de libros electrónicos. Gracias. Un saludo</t>
  </si>
  <si>
    <t>Desde que se cambió en la web de la biblioteca el buscador de referencias, me resulta menos útil y tardo más en localizar libros y revistas</t>
  </si>
  <si>
    <t>Quiero desde aquí dar las GRACIAS a todo el personal de la biblioteca de la Fac. de Veterinaria por su amabilidad, profesionalidad y buen hacer.</t>
  </si>
  <si>
    <t>El trabajo del personal de Biblioteca me parece excelente.</t>
  </si>
  <si>
    <t>Seguiré usando los servicios de la biblioteca con la misma frecuencia que expuse en la pregunta anterior|Tengo que ir necesariamente para consultar los documentos que están ubicados en la biblioteca|Procuraré buscar la información que necesito fuera de la biblioteca</t>
  </si>
  <si>
    <t>Acceder si lo necesito</t>
  </si>
  <si>
    <t>Hospital Universitario 12 de Octubre</t>
  </si>
  <si>
    <t>Suelo recomendar a estudiantes el visionado de documentales en YouTube (menor calidad) porque en la biblioteca no hay ejemplares para todos, pero entiendo que esto no se puede solucionar pues no van a comprar 80 copias de cada.</t>
  </si>
  <si>
    <t>No eliminen a los bibliotecarios con la excusa del COVID19. Muchas veces su guía y su consejo es imprescindible para encontrar las cosas, la web no basta. :))</t>
  </si>
  <si>
    <t>biblioteca Nacional</t>
  </si>
  <si>
    <t>Biblioteca el Instituto Arqueológico Alemán</t>
  </si>
  <si>
    <t>Biblioteca UNED</t>
  </si>
  <si>
    <t>Bne</t>
  </si>
  <si>
    <t>Tanto yo como mis compañeros necesitamos muchos préstamos Inter bibliotecarios, los mismos en ocasiones, creo que debemos obtenerlos nosotros esos libros y/o tesis especialmente en él área de música está muy virgen</t>
  </si>
  <si>
    <t>Desde que pusieron el nuevo catálogo, tengo algunos problemas para encontrar los libros. A veces pone que no están, aunque yo sé que se encuentran en la biblioteca.</t>
  </si>
  <si>
    <t>La biblioteca nacional</t>
  </si>
  <si>
    <t>Biblioteca del MNCARS</t>
  </si>
  <si>
    <t>Twitter|Instagram|academia.edu</t>
  </si>
  <si>
    <t>Twitter|No uso ninguna red social</t>
  </si>
  <si>
    <t>Facebook|Twitter|Research Gate|Otras</t>
  </si>
  <si>
    <t>Incrementar los recursos virtuales y el acceso a repositorios de documentación online</t>
  </si>
  <si>
    <t>en la pregunta anterior he contestado que voy a la biblioteca uno o dos veces al mes, pero la realidad es que hay meses que voy muchas veces y otros ninguna . En un futuro usaré la Biblioteca  cuando lo necesite, unas veces más y otras menos. Probablemente, tendré que hacer más uso de la biblioteca  virtual.</t>
  </si>
  <si>
    <t>Biblioteca del Colegio Notarial</t>
  </si>
  <si>
    <t>Aunque la situación sea de pandemia, mantener los centros cerrados desde el 12 o 13 de marzo hasta septiembre (y ya veremos), me parece exagerado, sobre todo en relación con los servicios de la biblioteca (se podrían haber establecido turnos a partir de finales de junio hasta finales de julio y acudir con cita previa). Pero sé que no depende ni de la biblioteca ni de su personal. El personal, excelente (me refiero en particular al de la biblioteca de Filosofía, pero es una valoración que extendería también a otras bibliotecas y al PAS en general). La nueva base de datos que se estableció hace un tiempo (la web de la biblioteca para buscar libros) me parece que ha empeorado respecto del modelo anterior. Saludos</t>
  </si>
  <si>
    <t>Biblioteca del Ministerio de Educación; Biblioteca Nacional</t>
  </si>
  <si>
    <t>Biblioteca Nacional Biblioteca histórica Marqués de Valdecilla</t>
  </si>
  <si>
    <t>Más suscripciones on-line a revistas de investigación especializadas</t>
  </si>
  <si>
    <t>Cambiar la herramienta de búsqueda</t>
  </si>
  <si>
    <t>Ayuda en la elaboración de documentación para la ANECA. Me consta que otras universidades, al menos privadas, tienen el servicio y ayudaría mucho a los PDI puesto que el personal de la biblioteca es quien más sabe del apartado publicaciones y sus indexaciones.</t>
  </si>
  <si>
    <t>Instituto Geológico y Minero de España; C/ Rios Rosas 23</t>
  </si>
  <si>
    <t>En muchas ocasiones la manera más rápida con la que puedo encontrar trabajos es mediante Google Académico por lo que es el primer buscado que utilizo para buscar un trabajo concreto. Luego cuando no se puede descargar lo busco con Cisne y si no logro copia lo pido a la biblioteca que SIEMPRE me ha solucionado la búsqueda en tiempo record.</t>
  </si>
  <si>
    <t>Creo que los servicios de apoyo actuales cubren sin duda nuestras necesidades.</t>
  </si>
  <si>
    <t>Estoy satisfecho con el trato y los servicios proporcionados. Por mi parte ningún problema.</t>
  </si>
  <si>
    <t>Acceso a todas las principales revistas del área, como mínimo</t>
  </si>
  <si>
    <t>Acceso a revistas científicas de jcr</t>
  </si>
  <si>
    <t>Bibliotecas municipales en la zona oeste de Madrid</t>
  </si>
  <si>
    <t>Incluir dentro de los Gestores bibliográficos, formación sobre el programa CITAVI Enseñar a los docentes a crear WEBINARS...</t>
  </si>
  <si>
    <t>MEJORAR LAS COLECCIONES DE LAS REVISTAS, ALGUNAS EMPIEZAN HACE MUCHOS AÑOS Y LA UCM SOLO SIRVE DESDE POCOS AÑOS PERDIENDOSE GRAN PARTE DE LA INFORMACIÓN</t>
  </si>
  <si>
    <t>Suscripción a mayor número de revistas electrónicas</t>
  </si>
  <si>
    <t>Una web de búsqueda de documentos en el catálogo más sencilla y eficaz. La actual es compleja, pretender abarcar demasiado y es facil perderse</t>
  </si>
  <si>
    <t>Acceso a otros repositorios como Arxiv (tal vez esté y no lo he visto)</t>
  </si>
  <si>
    <t>Los de la especialidad en taxonomía, filogenia, hongos y líquenes. son muchos</t>
  </si>
  <si>
    <t>Todas las revistas y libros.</t>
  </si>
  <si>
    <t>Impresión de artículos en papel por encargo cuando no estén disponibles electrónicamente. Esto ahorraría muchas visitas a la biblioteca, la necesidad de usar la fotocopiadora y los engorrosos trámites para hacerse con referencias de fondo antigüo.</t>
  </si>
  <si>
    <t>Plataformas...Researchgate, Academia edu, Redalyc</t>
  </si>
  <si>
    <t>Los profesores asociados normalmente, al menos yo, estamos bastante perdidos con los índices de calidad...yo necesitaría saber qué debo hacer, cómo, etc...todo muy clarito.</t>
  </si>
  <si>
    <t>Bne, CSIC</t>
  </si>
  <si>
    <t>Cuantificación citas en indexación.</t>
  </si>
  <si>
    <t>Destaco sobre todo la disponibilidad y afabilidad del personal para colaborar con el PDI. No sé si ya se hace, pero estaría bien dar cursos a los estudiantes sobre cómo elaborar bibliografías. Nosotros no siempre encontramos el hueco, y es algo importante para sus trabajos. Muchas gracias por toda la ayuda, que es mucha.</t>
  </si>
  <si>
    <t>Biblioteca Nacional, Biblioteca de la CAM José Hierro, Biblioteca Regional de Madrid.</t>
  </si>
  <si>
    <t>Biblioteca de la Comunidad de Madrid</t>
  </si>
  <si>
    <t>Me encanta también la programación de exposiciones de la Biblioteca Histórica. Siento que quizá no tenga la publicidad que merece, porque a última hora, que es cuando normalmente acudo, a menudo no hay más visitantes que nosotros.</t>
  </si>
  <si>
    <t>Incrementar el fondo de libros on-line dada la entrada de la docencia on-line que lógicamente se instaurará definitivamente, en mayor o menor proporción, en periodo post-COVID19</t>
  </si>
  <si>
    <t>CCHS, CSIC</t>
  </si>
  <si>
    <t>Biblioteca de Segovia</t>
  </si>
  <si>
    <t>Establecer un correo electrónico de referencia en cada biblioteca para canalizar las peticiones.</t>
  </si>
  <si>
    <t>BIBLIOTECA GLORIA FUERTES (PARLA), BIBLIOTECA ISAAC ALBENIZ (PARLA)</t>
  </si>
  <si>
    <t>Biblioteca de la UNED Biblioteca del Reina Sofía</t>
  </si>
  <si>
    <t>Con la pandemia, no he conseguido descargar en PDF capítulos sueltos de los manuales electrónicos, (Tirant Biblioteca Virtual). Tuve que colgar en el campus el manual en línea, pero es más incómodo para los alumnos estudiar en línea en vez de en un documento en PDF que les permita subrayar, comentar, etc...</t>
  </si>
  <si>
    <t>Suscripción a más revistas científicas de impacto relacionadas con la nutrición animal. Incluir alguna charla en horario de clase en el aula a los alumnos de los primeros cursos del Grado sobre la búsqueda de documentación en la biblioteca.</t>
  </si>
  <si>
    <t>Considero que el personal de la Biblioteca de Veterinaria es excelente. Y es de agradecer el entusiasmo y el interés con que preparan e imparten los cursos para estudiantes y PDI.</t>
  </si>
  <si>
    <t>El uso de torniquetes en la biblioteca de María Zambrano...  aunque nos apercibimos de la necesidad de controlar la afluencia, incomoda e invita a usar otra biblioteca más recogida y próxima donde no se encuentra dicho "obstáculo". Dicho sistema de acceso desalienta, no poco, a personas con dificultades de accesibilidad, e incluso a otras, como a una colega de mi claustro cuyo marcapasos parecía interactuar con el circuito electrónico en la entrada. Ello, junto a circunstancias personales de peso, propició su jubilación anticipada. Sería de desear que se replanteara el asunto. A fin de cuentas se trata de no crear impedimentos a quienes, de por sí, leen poco en copia impresa. No perdamos esa obstinada realidad de vista.</t>
  </si>
  <si>
    <t>Twitter|Instagram|academia.edu|Otras</t>
  </si>
  <si>
    <t>Servicio de escaneo y preparación de materiales para Campus Virtual</t>
  </si>
  <si>
    <t>No conozco algunos de los servicios porque no me llega publicidad o no tienen visibilidad</t>
  </si>
  <si>
    <t>No suelo acudir a los cursos por falta de tiempo</t>
  </si>
  <si>
    <t>BNE, Banco de España, Ateneo</t>
  </si>
  <si>
    <t>Creo que voy a acudir con menos frecuencia a la biblioteca y usaré más la biblioteca virtual|Procuraré buscar la información que necesito fuera de la biblioteca</t>
  </si>
  <si>
    <t>el buscador online ha empeorado mucho, la búsqueda resulta más confusa que antes.</t>
  </si>
  <si>
    <t>Universidad Autónoma de Madrid Biblioteca Banco de España</t>
  </si>
  <si>
    <t>Servicio de búsqueda de revistas más adecuadas, para la publicación de artículos. Servicio de revisión de bibliografías para tesis doctorales Ofrecer herramientas de traducción,...</t>
  </si>
  <si>
    <t>Estoy bastante satisfecha con los servicios que ofrece. Muchas gracias.</t>
  </si>
  <si>
    <t>Biblioteca Nacional de España.</t>
  </si>
  <si>
    <t>Soy profesora asociada, incorporada en el curso 2019-20, y mi corta experiencia como usuario solo me ha permitido disfrutar del buen servicio que existe. En un futuro, podré realizar sugerencias.</t>
  </si>
  <si>
    <t>Google Scholar</t>
  </si>
  <si>
    <t>Videoteca y suscripción a programas informáticos físicos y en la nuube para creación de presentaciones, vídeos, mapas mentales, etc., de forma profesional, así como a los tutoriales correspondientes.</t>
  </si>
  <si>
    <t>La búsqueda y consecución de ejemplares debería ser mejor y más sencilla que localizar a través de Google o Google Scholar. De lo ocntrario, no es práctico.</t>
  </si>
  <si>
    <t>Binlioteca virtual CSIC UAM</t>
  </si>
  <si>
    <t>Reforzar mas formación de búsquedas en gestores  para alumnos y profesores</t>
  </si>
  <si>
    <t>La vida que llevo profesionalmente, me impide ir mas asiduamente a las instalaciones de la biblioteca.. Se echa en falta instalaciones mayores y espacios de trabajos para grupos</t>
  </si>
  <si>
    <t>mejorar el fondo documental del grado de educacion social, otras bibliotecas como trabajo social y psiclogia estan mas dotadas de libros y videos. Falta fonoteca y videoteca de educacion social.</t>
  </si>
  <si>
    <t>Necesitaría formación para el acceso on line a los recursos disponibles. Creo que mi formación ha quedado obsoleta y no me manejo. Por si fuera posible participar en algún curso les dejo mi correo de la UCM marcar15@ucm.es</t>
  </si>
  <si>
    <t>Biblioteca Nacional y archivos variados</t>
  </si>
  <si>
    <t>Las adquisiciones de novelas actuales de la facultad también se podrían catalogar/exponer de una manera más clara.</t>
  </si>
  <si>
    <t>Biblioteca del Ministerio de Educación.</t>
  </si>
  <si>
    <t>Muchas gracias por este magnífico servicio.</t>
  </si>
  <si>
    <t>María Zambrano</t>
  </si>
  <si>
    <t>Facebook|Twitter|Instagram|Otras</t>
  </si>
  <si>
    <t>Biblioteca Hispánica (AECID), Biblioteca Nacional</t>
  </si>
  <si>
    <t>No me resultar sencillo consultar los libros electrónicos que tiene la Biblioteca. He intentado varias veces acceder, sin exito. El buscador de Cisne a veces resulta desconcertante: ofrece referencias que no tienen nada que ver con los criterios de busqueda</t>
  </si>
  <si>
    <t>Actividades de fomento de la lectura en colaboración con profesores y estudianes interesados.</t>
  </si>
  <si>
    <t>Biblioteca del Instituto de Estudios Fiscales, Ministerio de Hacienda</t>
  </si>
  <si>
    <t>Oferta de prácticas de asistencia a la investigación, que permitan que los estudiantes manejen con fluidez los recursos bibliográficos existentes y con ello ayuden a los profesores con proyectos en vigor (como sucede normalmente en Universidades americanas, pues por esta actividad luego les reconocen créditos).</t>
  </si>
  <si>
    <t>Revisar periódicamente la actualización automática del portal del investigador con la producción científica UCM (vinculándolo los servicios informáticos a Dialnet u otros registros ). Reforzar al personal, que es magnífico y a veces está desbordado; además de facilitar la colaboración de alumnos.</t>
  </si>
  <si>
    <t>Biblioteca del AECID</t>
  </si>
  <si>
    <t>Instagram|academia.edu|Otras</t>
  </si>
  <si>
    <t>Desconozco algunos de los recursos que ofertáis, y aunque he intentado ir alguno de los cursos, la dificultad del trabajo en el Hospital me lo impidió</t>
  </si>
  <si>
    <t>No puede "mejorar mucho", porque su nivel ya era muy alto (en relación con mis necesidades). Muchas gracias por el trabajo y por el interés.</t>
  </si>
  <si>
    <t>El sistema de guardar las búsquedas no funciona bien, de manera que en cada sesión hay que volver a empezar. Debería ser posible elegir el día en que se va a recoger un libro reservado.</t>
  </si>
  <si>
    <t>Universidad Autónoma de Madrid: FF. Económicas u Empresariales</t>
  </si>
  <si>
    <t>CSIC (Alba Sanz)</t>
  </si>
  <si>
    <t>El mejor apoyo a la investigación es una biblioteca abierta y de libre acceso para sus investigadores. Aunque no es el momento adecuado, sería deseable que las bibliotecas de Filología tuviesen más personal y que algunas, como Clásicas, muy frecuentadas, pero que han reducido su horario por falta de personal, lo recuperasen. Es imperdonable que se cierre a las 17:30. Justo a esas horas muchos profesores podemos irnos a trabajar allí.</t>
  </si>
  <si>
    <t>El empeoramiento no tiene que ver con el personal o los materiales, sino con el horario reducido de determinadas bibliotecas, precisamente aquellas cuyos fondos no están en internet y que son bibliotecas de investigación, no salas de estudio. Se ha sacrificado el horario de bibliotecas como Clásicas para dar servicio a otras como la María Zambrano. Los fondos de Clásicas son probablemente los mejores de España en su ámbito. Es una pena desaprovecharlos.</t>
  </si>
  <si>
    <t>biblioteca del colegio de enfermería</t>
  </si>
  <si>
    <t>Llevo menos de 1 año. No puedo valorar la última pregunta.</t>
  </si>
  <si>
    <t>Open Athens</t>
  </si>
  <si>
    <t>No se me ocurren, puesto que todas las cuestiones, en último término, me las resuelven amablemente de forma personal</t>
  </si>
  <si>
    <t>Instagram|Research Gate|academia.edu</t>
  </si>
  <si>
    <t>H</t>
  </si>
  <si>
    <t>S</t>
  </si>
  <si>
    <t>M</t>
  </si>
  <si>
    <t>C</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</si>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</sst>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m\-yy\ h:mm;@"/>
    <numFmt numFmtId="167" formatCode="[$-409]d\-m\-yy\ h:mm\ AM/PM;@"/>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1"/>
      <name val="Arial"/>
      <family val="2"/>
    </font>
    <font>
      <sz val="16"/>
      <color indexed="23"/>
      <name val="Times New Roman"/>
      <family val="1"/>
    </font>
    <font>
      <b/>
      <sz val="12"/>
      <name val="Arial"/>
      <family val="2"/>
    </font>
    <font>
      <sz val="18"/>
      <name val="Arial"/>
      <family val="2"/>
    </font>
    <font>
      <b/>
      <sz val="16"/>
      <name val="Arial"/>
      <family val="2"/>
    </font>
    <font>
      <b/>
      <sz val="20"/>
      <name val="Arial"/>
      <family val="2"/>
    </font>
    <font>
      <sz val="16"/>
      <name val="Arial"/>
      <family val="2"/>
    </font>
    <font>
      <sz val="14"/>
      <name val="Arial"/>
      <family val="2"/>
    </font>
    <font>
      <sz val="10"/>
      <name val="Arial"/>
      <family val="2"/>
    </font>
    <font>
      <sz val="10.5"/>
      <name val="Arial"/>
      <family val="2"/>
    </font>
    <font>
      <b/>
      <sz val="10"/>
      <name val="Arial"/>
      <family val="2"/>
    </font>
    <font>
      <sz val="12"/>
      <name val="Arial"/>
      <family val="2"/>
    </font>
    <font>
      <sz val="8"/>
      <name val="Arial"/>
      <family val="2"/>
    </font>
    <font>
      <b/>
      <sz val="8"/>
      <color indexed="12"/>
      <name val="Arial"/>
      <family val="2"/>
    </font>
    <font>
      <b/>
      <sz val="8"/>
      <color indexed="10"/>
      <name val="Arial"/>
      <family val="2"/>
    </font>
    <font>
      <b/>
      <sz val="14"/>
      <name val="Arial"/>
      <family val="2"/>
    </font>
    <font>
      <b/>
      <sz val="11"/>
      <color indexed="10"/>
      <name val="Arial"/>
      <family val="2"/>
    </font>
    <font>
      <b/>
      <sz val="11"/>
      <color indexed="12"/>
      <name val="Arial"/>
      <family val="2"/>
    </font>
    <font>
      <sz val="26"/>
      <name val="Wingdings"/>
      <charset val="2"/>
    </font>
    <font>
      <b/>
      <sz val="10.5"/>
      <name val="Arial"/>
      <family val="2"/>
    </font>
    <font>
      <b/>
      <sz val="10.5"/>
      <name val="Times New Roman"/>
      <family val="1"/>
    </font>
    <font>
      <sz val="8"/>
      <name val="Arial"/>
      <family val="2"/>
    </font>
    <font>
      <sz val="12"/>
      <name val="Arial"/>
      <family val="2"/>
    </font>
    <font>
      <sz val="11"/>
      <name val="Arial"/>
      <family val="2"/>
    </font>
    <font>
      <b/>
      <sz val="26"/>
      <color indexed="12"/>
      <name val="Wingdings"/>
      <charset val="2"/>
    </font>
    <font>
      <b/>
      <sz val="26"/>
      <color indexed="10"/>
      <name val="Wingdings"/>
      <charset val="2"/>
    </font>
    <font>
      <sz val="22"/>
      <name val="Arial"/>
      <family val="2"/>
    </font>
    <font>
      <b/>
      <sz val="9"/>
      <name val="Arial"/>
      <family val="2"/>
    </font>
    <font>
      <sz val="11"/>
      <color indexed="8"/>
      <name val="Arial"/>
      <family val="2"/>
    </font>
    <font>
      <b/>
      <sz val="11"/>
      <name val="Arial"/>
      <family val="2"/>
    </font>
    <font>
      <sz val="11"/>
      <name val="Wingdings"/>
      <charset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rgb="FF454545"/>
      <name val="Arial"/>
      <family val="2"/>
    </font>
    <font>
      <sz val="9"/>
      <name val="Arial"/>
      <family val="2"/>
    </font>
  </fonts>
  <fills count="54">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63"/>
        <bgColor indexed="64"/>
      </patternFill>
    </fill>
    <fill>
      <patternFill patternType="solid">
        <fgColor indexed="63"/>
        <bgColor indexed="8"/>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top style="thin">
        <color rgb="FF999999"/>
      </top>
      <bottom style="thin">
        <color rgb="FF999999"/>
      </bottom>
      <diagonal/>
    </border>
    <border>
      <left style="thin">
        <color indexed="64"/>
      </left>
      <right style="thin">
        <color indexed="64"/>
      </right>
      <top style="thin">
        <color indexed="64"/>
      </top>
      <bottom/>
      <diagonal/>
    </border>
  </borders>
  <cellStyleXfs count="131">
    <xf numFmtId="0" fontId="0" fillId="0" borderId="0"/>
    <xf numFmtId="0" fontId="11" fillId="0" borderId="0"/>
    <xf numFmtId="0" fontId="12" fillId="0" borderId="0"/>
    <xf numFmtId="0" fontId="12" fillId="0" borderId="0"/>
    <xf numFmtId="9" fontId="11" fillId="0" borderId="0" applyFont="0" applyFill="0" applyBorder="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0" borderId="15" applyNumberFormat="0" applyFill="0" applyAlignment="0" applyProtection="0"/>
    <xf numFmtId="0" fontId="47" fillId="0" borderId="16"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7" applyNumberFormat="0" applyAlignment="0" applyProtection="0"/>
    <xf numFmtId="0" fontId="52" fillId="27" borderId="18" applyNumberFormat="0" applyAlignment="0" applyProtection="0"/>
    <xf numFmtId="0" fontId="53" fillId="27" borderId="17" applyNumberFormat="0" applyAlignment="0" applyProtection="0"/>
    <xf numFmtId="0" fontId="54" fillId="0" borderId="19" applyNumberFormat="0" applyFill="0" applyAlignment="0" applyProtection="0"/>
    <xf numFmtId="0" fontId="55" fillId="28" borderId="20"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2" applyNumberFormat="0" applyFill="0" applyAlignment="0" applyProtection="0"/>
    <xf numFmtId="0" fontId="5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59" fillId="53" borderId="0" applyNumberFormat="0" applyBorder="0" applyAlignment="0" applyProtection="0"/>
    <xf numFmtId="0" fontId="9" fillId="0" borderId="0"/>
    <xf numFmtId="0" fontId="9" fillId="29" borderId="21" applyNumberFormat="0" applyFont="0" applyAlignment="0" applyProtection="0"/>
    <xf numFmtId="0" fontId="8" fillId="0" borderId="0"/>
    <xf numFmtId="0" fontId="8" fillId="29" borderId="21" applyNumberFormat="0" applyFont="0" applyAlignment="0" applyProtection="0"/>
    <xf numFmtId="0" fontId="8" fillId="31"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7" fillId="0" borderId="0"/>
    <xf numFmtId="0" fontId="7" fillId="29" borderId="21" applyNumberFormat="0" applyFont="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6" fillId="0" borderId="0"/>
    <xf numFmtId="0" fontId="6" fillId="29" borderId="21" applyNumberFormat="0" applyFont="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5" fillId="0" borderId="0"/>
    <xf numFmtId="0" fontId="5" fillId="29" borderId="21" applyNumberFormat="0" applyFont="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4" fillId="0" borderId="0"/>
    <xf numFmtId="0" fontId="4" fillId="29" borderId="21"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3" fillId="0" borderId="0"/>
    <xf numFmtId="0" fontId="3" fillId="29" borderId="21" applyNumberFormat="0" applyFont="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cellStyleXfs>
  <cellXfs count="293">
    <xf numFmtId="0" fontId="0" fillId="0" borderId="0" xfId="0"/>
    <xf numFmtId="0" fontId="14" fillId="0" borderId="0" xfId="0" applyFont="1" applyAlignment="1">
      <alignment horizontal="right" wrapText="1"/>
    </xf>
    <xf numFmtId="0" fontId="0" fillId="0" borderId="0" xfId="0" applyAlignment="1">
      <alignment vertical="center"/>
    </xf>
    <xf numFmtId="0" fontId="0" fillId="0" borderId="0" xfId="0"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left" vertical="center"/>
    </xf>
    <xf numFmtId="0" fontId="19" fillId="0" borderId="0" xfId="0" applyFont="1" applyAlignment="1">
      <alignment vertical="center"/>
    </xf>
    <xf numFmtId="17" fontId="20" fillId="0" borderId="0" xfId="0" applyNumberFormat="1" applyFont="1" applyAlignment="1">
      <alignment horizontal="center" vertical="center"/>
    </xf>
    <xf numFmtId="0" fontId="19" fillId="0" borderId="0" xfId="0" applyFont="1"/>
    <xf numFmtId="0" fontId="0" fillId="0" borderId="0" xfId="0" applyAlignment="1">
      <alignment horizontal="left"/>
    </xf>
    <xf numFmtId="0" fontId="24" fillId="0" borderId="0" xfId="0" applyFont="1" applyFill="1"/>
    <xf numFmtId="0" fontId="21" fillId="0" borderId="2" xfId="0" applyFont="1" applyBorder="1" applyAlignment="1">
      <alignment horizontal="center" vertical="top" wrapText="1"/>
    </xf>
    <xf numFmtId="0" fontId="0" fillId="0" borderId="0" xfId="0" applyAlignment="1">
      <alignment horizontal="center"/>
    </xf>
    <xf numFmtId="0" fontId="22" fillId="0" borderId="0" xfId="0" applyFont="1"/>
    <xf numFmtId="0" fontId="22" fillId="0" borderId="0" xfId="0" applyFont="1" applyBorder="1"/>
    <xf numFmtId="0" fontId="0" fillId="0" borderId="0" xfId="0" applyBorder="1"/>
    <xf numFmtId="0" fontId="0" fillId="0" borderId="0" xfId="0" applyFill="1" applyBorder="1"/>
    <xf numFmtId="0" fontId="0" fillId="0" borderId="2" xfId="0" applyBorder="1" applyAlignment="1">
      <alignment horizontal="center"/>
    </xf>
    <xf numFmtId="164" fontId="10" fillId="0" borderId="2" xfId="4" applyNumberFormat="1" applyFont="1" applyBorder="1" applyAlignment="1">
      <alignment horizontal="center"/>
    </xf>
    <xf numFmtId="164" fontId="0" fillId="0" borderId="0" xfId="0" applyNumberFormat="1"/>
    <xf numFmtId="0" fontId="0" fillId="0" borderId="0" xfId="0" applyAlignment="1">
      <alignment vertical="top"/>
    </xf>
    <xf numFmtId="0" fontId="31" fillId="0" borderId="2" xfId="0" applyFont="1" applyBorder="1" applyAlignment="1">
      <alignment horizontal="center"/>
    </xf>
    <xf numFmtId="0" fontId="25" fillId="0" borderId="2" xfId="0" applyFont="1" applyBorder="1"/>
    <xf numFmtId="0" fontId="25" fillId="0" borderId="0" xfId="0" applyFont="1" applyBorder="1" applyAlignment="1">
      <alignment horizontal="left" vertical="center"/>
    </xf>
    <xf numFmtId="0" fontId="20" fillId="0" borderId="0" xfId="0" applyFont="1" applyBorder="1" applyAlignment="1">
      <alignment horizontal="left" vertical="center" wrapText="1"/>
    </xf>
    <xf numFmtId="0" fontId="21" fillId="0" borderId="0" xfId="0" applyFont="1" applyBorder="1" applyAlignment="1">
      <alignment horizontal="center" wrapText="1"/>
    </xf>
    <xf numFmtId="0" fontId="21" fillId="0" borderId="0" xfId="0" applyFont="1" applyFill="1" applyBorder="1" applyAlignment="1">
      <alignment horizontal="center"/>
    </xf>
    <xf numFmtId="0" fontId="25" fillId="0" borderId="0" xfId="0" applyFont="1" applyBorder="1" applyAlignment="1">
      <alignment horizontal="left" vertical="top" wrapText="1"/>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32" fillId="0" borderId="0" xfId="0" applyFont="1" applyAlignment="1">
      <alignment horizontal="left"/>
    </xf>
    <xf numFmtId="0" fontId="21" fillId="0" borderId="0" xfId="0" applyFont="1" applyAlignment="1">
      <alignment horizontal="left"/>
    </xf>
    <xf numFmtId="0" fontId="10" fillId="0" borderId="0" xfId="0" applyFont="1"/>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0" fillId="0" borderId="0" xfId="0" applyFont="1" applyAlignment="1">
      <alignment horizontal="left"/>
    </xf>
    <xf numFmtId="0" fontId="21" fillId="0" borderId="0" xfId="0" applyFont="1" applyBorder="1" applyAlignment="1">
      <alignment horizontal="center" vertical="center" wrapText="1"/>
    </xf>
    <xf numFmtId="9" fontId="10" fillId="0" borderId="0" xfId="4" applyFont="1" applyBorder="1"/>
    <xf numFmtId="0" fontId="25" fillId="0" borderId="0" xfId="0" applyFont="1" applyBorder="1" applyAlignment="1">
      <alignment horizontal="left"/>
    </xf>
    <xf numFmtId="0" fontId="22" fillId="0" borderId="0" xfId="0" applyFont="1" applyBorder="1" applyAlignment="1">
      <alignment horizontal="justify" vertical="center"/>
    </xf>
    <xf numFmtId="0" fontId="22" fillId="0" borderId="0" xfId="0" applyFont="1" applyBorder="1" applyAlignment="1">
      <alignment vertical="center" wrapText="1"/>
    </xf>
    <xf numFmtId="0" fontId="27" fillId="0" borderId="0" xfId="0" applyFont="1" applyFill="1" applyBorder="1" applyAlignment="1">
      <alignment horizontal="center" textRotation="90" wrapText="1"/>
    </xf>
    <xf numFmtId="0" fontId="12" fillId="0" borderId="0" xfId="3" applyFont="1" applyFill="1" applyBorder="1" applyAlignment="1">
      <alignment horizontal="center" vertical="center" wrapText="1"/>
    </xf>
    <xf numFmtId="0" fontId="21" fillId="0" borderId="0" xfId="0" applyFont="1" applyFill="1" applyBorder="1" applyAlignment="1">
      <alignment horizontal="center" wrapText="1"/>
    </xf>
    <xf numFmtId="0" fontId="13" fillId="0" borderId="0" xfId="0" applyFont="1" applyFill="1" applyBorder="1" applyAlignment="1">
      <alignment vertical="top"/>
    </xf>
    <xf numFmtId="0" fontId="25" fillId="0" borderId="0" xfId="0" applyFont="1" applyFill="1" applyBorder="1"/>
    <xf numFmtId="0" fontId="31" fillId="0" borderId="0" xfId="0" applyFont="1" applyFill="1" applyBorder="1" applyAlignment="1">
      <alignment horizontal="center"/>
    </xf>
    <xf numFmtId="0" fontId="20" fillId="0" borderId="0" xfId="0" applyFont="1" applyFill="1" applyBorder="1" applyAlignment="1">
      <alignment horizontal="center"/>
    </xf>
    <xf numFmtId="0" fontId="23" fillId="0" borderId="0" xfId="0" applyFont="1" applyFill="1" applyBorder="1" applyAlignment="1">
      <alignment horizontal="center"/>
    </xf>
    <xf numFmtId="0" fontId="32" fillId="0" borderId="0" xfId="0" applyFont="1" applyFill="1" applyBorder="1" applyAlignment="1">
      <alignment horizontal="center" wrapText="1"/>
    </xf>
    <xf numFmtId="164" fontId="0" fillId="0" borderId="0" xfId="0" applyNumberFormat="1" applyFill="1" applyBorder="1"/>
    <xf numFmtId="164" fontId="25" fillId="0" borderId="0" xfId="4" applyNumberFormat="1" applyFont="1" applyFill="1" applyBorder="1"/>
    <xf numFmtId="0" fontId="17" fillId="0" borderId="0" xfId="0" applyFont="1" applyBorder="1" applyAlignment="1">
      <alignment horizontal="left" vertical="center"/>
    </xf>
    <xf numFmtId="0" fontId="19" fillId="0" borderId="0" xfId="0" applyFont="1" applyBorder="1" applyAlignment="1">
      <alignment vertical="center"/>
    </xf>
    <xf numFmtId="0" fontId="19" fillId="0" borderId="0" xfId="0" applyFont="1" applyBorder="1"/>
    <xf numFmtId="0" fontId="0" fillId="0" borderId="0" xfId="0"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4" fillId="0" borderId="0" xfId="0" applyFont="1" applyFill="1" applyAlignment="1">
      <alignment horizontal="center"/>
    </xf>
    <xf numFmtId="164" fontId="25" fillId="0" borderId="2" xfId="4" applyNumberFormat="1" applyFont="1" applyBorder="1" applyAlignment="1">
      <alignment horizontal="center"/>
    </xf>
    <xf numFmtId="0" fontId="31" fillId="0" borderId="0" xfId="0" applyFont="1" applyAlignment="1">
      <alignment horizontal="center"/>
    </xf>
    <xf numFmtId="0" fontId="10" fillId="0" borderId="0" xfId="0" applyFont="1" applyAlignment="1">
      <alignment horizontal="center"/>
    </xf>
    <xf numFmtId="0" fontId="22" fillId="0" borderId="0" xfId="0" applyFont="1" applyFill="1" applyBorder="1" applyAlignment="1">
      <alignment horizontal="center" wrapText="1"/>
    </xf>
    <xf numFmtId="165" fontId="23" fillId="0" borderId="0" xfId="0" applyNumberFormat="1" applyFont="1" applyFill="1" applyBorder="1" applyAlignment="1">
      <alignment horizontal="center"/>
    </xf>
    <xf numFmtId="165" fontId="0" fillId="0" borderId="0" xfId="0" applyNumberFormat="1"/>
    <xf numFmtId="0" fontId="13" fillId="0" borderId="0" xfId="0" applyFont="1" applyBorder="1" applyAlignment="1">
      <alignment horizontal="justify" vertical="center"/>
    </xf>
    <xf numFmtId="0" fontId="0" fillId="0" borderId="0" xfId="0" applyBorder="1" applyAlignment="1">
      <alignment vertical="center"/>
    </xf>
    <xf numFmtId="0" fontId="13" fillId="0" borderId="0" xfId="0" applyFont="1" applyBorder="1" applyAlignment="1">
      <alignment horizontal="center" vertical="center"/>
    </xf>
    <xf numFmtId="0" fontId="22" fillId="3" borderId="0" xfId="0" applyFont="1" applyFill="1" applyBorder="1" applyAlignment="1">
      <alignment horizontal="center" vertical="center"/>
    </xf>
    <xf numFmtId="0" fontId="22" fillId="4" borderId="0" xfId="0" applyFont="1" applyFill="1" applyBorder="1" applyAlignment="1">
      <alignment horizontal="center" vertical="center"/>
    </xf>
    <xf numFmtId="0" fontId="22" fillId="5" borderId="0" xfId="0" applyFont="1" applyFill="1" applyBorder="1" applyAlignment="1">
      <alignment horizontal="center" vertical="center"/>
    </xf>
    <xf numFmtId="0" fontId="0" fillId="6" borderId="0" xfId="0" applyFill="1" applyBorder="1" applyAlignment="1">
      <alignment horizontal="center" vertical="center"/>
    </xf>
    <xf numFmtId="0" fontId="0" fillId="7" borderId="0" xfId="0" applyFill="1" applyBorder="1" applyAlignment="1">
      <alignment horizontal="center" vertical="center"/>
    </xf>
    <xf numFmtId="0" fontId="28" fillId="2" borderId="0" xfId="0" applyFont="1" applyFill="1" applyBorder="1" applyAlignment="1">
      <alignment horizontal="justify" vertical="top" wrapText="1"/>
    </xf>
    <xf numFmtId="0" fontId="22" fillId="0" borderId="0" xfId="0" applyFont="1" applyBorder="1" applyAlignment="1">
      <alignment vertical="center"/>
    </xf>
    <xf numFmtId="0" fontId="21" fillId="0" borderId="0" xfId="0" applyFont="1" applyBorder="1" applyAlignment="1">
      <alignment horizontal="justify" vertical="center"/>
    </xf>
    <xf numFmtId="0" fontId="32" fillId="0" borderId="0" xfId="0" applyFont="1" applyBorder="1" applyAlignment="1">
      <alignment horizontal="justify" vertical="center"/>
    </xf>
    <xf numFmtId="0" fontId="25" fillId="0" borderId="0" xfId="0" applyFont="1" applyBorder="1" applyAlignment="1">
      <alignment horizontal="justify" vertical="center"/>
    </xf>
    <xf numFmtId="0" fontId="17" fillId="0" borderId="0" xfId="0" applyFont="1" applyBorder="1" applyAlignment="1">
      <alignment horizontal="center" vertical="center"/>
    </xf>
    <xf numFmtId="0" fontId="24" fillId="0" borderId="0" xfId="0" applyFont="1" applyFill="1" applyBorder="1"/>
    <xf numFmtId="0" fontId="0" fillId="0" borderId="0" xfId="0" applyNumberFormat="1"/>
    <xf numFmtId="0" fontId="20" fillId="0" borderId="2" xfId="0" applyFont="1" applyBorder="1" applyAlignment="1">
      <alignment horizontal="center"/>
    </xf>
    <xf numFmtId="0" fontId="32" fillId="8" borderId="2" xfId="0" applyFont="1" applyFill="1" applyBorder="1" applyAlignment="1">
      <alignment horizontal="center" wrapText="1"/>
    </xf>
    <xf numFmtId="0" fontId="32" fillId="6" borderId="2" xfId="0" applyFont="1" applyFill="1" applyBorder="1" applyAlignment="1">
      <alignment horizontal="center" wrapText="1"/>
    </xf>
    <xf numFmtId="0" fontId="32" fillId="5" borderId="2" xfId="0" applyFont="1" applyFill="1" applyBorder="1" applyAlignment="1">
      <alignment horizontal="center" wrapText="1"/>
    </xf>
    <xf numFmtId="0" fontId="32" fillId="4" borderId="2" xfId="0" applyFont="1" applyFill="1" applyBorder="1" applyAlignment="1">
      <alignment horizontal="center" wrapText="1"/>
    </xf>
    <xf numFmtId="0" fontId="32" fillId="3" borderId="2" xfId="0" applyFont="1" applyFill="1" applyBorder="1" applyAlignment="1">
      <alignment horizontal="center" wrapText="1"/>
    </xf>
    <xf numFmtId="0" fontId="32" fillId="2" borderId="2" xfId="0" applyFont="1" applyFill="1" applyBorder="1" applyAlignment="1">
      <alignment horizontal="center" wrapText="1"/>
    </xf>
    <xf numFmtId="0" fontId="0" fillId="0" borderId="3" xfId="0" applyBorder="1"/>
    <xf numFmtId="0" fontId="21" fillId="0" borderId="3" xfId="0" applyFont="1" applyBorder="1" applyAlignment="1">
      <alignment horizontal="center" vertical="top" wrapText="1"/>
    </xf>
    <xf numFmtId="0" fontId="10" fillId="8" borderId="2" xfId="0" applyFont="1" applyFill="1" applyBorder="1" applyAlignment="1">
      <alignment horizontal="center"/>
    </xf>
    <xf numFmtId="0" fontId="10" fillId="9" borderId="2" xfId="0" applyFont="1" applyFill="1" applyBorder="1" applyAlignment="1">
      <alignment horizontal="center"/>
    </xf>
    <xf numFmtId="0" fontId="10" fillId="5" borderId="2" xfId="0" applyFont="1" applyFill="1" applyBorder="1" applyAlignment="1">
      <alignment horizontal="center"/>
    </xf>
    <xf numFmtId="0" fontId="0" fillId="4" borderId="2" xfId="0" applyFill="1" applyBorder="1" applyAlignment="1">
      <alignment horizontal="center"/>
    </xf>
    <xf numFmtId="0" fontId="0" fillId="3" borderId="2" xfId="0" applyFill="1" applyBorder="1" applyAlignment="1">
      <alignment horizontal="center"/>
    </xf>
    <xf numFmtId="0" fontId="26" fillId="0" borderId="0" xfId="0" applyFont="1" applyBorder="1" applyAlignment="1">
      <alignment horizontal="center" textRotation="90" wrapText="1"/>
    </xf>
    <xf numFmtId="0" fontId="22" fillId="0" borderId="0" xfId="0" applyFont="1" applyFill="1" applyBorder="1" applyAlignment="1">
      <alignment horizontal="justify" vertical="center"/>
    </xf>
    <xf numFmtId="0" fontId="0" fillId="0" borderId="5" xfId="0" applyBorder="1" applyProtection="1">
      <protection locked="0"/>
    </xf>
    <xf numFmtId="0" fontId="0" fillId="0" borderId="6" xfId="0" applyBorder="1" applyAlignment="1"/>
    <xf numFmtId="0" fontId="0" fillId="0" borderId="7" xfId="0" applyBorder="1" applyProtection="1">
      <protection locked="0"/>
    </xf>
    <xf numFmtId="0" fontId="0" fillId="0" borderId="8" xfId="0" applyBorder="1" applyProtection="1">
      <protection locked="0"/>
    </xf>
    <xf numFmtId="0" fontId="24" fillId="0" borderId="0" xfId="0" applyFont="1" applyBorder="1" applyAlignment="1">
      <alignment vertical="center"/>
    </xf>
    <xf numFmtId="0" fontId="36" fillId="0" borderId="0" xfId="0" applyFont="1" applyAlignment="1">
      <alignment horizontal="left" wrapText="1"/>
    </xf>
    <xf numFmtId="0" fontId="35" fillId="0" borderId="0" xfId="0" applyFont="1" applyAlignment="1">
      <alignment horizontal="left" wrapText="1"/>
    </xf>
    <xf numFmtId="164" fontId="25" fillId="0" borderId="0" xfId="4" applyNumberFormat="1" applyFont="1" applyBorder="1" applyAlignment="1">
      <alignment horizontal="center"/>
    </xf>
    <xf numFmtId="0" fontId="20" fillId="0" borderId="0" xfId="0" applyFont="1" applyAlignment="1">
      <alignment horizontal="left"/>
    </xf>
    <xf numFmtId="164" fontId="25" fillId="0" borderId="0" xfId="4" applyNumberFormat="1" applyFont="1" applyBorder="1" applyAlignment="1"/>
    <xf numFmtId="0" fontId="37" fillId="0" borderId="2" xfId="0" applyFont="1" applyBorder="1" applyAlignment="1">
      <alignment horizontal="center"/>
    </xf>
    <xf numFmtId="0" fontId="38" fillId="0" borderId="2" xfId="0" applyFont="1" applyBorder="1" applyAlignment="1">
      <alignment horizontal="center"/>
    </xf>
    <xf numFmtId="0" fontId="15" fillId="10" borderId="0" xfId="0" applyFont="1" applyFill="1"/>
    <xf numFmtId="0" fontId="0" fillId="10" borderId="0" xfId="0" applyFill="1"/>
    <xf numFmtId="0" fontId="24" fillId="10" borderId="0" xfId="0" applyFont="1" applyFill="1"/>
    <xf numFmtId="0" fontId="12" fillId="11" borderId="1" xfId="2" applyFont="1" applyFill="1" applyBorder="1" applyAlignment="1">
      <alignment horizontal="right" wrapText="1"/>
    </xf>
    <xf numFmtId="0" fontId="12" fillId="11" borderId="1" xfId="2" applyFont="1" applyFill="1" applyBorder="1" applyAlignment="1">
      <alignment horizontal="left" wrapText="1"/>
    </xf>
    <xf numFmtId="0" fontId="31" fillId="10" borderId="0" xfId="0" applyFont="1" applyFill="1"/>
    <xf numFmtId="0" fontId="0" fillId="10" borderId="0" xfId="0" applyFill="1" applyAlignment="1">
      <alignment vertical="top"/>
    </xf>
    <xf numFmtId="0" fontId="0" fillId="10" borderId="0" xfId="0" applyFill="1" applyBorder="1"/>
    <xf numFmtId="0" fontId="15" fillId="10" borderId="0" xfId="0" applyFont="1" applyFill="1" applyBorder="1"/>
    <xf numFmtId="165" fontId="0" fillId="10" borderId="0" xfId="0" applyNumberFormat="1" applyFill="1"/>
    <xf numFmtId="0" fontId="15" fillId="10" borderId="0" xfId="0" applyFont="1" applyFill="1" applyAlignment="1">
      <alignment vertical="top"/>
    </xf>
    <xf numFmtId="0" fontId="22" fillId="10" borderId="0" xfId="0" applyFont="1" applyFill="1"/>
    <xf numFmtId="165" fontId="15" fillId="10" borderId="0" xfId="0" applyNumberFormat="1" applyFont="1" applyFill="1"/>
    <xf numFmtId="17" fontId="17" fillId="0" borderId="0" xfId="0" applyNumberFormat="1" applyFont="1" applyAlignment="1">
      <alignment horizontal="center" vertical="center"/>
    </xf>
    <xf numFmtId="0" fontId="0" fillId="0" borderId="0" xfId="0" applyAlignment="1">
      <alignment wrapText="1"/>
    </xf>
    <xf numFmtId="0" fontId="20" fillId="0" borderId="0" xfId="0" applyFont="1"/>
    <xf numFmtId="0" fontId="15" fillId="0" borderId="0" xfId="0" applyFont="1" applyAlignment="1">
      <alignment horizontal="left" wrapText="1"/>
    </xf>
    <xf numFmtId="0" fontId="40" fillId="12" borderId="2" xfId="0" applyFont="1" applyFill="1" applyBorder="1" applyAlignment="1">
      <alignment horizontal="center" vertical="center" textRotation="90" wrapText="1"/>
    </xf>
    <xf numFmtId="0" fontId="40" fillId="13" borderId="2" xfId="0" applyFont="1" applyFill="1" applyBorder="1" applyAlignment="1">
      <alignment horizontal="center" vertical="center" textRotation="90" wrapText="1"/>
    </xf>
    <xf numFmtId="0" fontId="40" fillId="14" borderId="2" xfId="0" applyFont="1" applyFill="1" applyBorder="1" applyAlignment="1">
      <alignment horizontal="center" vertical="center" textRotation="90" wrapText="1"/>
    </xf>
    <xf numFmtId="0" fontId="40" fillId="15" borderId="2" xfId="0" applyFont="1" applyFill="1" applyBorder="1" applyAlignment="1">
      <alignment horizontal="center" vertical="center" textRotation="90" wrapText="1"/>
    </xf>
    <xf numFmtId="0" fontId="40" fillId="16" borderId="0" xfId="0" applyFont="1" applyFill="1" applyBorder="1" applyAlignment="1">
      <alignment horizontal="center" vertical="center" textRotation="90" wrapText="1"/>
    </xf>
    <xf numFmtId="166"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top" wrapText="1"/>
    </xf>
    <xf numFmtId="0" fontId="21" fillId="0" borderId="0" xfId="0" applyFont="1"/>
    <xf numFmtId="0" fontId="22" fillId="17" borderId="0" xfId="0" applyFont="1" applyFill="1" applyBorder="1" applyAlignment="1">
      <alignment horizontal="left" vertical="center"/>
    </xf>
    <xf numFmtId="0" fontId="0" fillId="0" borderId="0" xfId="0" applyBorder="1" applyAlignment="1">
      <alignment horizontal="left" vertical="center"/>
    </xf>
    <xf numFmtId="0" fontId="15" fillId="10" borderId="0" xfId="0" applyFont="1" applyFill="1" applyAlignment="1">
      <alignment horizontal="left" vertical="center"/>
    </xf>
    <xf numFmtId="0" fontId="0" fillId="10" borderId="0" xfId="0" applyFill="1" applyAlignment="1">
      <alignment horizontal="left" vertical="center"/>
    </xf>
    <xf numFmtId="0" fontId="22" fillId="18" borderId="0" xfId="0" applyFont="1" applyFill="1" applyBorder="1" applyAlignment="1">
      <alignment horizontal="left" vertical="center"/>
    </xf>
    <xf numFmtId="0" fontId="22" fillId="5" borderId="0" xfId="0" applyFont="1" applyFill="1" applyBorder="1" applyAlignment="1">
      <alignment horizontal="left" vertical="center"/>
    </xf>
    <xf numFmtId="0" fontId="0" fillId="19" borderId="0" xfId="0" applyFill="1" applyBorder="1" applyAlignment="1">
      <alignment horizontal="left" vertical="center"/>
    </xf>
    <xf numFmtId="0" fontId="0" fillId="20" borderId="0" xfId="0" applyFill="1" applyBorder="1" applyAlignment="1">
      <alignment horizontal="left" vertical="center"/>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164" fontId="10" fillId="0" borderId="2" xfId="4" applyNumberFormat="1" applyFont="1" applyBorder="1" applyAlignment="1">
      <alignment horizontal="center" vertical="center"/>
    </xf>
    <xf numFmtId="0" fontId="0" fillId="0" borderId="0" xfId="0" applyBorder="1" applyAlignment="1"/>
    <xf numFmtId="164" fontId="25" fillId="0" borderId="2" xfId="4" applyNumberFormat="1" applyFont="1" applyBorder="1" applyAlignment="1">
      <alignment horizontal="center" vertical="center"/>
    </xf>
    <xf numFmtId="0" fontId="13" fillId="0" borderId="2" xfId="0" applyFont="1" applyBorder="1" applyAlignment="1">
      <alignment horizontal="center" vertical="center" wrapText="1"/>
    </xf>
    <xf numFmtId="164" fontId="11" fillId="0" borderId="2" xfId="4" applyNumberFormat="1" applyFont="1" applyBorder="1" applyAlignment="1">
      <alignment horizontal="center" vertical="center"/>
    </xf>
    <xf numFmtId="0" fontId="13" fillId="0" borderId="10" xfId="0" applyFont="1" applyBorder="1" applyAlignment="1">
      <alignment vertical="center"/>
    </xf>
    <xf numFmtId="0" fontId="41" fillId="0" borderId="10" xfId="0" applyFont="1" applyBorder="1" applyAlignment="1">
      <alignment horizontal="left" vertical="center" wrapText="1"/>
    </xf>
    <xf numFmtId="0" fontId="13" fillId="0" borderId="11" xfId="0" applyFont="1" applyBorder="1" applyAlignment="1">
      <alignment vertical="center"/>
    </xf>
    <xf numFmtId="0" fontId="41" fillId="0" borderId="1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0" xfId="0" applyFont="1" applyAlignment="1">
      <alignment horizontal="center"/>
    </xf>
    <xf numFmtId="0" fontId="11" fillId="0" borderId="0" xfId="1" applyFont="1"/>
    <xf numFmtId="0" fontId="11" fillId="0" borderId="0" xfId="1"/>
    <xf numFmtId="0" fontId="11" fillId="0" borderId="10" xfId="1" applyFont="1" applyBorder="1"/>
    <xf numFmtId="0" fontId="11" fillId="0" borderId="10" xfId="1" applyBorder="1"/>
    <xf numFmtId="0" fontId="11" fillId="0" borderId="11" xfId="1" applyFont="1" applyBorder="1"/>
    <xf numFmtId="0" fontId="11" fillId="0" borderId="11" xfId="1" applyBorder="1"/>
    <xf numFmtId="0" fontId="11" fillId="0" borderId="12" xfId="1" applyFont="1" applyFill="1" applyBorder="1"/>
    <xf numFmtId="0" fontId="11" fillId="0" borderId="12" xfId="1" applyBorder="1"/>
    <xf numFmtId="0" fontId="23" fillId="0" borderId="0" xfId="1" applyFont="1"/>
    <xf numFmtId="0" fontId="0" fillId="21" borderId="0" xfId="0" applyFill="1" applyAlignment="1">
      <alignment wrapText="1"/>
    </xf>
    <xf numFmtId="0" fontId="0" fillId="21" borderId="0" xfId="0" applyFill="1"/>
    <xf numFmtId="0" fontId="0" fillId="0" borderId="0" xfId="0" applyNumberFormat="1" applyBorder="1"/>
    <xf numFmtId="2" fontId="0" fillId="0" borderId="0" xfId="0" applyNumberFormat="1"/>
    <xf numFmtId="0" fontId="11" fillId="0" borderId="0" xfId="0" applyFont="1"/>
    <xf numFmtId="0" fontId="13" fillId="0" borderId="0" xfId="0" applyFont="1" applyBorder="1"/>
    <xf numFmtId="0" fontId="42" fillId="0" borderId="0" xfId="0" applyFont="1" applyBorder="1" applyAlignment="1">
      <alignment horizontal="center" vertical="center"/>
    </xf>
    <xf numFmtId="0" fontId="13" fillId="0" borderId="0" xfId="0" applyFont="1" applyFill="1" applyBorder="1"/>
    <xf numFmtId="0" fontId="13" fillId="0" borderId="0" xfId="0" applyFont="1" applyBorder="1" applyAlignment="1">
      <alignment horizontal="left" vertical="center"/>
    </xf>
    <xf numFmtId="0" fontId="13" fillId="0" borderId="0" xfId="0" applyFont="1" applyBorder="1" applyAlignment="1">
      <alignment vertical="top"/>
    </xf>
    <xf numFmtId="165" fontId="42" fillId="13" borderId="0" xfId="0" applyNumberFormat="1" applyFont="1" applyFill="1" applyBorder="1" applyAlignment="1">
      <alignment horizontal="center"/>
    </xf>
    <xf numFmtId="164" fontId="13" fillId="0" borderId="0" xfId="4" applyNumberFormat="1" applyFont="1" applyFill="1" applyBorder="1"/>
    <xf numFmtId="0" fontId="13" fillId="0" borderId="0" xfId="0" applyFont="1" applyFill="1" applyBorder="1" applyAlignment="1">
      <alignment horizontal="center" wrapText="1"/>
    </xf>
    <xf numFmtId="0" fontId="13" fillId="0" borderId="0" xfId="0" applyFont="1" applyFill="1" applyBorder="1" applyAlignment="1">
      <alignment horizontal="center" vertical="center"/>
    </xf>
    <xf numFmtId="0" fontId="43" fillId="0" borderId="0" xfId="0" applyFont="1" applyFill="1" applyBorder="1" applyAlignment="1">
      <alignment horizontal="center"/>
    </xf>
    <xf numFmtId="165" fontId="42" fillId="0" borderId="0" xfId="0" applyNumberFormat="1" applyFont="1" applyFill="1" applyBorder="1" applyAlignment="1">
      <alignment horizontal="center"/>
    </xf>
    <xf numFmtId="0" fontId="42" fillId="0" borderId="0" xfId="0" applyFont="1" applyFill="1" applyBorder="1" applyAlignment="1">
      <alignment horizontal="center" wrapText="1"/>
    </xf>
    <xf numFmtId="0" fontId="12" fillId="0" borderId="10" xfId="0" applyFont="1" applyBorder="1" applyAlignment="1">
      <alignment vertical="center" wrapText="1"/>
    </xf>
    <xf numFmtId="0" fontId="0" fillId="22" borderId="0" xfId="0" applyFill="1" applyBorder="1" applyAlignment="1">
      <alignment vertical="center"/>
    </xf>
    <xf numFmtId="0" fontId="12" fillId="0" borderId="11" xfId="0" applyFont="1" applyBorder="1" applyAlignment="1">
      <alignment vertical="center" wrapText="1"/>
    </xf>
    <xf numFmtId="0" fontId="12" fillId="11" borderId="0" xfId="2" applyFont="1" applyFill="1" applyBorder="1" applyAlignment="1">
      <alignment horizontal="right" wrapText="1"/>
    </xf>
    <xf numFmtId="0" fontId="12" fillId="11" borderId="0" xfId="2" applyFont="1" applyFill="1" applyBorder="1" applyAlignment="1">
      <alignment horizontal="left" wrapText="1"/>
    </xf>
    <xf numFmtId="0" fontId="12" fillId="10" borderId="0" xfId="2" applyFont="1" applyFill="1" applyBorder="1" applyAlignment="1">
      <alignment horizontal="center"/>
    </xf>
    <xf numFmtId="0" fontId="25" fillId="0" borderId="0" xfId="0" applyFont="1" applyAlignment="1">
      <alignment horizontal="center"/>
    </xf>
    <xf numFmtId="0" fontId="12" fillId="10" borderId="1" xfId="2" applyFont="1" applyFill="1" applyBorder="1" applyAlignment="1">
      <alignment horizontal="center"/>
    </xf>
    <xf numFmtId="0" fontId="12" fillId="11" borderId="4" xfId="2" applyFont="1" applyFill="1" applyBorder="1" applyAlignment="1">
      <alignment horizontal="left" wrapText="1"/>
    </xf>
    <xf numFmtId="0" fontId="12" fillId="11" borderId="4" xfId="2" applyFont="1" applyFill="1" applyBorder="1" applyAlignment="1">
      <alignment horizontal="right" wrapText="1"/>
    </xf>
    <xf numFmtId="0" fontId="0" fillId="10" borderId="1" xfId="0" applyFill="1" applyBorder="1"/>
    <xf numFmtId="0" fontId="0" fillId="10" borderId="4" xfId="0" applyFill="1" applyBorder="1"/>
    <xf numFmtId="0" fontId="28" fillId="16" borderId="0" xfId="0" applyFont="1" applyFill="1" applyAlignment="1">
      <alignment horizontal="left" vertical="top" wrapText="1"/>
    </xf>
    <xf numFmtId="0" fontId="11" fillId="16" borderId="0" xfId="0" applyFont="1" applyFill="1" applyBorder="1" applyAlignment="1">
      <alignment horizontal="center" wrapText="1"/>
    </xf>
    <xf numFmtId="0" fontId="11" fillId="16" borderId="0" xfId="0" applyFont="1" applyFill="1" applyBorder="1" applyAlignment="1">
      <alignment horizontal="center"/>
    </xf>
    <xf numFmtId="0" fontId="24" fillId="16" borderId="0" xfId="0" applyFont="1" applyFill="1" applyBorder="1"/>
    <xf numFmtId="0" fontId="0" fillId="16" borderId="0" xfId="0" applyFill="1" applyBorder="1"/>
    <xf numFmtId="0" fontId="20" fillId="16" borderId="10" xfId="0" applyFont="1" applyFill="1" applyBorder="1" applyAlignment="1">
      <alignment vertical="center"/>
    </xf>
    <xf numFmtId="9" fontId="24" fillId="16" borderId="10" xfId="4" applyFont="1" applyFill="1" applyBorder="1" applyAlignment="1">
      <alignment horizontal="center" vertical="center"/>
    </xf>
    <xf numFmtId="9" fontId="24" fillId="16" borderId="11" xfId="4" applyFont="1" applyFill="1" applyBorder="1" applyAlignment="1">
      <alignment horizontal="center" vertical="center"/>
    </xf>
    <xf numFmtId="0" fontId="20" fillId="16" borderId="10" xfId="0" applyFont="1" applyFill="1" applyBorder="1" applyAlignment="1">
      <alignment horizontal="left" vertical="center" wrapText="1"/>
    </xf>
    <xf numFmtId="0" fontId="20" fillId="16" borderId="0" xfId="0" applyFont="1" applyFill="1" applyBorder="1" applyAlignment="1">
      <alignment horizontal="left" vertical="center" wrapText="1"/>
    </xf>
    <xf numFmtId="9" fontId="24" fillId="16" borderId="0" xfId="4" applyFont="1" applyFill="1" applyBorder="1" applyAlignment="1">
      <alignment horizontal="center" vertical="center"/>
    </xf>
    <xf numFmtId="0" fontId="11" fillId="16" borderId="0" xfId="0" applyFont="1" applyFill="1" applyBorder="1" applyAlignment="1">
      <alignment horizontal="left"/>
    </xf>
    <xf numFmtId="0" fontId="11" fillId="16" borderId="0" xfId="0" applyFont="1" applyFill="1" applyBorder="1"/>
    <xf numFmtId="1" fontId="0" fillId="0" borderId="0" xfId="0" applyNumberFormat="1" applyAlignment="1">
      <alignment wrapText="1"/>
    </xf>
    <xf numFmtId="1" fontId="0" fillId="0" borderId="0" xfId="0" applyNumberFormat="1"/>
    <xf numFmtId="0" fontId="0" fillId="0" borderId="0" xfId="0" pivotButton="1"/>
    <xf numFmtId="0" fontId="10" fillId="0" borderId="0" xfId="1" applyFont="1"/>
    <xf numFmtId="0" fontId="3" fillId="0" borderId="0" xfId="117"/>
    <xf numFmtId="22" fontId="3" fillId="0" borderId="0" xfId="117" applyNumberFormat="1"/>
    <xf numFmtId="164" fontId="0" fillId="10" borderId="0" xfId="4" applyNumberFormat="1" applyFont="1" applyFill="1"/>
    <xf numFmtId="0" fontId="16" fillId="0" borderId="0" xfId="0" applyFont="1" applyAlignment="1"/>
    <xf numFmtId="0" fontId="16" fillId="0" borderId="0" xfId="0" applyFont="1"/>
    <xf numFmtId="0" fontId="16" fillId="0" borderId="0" xfId="0" applyFont="1" applyAlignment="1">
      <alignment wrapText="1"/>
    </xf>
    <xf numFmtId="0" fontId="13" fillId="0" borderId="0" xfId="0" applyFont="1" applyBorder="1" applyAlignment="1">
      <alignment vertical="center"/>
    </xf>
    <xf numFmtId="0" fontId="15" fillId="10" borderId="0" xfId="0" applyFont="1" applyFill="1" applyAlignment="1">
      <alignment vertical="center"/>
    </xf>
    <xf numFmtId="0" fontId="0" fillId="10" borderId="0" xfId="0" applyFill="1" applyAlignment="1">
      <alignment vertical="center"/>
    </xf>
    <xf numFmtId="0" fontId="10" fillId="0" borderId="0" xfId="0" applyFont="1" applyAlignment="1">
      <alignment wrapText="1"/>
    </xf>
    <xf numFmtId="0" fontId="39" fillId="2" borderId="0" xfId="0" applyFont="1" applyFill="1" applyBorder="1" applyAlignment="1">
      <alignment horizontal="justify" vertical="center"/>
    </xf>
    <xf numFmtId="0" fontId="39" fillId="2" borderId="0" xfId="0" applyFont="1" applyFill="1" applyAlignment="1">
      <alignment horizontal="left"/>
    </xf>
    <xf numFmtId="0" fontId="39" fillId="2" borderId="0" xfId="0" applyFont="1" applyFill="1" applyAlignment="1">
      <alignment vertical="center" wrapText="1"/>
    </xf>
    <xf numFmtId="0" fontId="39" fillId="2" borderId="0" xfId="0" applyFont="1" applyFill="1" applyAlignment="1">
      <alignment horizontal="left" vertical="center"/>
    </xf>
    <xf numFmtId="0" fontId="39" fillId="2" borderId="0" xfId="0" applyFont="1" applyFill="1" applyAlignment="1">
      <alignment horizontal="left" vertical="center" wrapText="1"/>
    </xf>
    <xf numFmtId="167" fontId="0" fillId="0" borderId="0" xfId="0" applyNumberFormat="1" applyAlignment="1">
      <alignment wrapText="1"/>
    </xf>
    <xf numFmtId="167" fontId="3" fillId="0" borderId="0" xfId="117" applyNumberFormat="1"/>
    <xf numFmtId="167" fontId="0" fillId="0" borderId="0" xfId="0" applyNumberFormat="1"/>
    <xf numFmtId="0" fontId="10" fillId="0" borderId="2" xfId="0" applyFont="1" applyBorder="1" applyAlignment="1">
      <alignment horizontal="center" vertical="center" wrapText="1"/>
    </xf>
    <xf numFmtId="0" fontId="0" fillId="0" borderId="23" xfId="0" pivotButton="1" applyBorder="1"/>
    <xf numFmtId="0" fontId="0" fillId="0" borderId="24" xfId="0" applyBorder="1"/>
    <xf numFmtId="0" fontId="0" fillId="0" borderId="23" xfId="0" applyBorder="1"/>
    <xf numFmtId="0" fontId="0" fillId="0" borderId="24" xfId="0" applyNumberFormat="1" applyBorder="1"/>
    <xf numFmtId="0" fontId="0" fillId="0" borderId="25" xfId="0" applyBorder="1"/>
    <xf numFmtId="0" fontId="0" fillId="0" borderId="26" xfId="0" applyNumberFormat="1" applyBorder="1"/>
    <xf numFmtId="0" fontId="0" fillId="0" borderId="27" xfId="0" applyBorder="1"/>
    <xf numFmtId="0" fontId="0" fillId="0" borderId="28" xfId="0" applyNumberFormat="1" applyBorder="1"/>
    <xf numFmtId="0" fontId="0" fillId="0" borderId="29" xfId="0" applyBorder="1"/>
    <xf numFmtId="0" fontId="0" fillId="0" borderId="30" xfId="0" applyBorder="1"/>
    <xf numFmtId="0" fontId="0" fillId="0" borderId="31" xfId="0" applyBorder="1"/>
    <xf numFmtId="0" fontId="0" fillId="0" borderId="23" xfId="0" applyNumberFormat="1" applyBorder="1"/>
    <xf numFmtId="0" fontId="0" fillId="0" borderId="31" xfId="0" applyNumberFormat="1" applyBorder="1"/>
    <xf numFmtId="0" fontId="0" fillId="0" borderId="25" xfId="0" applyNumberFormat="1" applyBorder="1"/>
    <xf numFmtId="0" fontId="0" fillId="0" borderId="27" xfId="0" applyNumberFormat="1" applyBorder="1"/>
    <xf numFmtId="0" fontId="0" fillId="0" borderId="32" xfId="0" applyNumberFormat="1" applyBorder="1"/>
    <xf numFmtId="0" fontId="16" fillId="0" borderId="0" xfId="0" applyFont="1" applyBorder="1" applyAlignment="1">
      <alignment horizontal="left" vertical="top" wrapText="1"/>
    </xf>
    <xf numFmtId="0" fontId="16" fillId="0" borderId="0" xfId="0" applyFont="1" applyBorder="1" applyAlignment="1">
      <alignment horizontal="left" vertical="top" wrapText="1"/>
    </xf>
    <xf numFmtId="0" fontId="36" fillId="0" borderId="0" xfId="0" applyFont="1" applyAlignment="1">
      <alignment horizontal="left" wrapText="1"/>
    </xf>
    <xf numFmtId="0" fontId="35" fillId="0" borderId="0" xfId="0" applyFont="1" applyAlignment="1">
      <alignment horizontal="left" wrapText="1"/>
    </xf>
    <xf numFmtId="0" fontId="17" fillId="0" borderId="0" xfId="0" applyFont="1" applyAlignment="1">
      <alignment horizontal="center" vertical="center"/>
    </xf>
    <xf numFmtId="0" fontId="15" fillId="0" borderId="0" xfId="0" applyFont="1" applyAlignment="1">
      <alignment horizontal="left" wrapText="1"/>
    </xf>
    <xf numFmtId="0" fontId="20" fillId="16" borderId="10" xfId="0" applyFont="1" applyFill="1" applyBorder="1" applyAlignment="1">
      <alignment horizontal="left" vertical="center" wrapText="1"/>
    </xf>
    <xf numFmtId="0" fontId="39" fillId="2" borderId="0" xfId="0" applyFont="1" applyFill="1" applyAlignment="1">
      <alignment horizontal="left" vertical="center" wrapText="1"/>
    </xf>
    <xf numFmtId="0" fontId="0" fillId="0" borderId="33" xfId="0" applyBorder="1" applyAlignment="1">
      <alignment horizontal="center"/>
    </xf>
    <xf numFmtId="0" fontId="13" fillId="0" borderId="2" xfId="0" applyFont="1" applyBorder="1" applyAlignment="1">
      <alignment horizontal="left" vertical="center" wrapText="1"/>
    </xf>
    <xf numFmtId="0" fontId="13" fillId="22" borderId="2" xfId="0" applyFont="1" applyFill="1" applyBorder="1" applyAlignment="1">
      <alignment horizontal="left" vertical="center" wrapText="1"/>
    </xf>
    <xf numFmtId="9" fontId="0" fillId="0" borderId="2" xfId="4" applyFont="1" applyBorder="1" applyAlignment="1">
      <alignment horizontal="center" vertical="center"/>
    </xf>
    <xf numFmtId="164" fontId="61" fillId="0" borderId="2" xfId="4" applyNumberFormat="1" applyFont="1" applyBorder="1" applyAlignment="1">
      <alignment horizontal="center" vertical="center"/>
    </xf>
    <xf numFmtId="0" fontId="22" fillId="8"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0" borderId="0" xfId="117" applyFont="1"/>
    <xf numFmtId="0" fontId="0" fillId="0" borderId="0" xfId="0" applyFill="1" applyBorder="1" applyAlignment="1">
      <alignment horizontal="center" vertical="center"/>
    </xf>
    <xf numFmtId="0" fontId="22" fillId="0" borderId="0" xfId="0" applyFont="1" applyFill="1" applyBorder="1" applyAlignment="1">
      <alignment horizontal="center" vertical="center"/>
    </xf>
    <xf numFmtId="0" fontId="20" fillId="16" borderId="10" xfId="0" applyFont="1" applyFill="1" applyBorder="1" applyAlignment="1">
      <alignment horizontal="left" vertical="center" wrapText="1"/>
    </xf>
    <xf numFmtId="0" fontId="1" fillId="0" borderId="0" xfId="117" applyFont="1"/>
    <xf numFmtId="0" fontId="0" fillId="0" borderId="2" xfId="0" applyBorder="1" applyAlignment="1">
      <alignment vertical="top" wrapText="1"/>
    </xf>
    <xf numFmtId="0" fontId="0" fillId="0" borderId="0" xfId="0" applyFill="1" applyBorder="1" applyAlignment="1"/>
    <xf numFmtId="0" fontId="16" fillId="0" borderId="0" xfId="0" applyFont="1" applyAlignment="1">
      <alignment horizontal="left" vertical="top" wrapText="1"/>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6" fillId="0" borderId="0" xfId="0" applyFont="1" applyAlignment="1">
      <alignment horizontal="left" wrapText="1"/>
    </xf>
    <xf numFmtId="0" fontId="16" fillId="0" borderId="13" xfId="0" applyFont="1" applyBorder="1" applyAlignment="1">
      <alignment horizontal="left" wrapText="1"/>
    </xf>
    <xf numFmtId="0" fontId="13" fillId="0" borderId="0" xfId="0" applyFont="1" applyBorder="1" applyAlignment="1">
      <alignment horizontal="center" vertical="top" wrapText="1"/>
    </xf>
    <xf numFmtId="0" fontId="13" fillId="0" borderId="0" xfId="0" applyFont="1" applyFill="1" applyBorder="1" applyAlignment="1">
      <alignment horizontal="center" vertical="top" wrapText="1"/>
    </xf>
    <xf numFmtId="0" fontId="36" fillId="0" borderId="0" xfId="0" applyFont="1" applyAlignment="1">
      <alignment horizontal="left" wrapText="1"/>
    </xf>
    <xf numFmtId="0" fontId="35" fillId="0" borderId="0" xfId="0" applyFont="1" applyAlignment="1">
      <alignment horizontal="left"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left" wrapText="1"/>
    </xf>
    <xf numFmtId="0" fontId="35" fillId="0" borderId="0" xfId="0" applyFont="1" applyAlignment="1">
      <alignment horizontal="left" vertical="top" wrapText="1"/>
    </xf>
    <xf numFmtId="0" fontId="39" fillId="0" borderId="0" xfId="0" applyFont="1" applyBorder="1" applyAlignment="1">
      <alignment horizontal="left" vertical="top" wrapText="1"/>
    </xf>
    <xf numFmtId="0" fontId="13" fillId="0" borderId="10" xfId="0" applyFont="1" applyBorder="1" applyAlignment="1">
      <alignment horizontal="center" vertical="top" wrapText="1"/>
    </xf>
    <xf numFmtId="0" fontId="16" fillId="2" borderId="0" xfId="0" applyFont="1" applyFill="1" applyAlignment="1">
      <alignment horizontal="left" vertical="top" wrapText="1"/>
    </xf>
    <xf numFmtId="0" fontId="20" fillId="16" borderId="10" xfId="0" applyFont="1" applyFill="1" applyBorder="1" applyAlignment="1">
      <alignment horizontal="left" vertical="center" wrapText="1"/>
    </xf>
    <xf numFmtId="0" fontId="60" fillId="0" borderId="0" xfId="0" applyFont="1" applyAlignment="1">
      <alignment horizontal="left" vertical="center" wrapText="1"/>
    </xf>
    <xf numFmtId="0" fontId="39" fillId="2" borderId="0" xfId="0" applyFont="1" applyFill="1" applyAlignment="1">
      <alignment horizontal="left" vertical="center" wrapText="1"/>
    </xf>
    <xf numFmtId="0" fontId="19" fillId="0" borderId="0" xfId="0" applyFont="1" applyBorder="1" applyAlignment="1">
      <alignment horizontal="left" vertical="top" wrapText="1"/>
    </xf>
  </cellXfs>
  <cellStyles count="131">
    <cellStyle name="20% - Énfasis1" xfId="22" builtinId="30" customBuiltin="1"/>
    <cellStyle name="20% - Énfasis1 2" xfId="49"/>
    <cellStyle name="20% - Énfasis1 3" xfId="63"/>
    <cellStyle name="20% - Énfasis1 4" xfId="77"/>
    <cellStyle name="20% - Énfasis1 5" xfId="91"/>
    <cellStyle name="20% - Énfasis1 6" xfId="105"/>
    <cellStyle name="20% - Énfasis1 7" xfId="119"/>
    <cellStyle name="20% - Énfasis2" xfId="26" builtinId="34" customBuiltin="1"/>
    <cellStyle name="20% - Énfasis2 2" xfId="51"/>
    <cellStyle name="20% - Énfasis2 3" xfId="65"/>
    <cellStyle name="20% - Énfasis2 4" xfId="79"/>
    <cellStyle name="20% - Énfasis2 5" xfId="93"/>
    <cellStyle name="20% - Énfasis2 6" xfId="107"/>
    <cellStyle name="20% - Énfasis2 7" xfId="121"/>
    <cellStyle name="20% - Énfasis3" xfId="30" builtinId="38" customBuiltin="1"/>
    <cellStyle name="20% - Énfasis3 2" xfId="53"/>
    <cellStyle name="20% - Énfasis3 3" xfId="67"/>
    <cellStyle name="20% - Énfasis3 4" xfId="81"/>
    <cellStyle name="20% - Énfasis3 5" xfId="95"/>
    <cellStyle name="20% - Énfasis3 6" xfId="109"/>
    <cellStyle name="20% - Énfasis3 7" xfId="123"/>
    <cellStyle name="20% - Énfasis4" xfId="34" builtinId="42" customBuiltin="1"/>
    <cellStyle name="20% - Énfasis4 2" xfId="55"/>
    <cellStyle name="20% - Énfasis4 3" xfId="69"/>
    <cellStyle name="20% - Énfasis4 4" xfId="83"/>
    <cellStyle name="20% - Énfasis4 5" xfId="97"/>
    <cellStyle name="20% - Énfasis4 6" xfId="111"/>
    <cellStyle name="20% - Énfasis4 7" xfId="125"/>
    <cellStyle name="20% - Énfasis5" xfId="38" builtinId="46" customBuiltin="1"/>
    <cellStyle name="20% - Énfasis5 2" xfId="57"/>
    <cellStyle name="20% - Énfasis5 3" xfId="71"/>
    <cellStyle name="20% - Énfasis5 4" xfId="85"/>
    <cellStyle name="20% - Énfasis5 5" xfId="99"/>
    <cellStyle name="20% - Énfasis5 6" xfId="113"/>
    <cellStyle name="20% - Énfasis5 7" xfId="127"/>
    <cellStyle name="20% - Énfasis6" xfId="42" builtinId="50" customBuiltin="1"/>
    <cellStyle name="20% - Énfasis6 2" xfId="59"/>
    <cellStyle name="20% - Énfasis6 3" xfId="73"/>
    <cellStyle name="20% - Énfasis6 4" xfId="87"/>
    <cellStyle name="20% - Énfasis6 5" xfId="101"/>
    <cellStyle name="20% - Énfasis6 6" xfId="115"/>
    <cellStyle name="20% - Énfasis6 7" xfId="129"/>
    <cellStyle name="40% - Énfasis1" xfId="23" builtinId="31" customBuiltin="1"/>
    <cellStyle name="40% - Énfasis1 2" xfId="50"/>
    <cellStyle name="40% - Énfasis1 3" xfId="64"/>
    <cellStyle name="40% - Énfasis1 4" xfId="78"/>
    <cellStyle name="40% - Énfasis1 5" xfId="92"/>
    <cellStyle name="40% - Énfasis1 6" xfId="106"/>
    <cellStyle name="40% - Énfasis1 7" xfId="120"/>
    <cellStyle name="40% - Énfasis2" xfId="27" builtinId="35" customBuiltin="1"/>
    <cellStyle name="40% - Énfasis2 2" xfId="52"/>
    <cellStyle name="40% - Énfasis2 3" xfId="66"/>
    <cellStyle name="40% - Énfasis2 4" xfId="80"/>
    <cellStyle name="40% - Énfasis2 5" xfId="94"/>
    <cellStyle name="40% - Énfasis2 6" xfId="108"/>
    <cellStyle name="40% - Énfasis2 7" xfId="122"/>
    <cellStyle name="40% - Énfasis3" xfId="31" builtinId="39" customBuiltin="1"/>
    <cellStyle name="40% - Énfasis3 2" xfId="54"/>
    <cellStyle name="40% - Énfasis3 3" xfId="68"/>
    <cellStyle name="40% - Énfasis3 4" xfId="82"/>
    <cellStyle name="40% - Énfasis3 5" xfId="96"/>
    <cellStyle name="40% - Énfasis3 6" xfId="110"/>
    <cellStyle name="40% - Énfasis3 7" xfId="124"/>
    <cellStyle name="40% - Énfasis4" xfId="35" builtinId="43" customBuiltin="1"/>
    <cellStyle name="40% - Énfasis4 2" xfId="56"/>
    <cellStyle name="40% - Énfasis4 3" xfId="70"/>
    <cellStyle name="40% - Énfasis4 4" xfId="84"/>
    <cellStyle name="40% - Énfasis4 5" xfId="98"/>
    <cellStyle name="40% - Énfasis4 6" xfId="112"/>
    <cellStyle name="40% - Énfasis4 7" xfId="126"/>
    <cellStyle name="40% - Énfasis5" xfId="39" builtinId="47" customBuiltin="1"/>
    <cellStyle name="40% - Énfasis5 2" xfId="58"/>
    <cellStyle name="40% - Énfasis5 3" xfId="72"/>
    <cellStyle name="40% - Énfasis5 4" xfId="86"/>
    <cellStyle name="40% - Énfasis5 5" xfId="100"/>
    <cellStyle name="40% - Énfasis5 6" xfId="114"/>
    <cellStyle name="40% - Énfasis5 7" xfId="128"/>
    <cellStyle name="40% - Énfasis6" xfId="43" builtinId="51" customBuiltin="1"/>
    <cellStyle name="40% - Énfasis6 2" xfId="60"/>
    <cellStyle name="40% - Énfasis6 3" xfId="74"/>
    <cellStyle name="40% - Énfasis6 4" xfId="88"/>
    <cellStyle name="40% - Énfasis6 5" xfId="102"/>
    <cellStyle name="40% - Énfasis6 6" xfId="116"/>
    <cellStyle name="40% - Énfasis6 7" xfId="130"/>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Neutral" xfId="12" builtinId="28" customBuiltin="1"/>
    <cellStyle name="Normal" xfId="0" builtinId="0"/>
    <cellStyle name="Normal 2" xfId="1"/>
    <cellStyle name="Normal 3" xfId="45"/>
    <cellStyle name="Normal 4" xfId="47"/>
    <cellStyle name="Normal 5" xfId="61"/>
    <cellStyle name="Normal 6" xfId="75"/>
    <cellStyle name="Normal 7" xfId="89"/>
    <cellStyle name="Normal 8" xfId="103"/>
    <cellStyle name="Normal 9" xfId="117"/>
    <cellStyle name="Normal_Hoja1" xfId="2"/>
    <cellStyle name="Normal_Hoja2" xfId="3"/>
    <cellStyle name="Notas 2" xfId="46"/>
    <cellStyle name="Notas 3" xfId="48"/>
    <cellStyle name="Notas 4" xfId="62"/>
    <cellStyle name="Notas 5" xfId="76"/>
    <cellStyle name="Notas 6" xfId="90"/>
    <cellStyle name="Notas 7" xfId="104"/>
    <cellStyle name="Notas 8" xfId="118"/>
    <cellStyle name="Porcentaje" xfId="4"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2">
    <dxf>
      <font>
        <condense val="0"/>
        <extend val="0"/>
        <color rgb="FF9C0006"/>
      </font>
      <fill>
        <patternFill>
          <bgColor rgb="FFFFC7CE"/>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5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1.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BUC!$B$16:$B$42</c:f>
              <c:strCache>
                <c:ptCount val="27"/>
                <c:pt idx="0">
                  <c:v>F. Ciencias Políticas y Sociología</c:v>
                </c:pt>
                <c:pt idx="1">
                  <c:v>F. Filología</c:v>
                </c:pt>
                <c:pt idx="2">
                  <c:v>F. Ciencias de la Información</c:v>
                </c:pt>
                <c:pt idx="3">
                  <c:v>F. Educación - Centro de Formación del Profesorado</c:v>
                </c:pt>
                <c:pt idx="4">
                  <c:v>F. Geografía e Historia</c:v>
                </c:pt>
                <c:pt idx="5">
                  <c:v>F. Veterinaria</c:v>
                </c:pt>
                <c:pt idx="6">
                  <c:v>F. Ciencias Económicas y Empresariales</c:v>
                </c:pt>
                <c:pt idx="7">
                  <c:v>F. Derecho</c:v>
                </c:pt>
                <c:pt idx="8">
                  <c:v>F. Medicina</c:v>
                </c:pt>
                <c:pt idx="9">
                  <c:v>F. Ciencias Geológicas</c:v>
                </c:pt>
                <c:pt idx="10">
                  <c:v>F. Enfermería, Fisioterapia y Podología</c:v>
                </c:pt>
                <c:pt idx="11">
                  <c:v>F. Psicología</c:v>
                </c:pt>
                <c:pt idx="12">
                  <c:v>F. Farmacia</c:v>
                </c:pt>
                <c:pt idx="13">
                  <c:v>F. Bellas Artes</c:v>
                </c:pt>
                <c:pt idx="14">
                  <c:v>F. Filosofía</c:v>
                </c:pt>
                <c:pt idx="15">
                  <c:v>F. Ciencias Matemáticas</c:v>
                </c:pt>
                <c:pt idx="16">
                  <c:v>F. Óptica y Optometría</c:v>
                </c:pt>
                <c:pt idx="17">
                  <c:v>F. Ciencias Físicas</c:v>
                </c:pt>
                <c:pt idx="18">
                  <c:v>F. Trabajo Social</c:v>
                </c:pt>
                <c:pt idx="19">
                  <c:v>F. Ciencias Químicas</c:v>
                </c:pt>
                <c:pt idx="20">
                  <c:v>F. Ciencias Biológicas</c:v>
                </c:pt>
                <c:pt idx="21">
                  <c:v>F. Odontología</c:v>
                </c:pt>
                <c:pt idx="22">
                  <c:v>F. Comercio y Turismo</c:v>
                </c:pt>
                <c:pt idx="23">
                  <c:v>F. Informática</c:v>
                </c:pt>
                <c:pt idx="24">
                  <c:v>F. Ciencias de la Documentación</c:v>
                </c:pt>
                <c:pt idx="25">
                  <c:v>F. Estudios Estadísticos</c:v>
                </c:pt>
                <c:pt idx="26">
                  <c:v>Otro</c:v>
                </c:pt>
              </c:strCache>
            </c:strRef>
          </c:cat>
          <c:val>
            <c:numRef>
              <c:f>BUC!$C$16:$C$42</c:f>
              <c:numCache>
                <c:formatCode>General</c:formatCode>
                <c:ptCount val="27"/>
                <c:pt idx="0">
                  <c:v>60</c:v>
                </c:pt>
                <c:pt idx="1">
                  <c:v>51</c:v>
                </c:pt>
                <c:pt idx="2">
                  <c:v>43</c:v>
                </c:pt>
                <c:pt idx="3">
                  <c:v>42</c:v>
                </c:pt>
                <c:pt idx="4">
                  <c:v>41</c:v>
                </c:pt>
                <c:pt idx="5">
                  <c:v>40</c:v>
                </c:pt>
                <c:pt idx="6">
                  <c:v>36</c:v>
                </c:pt>
                <c:pt idx="7">
                  <c:v>35</c:v>
                </c:pt>
                <c:pt idx="8">
                  <c:v>31</c:v>
                </c:pt>
                <c:pt idx="9">
                  <c:v>30</c:v>
                </c:pt>
                <c:pt idx="10">
                  <c:v>28</c:v>
                </c:pt>
                <c:pt idx="11">
                  <c:v>25</c:v>
                </c:pt>
                <c:pt idx="12">
                  <c:v>22</c:v>
                </c:pt>
                <c:pt idx="13">
                  <c:v>20</c:v>
                </c:pt>
                <c:pt idx="14">
                  <c:v>20</c:v>
                </c:pt>
                <c:pt idx="15">
                  <c:v>19</c:v>
                </c:pt>
                <c:pt idx="16">
                  <c:v>18</c:v>
                </c:pt>
                <c:pt idx="17">
                  <c:v>18</c:v>
                </c:pt>
                <c:pt idx="18">
                  <c:v>17</c:v>
                </c:pt>
                <c:pt idx="19">
                  <c:v>16</c:v>
                </c:pt>
                <c:pt idx="20">
                  <c:v>13</c:v>
                </c:pt>
                <c:pt idx="21">
                  <c:v>12</c:v>
                </c:pt>
                <c:pt idx="22">
                  <c:v>11</c:v>
                </c:pt>
                <c:pt idx="23">
                  <c:v>8</c:v>
                </c:pt>
                <c:pt idx="24">
                  <c:v>8</c:v>
                </c:pt>
                <c:pt idx="25">
                  <c:v>3</c:v>
                </c:pt>
                <c:pt idx="26">
                  <c:v>2</c:v>
                </c:pt>
              </c:numCache>
            </c:numRef>
          </c:val>
          <c:extLst xmlns:c16r2="http://schemas.microsoft.com/office/drawing/2015/06/chart">
            <c:ext xmlns:c16="http://schemas.microsoft.com/office/drawing/2014/chart" uri="{C3380CC4-5D6E-409C-BE32-E72D297353CC}">
              <c16:uniqueId val="{00000000-8755-4C5A-8610-83EBA53D136B}"/>
            </c:ext>
          </c:extLst>
        </c:ser>
        <c:dLbls>
          <c:showLegendKey val="0"/>
          <c:showVal val="0"/>
          <c:showCatName val="0"/>
          <c:showSerName val="0"/>
          <c:showPercent val="0"/>
          <c:showBubbleSize val="0"/>
        </c:dLbls>
        <c:gapWidth val="97"/>
        <c:axId val="-387880400"/>
        <c:axId val="-387884208"/>
      </c:barChart>
      <c:catAx>
        <c:axId val="-387880400"/>
        <c:scaling>
          <c:orientation val="maxMin"/>
        </c:scaling>
        <c:delete val="0"/>
        <c:axPos val="l"/>
        <c:numFmt formatCode="General" sourceLinked="0"/>
        <c:majorTickMark val="out"/>
        <c:minorTickMark val="none"/>
        <c:tickLblPos val="nextTo"/>
        <c:crossAx val="-387884208"/>
        <c:crosses val="autoZero"/>
        <c:auto val="1"/>
        <c:lblAlgn val="ctr"/>
        <c:lblOffset val="100"/>
        <c:noMultiLvlLbl val="0"/>
      </c:catAx>
      <c:valAx>
        <c:axId val="-387884208"/>
        <c:scaling>
          <c:orientation val="minMax"/>
        </c:scaling>
        <c:delete val="1"/>
        <c:axPos val="t"/>
        <c:numFmt formatCode="General" sourceLinked="1"/>
        <c:majorTickMark val="out"/>
        <c:minorTickMark val="none"/>
        <c:tickLblPos val="none"/>
        <c:crossAx val="-38788040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8E-2"/>
          <c:w val="0.643122676579928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B7FF-4B10-A375-223536AB747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B7FF-4B10-A375-223536AB747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7FF-4B10-A375-223536AB747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7FF-4B10-A375-223536AB747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B7FF-4B10-A375-223536AB747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B7FF-4B10-A375-223536AB7477}"/>
              </c:ext>
            </c:extLst>
          </c:dPt>
          <c:val>
            <c:numRef>
              <c:f>BUC!$C$119:$H$119</c:f>
            </c:numRef>
          </c:val>
          <c:extLst xmlns:c16r2="http://schemas.microsoft.com/office/drawing/2015/06/chart">
            <c:ext xmlns:c16="http://schemas.microsoft.com/office/drawing/2014/chart" uri="{C3380CC4-5D6E-409C-BE32-E72D297353CC}">
              <c16:uniqueId val="{0000000C-B7FF-4B10-A375-223536AB74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5EFF-42C2-97E5-6D067937F873}"/>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5EFF-42C2-97E5-6D067937F87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'BUC area'!$J$195:$K$195</c:f>
              <c:strCache>
                <c:ptCount val="2"/>
                <c:pt idx="0">
                  <c:v>Sí</c:v>
                </c:pt>
                <c:pt idx="1">
                  <c:v>No</c:v>
                </c:pt>
              </c:strCache>
            </c:strRef>
          </c:cat>
          <c:val>
            <c:numRef>
              <c:f>'BUC area'!$J$196:$K$196</c:f>
              <c:numCache>
                <c:formatCode>General</c:formatCode>
                <c:ptCount val="2"/>
                <c:pt idx="0">
                  <c:v>128</c:v>
                </c:pt>
                <c:pt idx="1">
                  <c:v>46</c:v>
                </c:pt>
              </c:numCache>
            </c:numRef>
          </c:val>
          <c:extLst xmlns:c16r2="http://schemas.microsoft.com/office/drawing/2015/06/chart">
            <c:ext xmlns:c16="http://schemas.microsoft.com/office/drawing/2014/chart" uri="{C3380CC4-5D6E-409C-BE32-E72D297353CC}">
              <c16:uniqueId val="{00000004-5EFF-42C2-97E5-6D067937F87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6B43-48A8-B7EA-6A7A18231F82}"/>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6B43-48A8-B7EA-6A7A18231F82}"/>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BUC!$J$214:$K$214</c:f>
              <c:strCache>
                <c:ptCount val="2"/>
                <c:pt idx="0">
                  <c:v>Sí</c:v>
                </c:pt>
                <c:pt idx="1">
                  <c:v>No</c:v>
                </c:pt>
              </c:strCache>
            </c:strRef>
          </c:cat>
          <c:val>
            <c:numRef>
              <c:f>BUC!$J$228:$K$228</c:f>
            </c:numRef>
          </c:val>
          <c:extLst xmlns:c16r2="http://schemas.microsoft.com/office/drawing/2015/06/chart">
            <c:ext xmlns:c16="http://schemas.microsoft.com/office/drawing/2014/chart" uri="{C3380CC4-5D6E-409C-BE32-E72D297353CC}">
              <c16:uniqueId val="{00000004-6B43-48A8-B7EA-6A7A18231F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DF7B-4EC5-9EC4-A88D68BD0D5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DF7B-4EC5-9EC4-A88D68BD0D57}"/>
              </c:ext>
            </c:extLst>
          </c:dPt>
          <c:dPt>
            <c:idx val="2"/>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DF7B-4EC5-9EC4-A88D68BD0D57}"/>
              </c:ext>
            </c:extLst>
          </c:dPt>
          <c:dPt>
            <c:idx val="3"/>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DF7B-4EC5-9EC4-A88D68BD0D5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DF7B-4EC5-9EC4-A88D68BD0D57}"/>
              </c:ext>
            </c:extLst>
          </c:dPt>
          <c:dLbls>
            <c:delete val="1"/>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DF7B-4EC5-9EC4-A88D68BD0D5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457D-4EC6-9F51-B64D99F8CFD8}"/>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457D-4EC6-9F51-B64D99F8CFD8}"/>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BUC!$J$214:$K$214</c:f>
              <c:strCache>
                <c:ptCount val="2"/>
                <c:pt idx="0">
                  <c:v>Sí</c:v>
                </c:pt>
                <c:pt idx="1">
                  <c:v>No</c:v>
                </c:pt>
              </c:strCache>
            </c:strRef>
          </c:cat>
          <c:val>
            <c:numRef>
              <c:f>BUC!$J$241:$K$241</c:f>
            </c:numRef>
          </c:val>
          <c:extLst xmlns:c16r2="http://schemas.microsoft.com/office/drawing/2015/06/chart">
            <c:ext xmlns:c16="http://schemas.microsoft.com/office/drawing/2014/chart" uri="{C3380CC4-5D6E-409C-BE32-E72D297353CC}">
              <c16:uniqueId val="{00000004-457D-4EC6-9F51-B64D99F8C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48"/>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878-4EA6-932D-D13AD0EF1B06}"/>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878-4EA6-932D-D13AD0EF1B06}"/>
              </c:ext>
            </c:extLst>
          </c:dPt>
          <c:dPt>
            <c:idx val="2"/>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2878-4EA6-932D-D13AD0EF1B06}"/>
              </c:ext>
            </c:extLst>
          </c:dPt>
          <c:dPt>
            <c:idx val="3"/>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2878-4EA6-932D-D13AD0EF1B06}"/>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2878-4EA6-932D-D13AD0EF1B06}"/>
              </c:ext>
            </c:extLst>
          </c:dPt>
          <c:dLbls>
            <c:delete val="1"/>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2878-4EA6-932D-D13AD0EF1B0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9944-4525-B46D-EAF242BEFFAD}"/>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944-4525-B46D-EAF242BEFFAD}"/>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'BUC area'!$G$234:$H$234</c:f>
              <c:strCache>
                <c:ptCount val="2"/>
                <c:pt idx="0">
                  <c:v>Sí</c:v>
                </c:pt>
                <c:pt idx="1">
                  <c:v>No</c:v>
                </c:pt>
              </c:strCache>
            </c:strRef>
          </c:cat>
          <c:val>
            <c:numRef>
              <c:f>'BUC area'!$G$235:$H$235</c:f>
              <c:numCache>
                <c:formatCode>General</c:formatCode>
                <c:ptCount val="2"/>
                <c:pt idx="0">
                  <c:v>72</c:v>
                </c:pt>
                <c:pt idx="1">
                  <c:v>101</c:v>
                </c:pt>
              </c:numCache>
            </c:numRef>
          </c:val>
          <c:extLst xmlns:c16r2="http://schemas.microsoft.com/office/drawing/2015/06/chart">
            <c:ext xmlns:c16="http://schemas.microsoft.com/office/drawing/2014/chart" uri="{C3380CC4-5D6E-409C-BE32-E72D297353CC}">
              <c16:uniqueId val="{00000004-9944-4525-B46D-EAF242BEFFA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989D-4F23-844D-E95DB3E520F0}"/>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89D-4F23-844D-E95DB3E520F0}"/>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'BUC area'!$G$234:$H$234</c:f>
              <c:strCache>
                <c:ptCount val="2"/>
                <c:pt idx="0">
                  <c:v>Sí</c:v>
                </c:pt>
                <c:pt idx="1">
                  <c:v>No</c:v>
                </c:pt>
              </c:strCache>
            </c:strRef>
          </c:cat>
          <c:val>
            <c:numRef>
              <c:f>'BUC area'!$G$239:$H$239</c:f>
              <c:numCache>
                <c:formatCode>General</c:formatCode>
                <c:ptCount val="2"/>
                <c:pt idx="0">
                  <c:v>144</c:v>
                </c:pt>
                <c:pt idx="1">
                  <c:v>31</c:v>
                </c:pt>
              </c:numCache>
            </c:numRef>
          </c:val>
          <c:extLst xmlns:c16r2="http://schemas.microsoft.com/office/drawing/2015/06/chart">
            <c:ext xmlns:c16="http://schemas.microsoft.com/office/drawing/2014/chart" uri="{C3380CC4-5D6E-409C-BE32-E72D297353CC}">
              <c16:uniqueId val="{00000004-989D-4F23-844D-E95DB3E520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2ACD-4F4E-8766-4F8400F1EFC3}"/>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ACD-4F4E-8766-4F8400F1EFC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'BUC area'!$G$234:$H$234</c:f>
              <c:strCache>
                <c:ptCount val="2"/>
                <c:pt idx="0">
                  <c:v>Sí</c:v>
                </c:pt>
                <c:pt idx="1">
                  <c:v>No</c:v>
                </c:pt>
              </c:strCache>
            </c:strRef>
          </c:cat>
          <c:val>
            <c:numRef>
              <c:f>'BUC area'!$G$243:$H$243</c:f>
              <c:numCache>
                <c:formatCode>General</c:formatCode>
                <c:ptCount val="2"/>
                <c:pt idx="0">
                  <c:v>86</c:v>
                </c:pt>
                <c:pt idx="1">
                  <c:v>88</c:v>
                </c:pt>
              </c:numCache>
            </c:numRef>
          </c:val>
          <c:extLst xmlns:c16r2="http://schemas.microsoft.com/office/drawing/2015/06/chart">
            <c:ext xmlns:c16="http://schemas.microsoft.com/office/drawing/2014/chart" uri="{C3380CC4-5D6E-409C-BE32-E72D297353CC}">
              <c16:uniqueId val="{00000004-2ACD-4F4E-8766-4F8400F1EF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91647731185093"/>
          <c:y val="0.25127261503229048"/>
          <c:w val="0.54026477029031217"/>
          <c:h val="0.5351408405985216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8107-47DA-B480-876AFB28503E}"/>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8107-47DA-B480-876AFB28503E}"/>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'BUC area'!$G$234:$H$234</c:f>
              <c:strCache>
                <c:ptCount val="2"/>
                <c:pt idx="0">
                  <c:v>Sí</c:v>
                </c:pt>
                <c:pt idx="1">
                  <c:v>No</c:v>
                </c:pt>
              </c:strCache>
            </c:strRef>
          </c:cat>
          <c:val>
            <c:numRef>
              <c:f>'BUC area'!$J$253:$K$253</c:f>
              <c:numCache>
                <c:formatCode>General</c:formatCode>
                <c:ptCount val="2"/>
                <c:pt idx="0">
                  <c:v>81</c:v>
                </c:pt>
                <c:pt idx="1">
                  <c:v>93</c:v>
                </c:pt>
              </c:numCache>
            </c:numRef>
          </c:val>
          <c:extLst xmlns:c16r2="http://schemas.microsoft.com/office/drawing/2015/06/chart">
            <c:ext xmlns:c16="http://schemas.microsoft.com/office/drawing/2014/chart" uri="{C3380CC4-5D6E-409C-BE32-E72D297353CC}">
              <c16:uniqueId val="{00000004-8107-47DA-B480-876AFB28503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5E-2"/>
          <c:w val="0.643122676579933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FEB0-487A-A3A6-6BAC86BE5D15}"/>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FEB0-487A-A3A6-6BAC86BE5D15}"/>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FEB0-487A-A3A6-6BAC86BE5D15}"/>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FEB0-487A-A3A6-6BAC86BE5D15}"/>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FEB0-487A-A3A6-6BAC86BE5D15}"/>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FEB0-487A-A3A6-6BAC86BE5D15}"/>
              </c:ext>
            </c:extLst>
          </c:dPt>
          <c:val>
            <c:numRef>
              <c:f>'BUC area'!$C$258:$H$258</c:f>
              <c:numCache>
                <c:formatCode>General</c:formatCode>
                <c:ptCount val="6"/>
                <c:pt idx="0">
                  <c:v>0</c:v>
                </c:pt>
                <c:pt idx="1">
                  <c:v>0</c:v>
                </c:pt>
                <c:pt idx="2">
                  <c:v>5</c:v>
                </c:pt>
                <c:pt idx="3">
                  <c:v>25</c:v>
                </c:pt>
                <c:pt idx="4">
                  <c:v>141</c:v>
                </c:pt>
                <c:pt idx="5">
                  <c:v>5</c:v>
                </c:pt>
              </c:numCache>
            </c:numRef>
          </c:val>
          <c:extLst xmlns:c16r2="http://schemas.microsoft.com/office/drawing/2015/06/chart">
            <c:ext xmlns:c16="http://schemas.microsoft.com/office/drawing/2014/chart" uri="{C3380CC4-5D6E-409C-BE32-E72D297353CC}">
              <c16:uniqueId val="{0000000C-FEB0-487A-A3A6-6BAC86BE5D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97"/>
          <c:y val="0.14634204435834441"/>
          <c:w val="0.168224682901675"/>
          <c:h val="0.756100562518116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3333-4919-B175-AB3A4DC7AA8D}"/>
              </c:ext>
            </c:extLst>
          </c:dPt>
          <c:val>
            <c:numRef>
              <c:f>BUC!$P$119</c:f>
            </c:numRef>
          </c:val>
          <c:extLst xmlns:c16r2="http://schemas.microsoft.com/office/drawing/2015/06/chart">
            <c:ext xmlns:c16="http://schemas.microsoft.com/office/drawing/2014/chart" uri="{C3380CC4-5D6E-409C-BE32-E72D297353CC}">
              <c16:uniqueId val="{00000002-3333-4919-B175-AB3A4DC7AA8D}"/>
            </c:ext>
          </c:extLst>
        </c:ser>
        <c:dLbls>
          <c:showLegendKey val="0"/>
          <c:showVal val="0"/>
          <c:showCatName val="0"/>
          <c:showSerName val="0"/>
          <c:showPercent val="0"/>
          <c:showBubbleSize val="0"/>
        </c:dLbls>
        <c:gapWidth val="0"/>
        <c:overlap val="100"/>
        <c:axId val="-387878224"/>
        <c:axId val="-387876592"/>
      </c:barChart>
      <c:catAx>
        <c:axId val="-387878224"/>
        <c:scaling>
          <c:orientation val="minMax"/>
        </c:scaling>
        <c:delete val="1"/>
        <c:axPos val="b"/>
        <c:majorTickMark val="out"/>
        <c:minorTickMark val="none"/>
        <c:tickLblPos val="none"/>
        <c:crossAx val="-387876592"/>
        <c:crosses val="autoZero"/>
        <c:auto val="1"/>
        <c:lblAlgn val="ctr"/>
        <c:lblOffset val="100"/>
        <c:noMultiLvlLbl val="0"/>
      </c:catAx>
      <c:valAx>
        <c:axId val="-3878765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782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47"/>
          <c:y val="0.14634204435834441"/>
          <c:w val="0.168224682901675"/>
          <c:h val="0.756100562518122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771E-4512-AB67-50CFBF631BDE}"/>
              </c:ext>
            </c:extLst>
          </c:dPt>
          <c:val>
            <c:numRef>
              <c:f>'BUC area'!$P$258</c:f>
              <c:numCache>
                <c:formatCode>0.0</c:formatCode>
                <c:ptCount val="1"/>
                <c:pt idx="0">
                  <c:v>9.4883040935672511</c:v>
                </c:pt>
              </c:numCache>
            </c:numRef>
          </c:val>
          <c:extLst xmlns:c16r2="http://schemas.microsoft.com/office/drawing/2015/06/chart">
            <c:ext xmlns:c16="http://schemas.microsoft.com/office/drawing/2014/chart" uri="{C3380CC4-5D6E-409C-BE32-E72D297353CC}">
              <c16:uniqueId val="{00000002-771E-4512-AB67-50CFBF631BDE}"/>
            </c:ext>
          </c:extLst>
        </c:ser>
        <c:dLbls>
          <c:showLegendKey val="0"/>
          <c:showVal val="0"/>
          <c:showCatName val="0"/>
          <c:showSerName val="0"/>
          <c:showPercent val="0"/>
          <c:showBubbleSize val="0"/>
        </c:dLbls>
        <c:gapWidth val="0"/>
        <c:overlap val="100"/>
        <c:axId val="-310943088"/>
        <c:axId val="-310940912"/>
      </c:barChart>
      <c:catAx>
        <c:axId val="-310943088"/>
        <c:scaling>
          <c:orientation val="minMax"/>
        </c:scaling>
        <c:delete val="1"/>
        <c:axPos val="b"/>
        <c:majorTickMark val="out"/>
        <c:minorTickMark val="none"/>
        <c:tickLblPos val="none"/>
        <c:crossAx val="-310940912"/>
        <c:crosses val="autoZero"/>
        <c:auto val="1"/>
        <c:lblAlgn val="ctr"/>
        <c:lblOffset val="100"/>
        <c:noMultiLvlLbl val="0"/>
      </c:catAx>
      <c:valAx>
        <c:axId val="-3109409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430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06E-2"/>
          <c:w val="0.643122676579933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6AF3-49BF-9476-8FA514ACB512}"/>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6AF3-49BF-9476-8FA514ACB512}"/>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6AF3-49BF-9476-8FA514ACB512}"/>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6AF3-49BF-9476-8FA514ACB512}"/>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6AF3-49BF-9476-8FA514ACB512}"/>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6AF3-49BF-9476-8FA514ACB512}"/>
              </c:ext>
            </c:extLst>
          </c:dPt>
          <c:val>
            <c:numRef>
              <c:f>'BUC area'!$C$264:$H$264</c:f>
              <c:numCache>
                <c:formatCode>General</c:formatCode>
                <c:ptCount val="6"/>
                <c:pt idx="0">
                  <c:v>0</c:v>
                </c:pt>
                <c:pt idx="1">
                  <c:v>0</c:v>
                </c:pt>
                <c:pt idx="2">
                  <c:v>1</c:v>
                </c:pt>
                <c:pt idx="3">
                  <c:v>20</c:v>
                </c:pt>
                <c:pt idx="4">
                  <c:v>150</c:v>
                </c:pt>
                <c:pt idx="5">
                  <c:v>5</c:v>
                </c:pt>
              </c:numCache>
            </c:numRef>
          </c:val>
          <c:extLst xmlns:c16r2="http://schemas.microsoft.com/office/drawing/2015/06/chart">
            <c:ext xmlns:c16="http://schemas.microsoft.com/office/drawing/2014/chart" uri="{C3380CC4-5D6E-409C-BE32-E72D297353CC}">
              <c16:uniqueId val="{0000000C-6AF3-49BF-9476-8FA514ACB51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A829-45AB-B087-84A235F1377C}"/>
              </c:ext>
            </c:extLst>
          </c:dPt>
          <c:val>
            <c:numRef>
              <c:f>'BUC area'!$P$264</c:f>
              <c:numCache>
                <c:formatCode>0.0</c:formatCode>
                <c:ptCount val="1"/>
                <c:pt idx="0">
                  <c:v>9.6783625730994149</c:v>
                </c:pt>
              </c:numCache>
            </c:numRef>
          </c:val>
          <c:extLst xmlns:c16r2="http://schemas.microsoft.com/office/drawing/2015/06/chart">
            <c:ext xmlns:c16="http://schemas.microsoft.com/office/drawing/2014/chart" uri="{C3380CC4-5D6E-409C-BE32-E72D297353CC}">
              <c16:uniqueId val="{00000002-A829-45AB-B087-84A235F1377C}"/>
            </c:ext>
          </c:extLst>
        </c:ser>
        <c:dLbls>
          <c:showLegendKey val="0"/>
          <c:showVal val="0"/>
          <c:showCatName val="0"/>
          <c:showSerName val="0"/>
          <c:showPercent val="0"/>
          <c:showBubbleSize val="0"/>
        </c:dLbls>
        <c:gapWidth val="0"/>
        <c:overlap val="100"/>
        <c:axId val="-310939280"/>
        <c:axId val="-310937648"/>
      </c:barChart>
      <c:catAx>
        <c:axId val="-310939280"/>
        <c:scaling>
          <c:orientation val="minMax"/>
        </c:scaling>
        <c:delete val="1"/>
        <c:axPos val="b"/>
        <c:majorTickMark val="out"/>
        <c:minorTickMark val="none"/>
        <c:tickLblPos val="none"/>
        <c:crossAx val="-310937648"/>
        <c:crosses val="autoZero"/>
        <c:auto val="1"/>
        <c:lblAlgn val="ctr"/>
        <c:lblOffset val="100"/>
        <c:noMultiLvlLbl val="0"/>
      </c:catAx>
      <c:valAx>
        <c:axId val="-31093764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392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47E-2"/>
          <c:w val="0.643122676579933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423-4126-901E-A3E8FE7D290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423-4126-901E-A3E8FE7D290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2423-4126-901E-A3E8FE7D290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2423-4126-901E-A3E8FE7D290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2423-4126-901E-A3E8FE7D290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2423-4126-901E-A3E8FE7D2900}"/>
              </c:ext>
            </c:extLst>
          </c:dPt>
          <c:val>
            <c:numRef>
              <c:f>'BUC area'!$C$273:$H$273</c:f>
              <c:numCache>
                <c:formatCode>General</c:formatCode>
                <c:ptCount val="6"/>
                <c:pt idx="0">
                  <c:v>0</c:v>
                </c:pt>
                <c:pt idx="1">
                  <c:v>0</c:v>
                </c:pt>
                <c:pt idx="2">
                  <c:v>9</c:v>
                </c:pt>
                <c:pt idx="3">
                  <c:v>55</c:v>
                </c:pt>
                <c:pt idx="4">
                  <c:v>109</c:v>
                </c:pt>
                <c:pt idx="5">
                  <c:v>3</c:v>
                </c:pt>
              </c:numCache>
            </c:numRef>
          </c:val>
          <c:extLst xmlns:c16r2="http://schemas.microsoft.com/office/drawing/2015/06/chart">
            <c:ext xmlns:c16="http://schemas.microsoft.com/office/drawing/2014/chart" uri="{C3380CC4-5D6E-409C-BE32-E72D297353CC}">
              <c16:uniqueId val="{0000000C-2423-4126-901E-A3E8FE7D2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BE40-490F-B9C8-810804EF3969}"/>
              </c:ext>
            </c:extLst>
          </c:dPt>
          <c:val>
            <c:numRef>
              <c:f>'BUC area'!$P$273</c:f>
              <c:numCache>
                <c:formatCode>0.0</c:formatCode>
                <c:ptCount val="1"/>
                <c:pt idx="0">
                  <c:v>8.9450867052023124</c:v>
                </c:pt>
              </c:numCache>
            </c:numRef>
          </c:val>
          <c:extLst xmlns:c16r2="http://schemas.microsoft.com/office/drawing/2015/06/chart">
            <c:ext xmlns:c16="http://schemas.microsoft.com/office/drawing/2014/chart" uri="{C3380CC4-5D6E-409C-BE32-E72D297353CC}">
              <c16:uniqueId val="{00000002-BE40-490F-B9C8-810804EF3969}"/>
            </c:ext>
          </c:extLst>
        </c:ser>
        <c:dLbls>
          <c:showLegendKey val="0"/>
          <c:showVal val="0"/>
          <c:showCatName val="0"/>
          <c:showSerName val="0"/>
          <c:showPercent val="0"/>
          <c:showBubbleSize val="0"/>
        </c:dLbls>
        <c:gapWidth val="0"/>
        <c:overlap val="100"/>
        <c:axId val="-310937104"/>
        <c:axId val="-310938192"/>
      </c:barChart>
      <c:catAx>
        <c:axId val="-310937104"/>
        <c:scaling>
          <c:orientation val="minMax"/>
        </c:scaling>
        <c:delete val="1"/>
        <c:axPos val="b"/>
        <c:majorTickMark val="out"/>
        <c:minorTickMark val="none"/>
        <c:tickLblPos val="none"/>
        <c:crossAx val="-310938192"/>
        <c:crosses val="autoZero"/>
        <c:auto val="1"/>
        <c:lblAlgn val="ctr"/>
        <c:lblOffset val="100"/>
        <c:noMultiLvlLbl val="0"/>
      </c:catAx>
      <c:valAx>
        <c:axId val="-3109381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371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3003E-2"/>
          <c:w val="0.643122676579934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F1DD-4FB0-83DE-C2C9C4F57FD8}"/>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F1DD-4FB0-83DE-C2C9C4F57FD8}"/>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F1DD-4FB0-83DE-C2C9C4F57FD8}"/>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F1DD-4FB0-83DE-C2C9C4F57FD8}"/>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F1DD-4FB0-83DE-C2C9C4F57FD8}"/>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F1DD-4FB0-83DE-C2C9C4F57FD8}"/>
              </c:ext>
            </c:extLst>
          </c:dPt>
          <c:val>
            <c:numRef>
              <c:f>'BUC area'!$C$279:$H$279</c:f>
              <c:numCache>
                <c:formatCode>General</c:formatCode>
                <c:ptCount val="6"/>
                <c:pt idx="0">
                  <c:v>0</c:v>
                </c:pt>
                <c:pt idx="1">
                  <c:v>0</c:v>
                </c:pt>
                <c:pt idx="2">
                  <c:v>18</c:v>
                </c:pt>
                <c:pt idx="3">
                  <c:v>71</c:v>
                </c:pt>
                <c:pt idx="4">
                  <c:v>80</c:v>
                </c:pt>
                <c:pt idx="5">
                  <c:v>7</c:v>
                </c:pt>
              </c:numCache>
            </c:numRef>
          </c:val>
          <c:extLst xmlns:c16r2="http://schemas.microsoft.com/office/drawing/2015/06/chart">
            <c:ext xmlns:c16="http://schemas.microsoft.com/office/drawing/2014/chart" uri="{C3380CC4-5D6E-409C-BE32-E72D297353CC}">
              <c16:uniqueId val="{0000000C-F1DD-4FB0-83DE-C2C9C4F57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AEB1-4070-8E0B-083F4109C24C}"/>
              </c:ext>
            </c:extLst>
          </c:dPt>
          <c:val>
            <c:numRef>
              <c:f>'BUC area'!$P$279</c:f>
              <c:numCache>
                <c:formatCode>0.0</c:formatCode>
                <c:ptCount val="1"/>
                <c:pt idx="0">
                  <c:v>8.4171597633136095</c:v>
                </c:pt>
              </c:numCache>
            </c:numRef>
          </c:val>
          <c:extLst xmlns:c16r2="http://schemas.microsoft.com/office/drawing/2015/06/chart">
            <c:ext xmlns:c16="http://schemas.microsoft.com/office/drawing/2014/chart" uri="{C3380CC4-5D6E-409C-BE32-E72D297353CC}">
              <c16:uniqueId val="{00000002-AEB1-4070-8E0B-083F4109C24C}"/>
            </c:ext>
          </c:extLst>
        </c:ser>
        <c:dLbls>
          <c:showLegendKey val="0"/>
          <c:showVal val="0"/>
          <c:showCatName val="0"/>
          <c:showSerName val="0"/>
          <c:showPercent val="0"/>
          <c:showBubbleSize val="0"/>
        </c:dLbls>
        <c:gapWidth val="0"/>
        <c:overlap val="100"/>
        <c:axId val="-310930576"/>
        <c:axId val="-310935472"/>
      </c:barChart>
      <c:catAx>
        <c:axId val="-310930576"/>
        <c:scaling>
          <c:orientation val="minMax"/>
        </c:scaling>
        <c:delete val="1"/>
        <c:axPos val="b"/>
        <c:majorTickMark val="out"/>
        <c:minorTickMark val="none"/>
        <c:tickLblPos val="none"/>
        <c:crossAx val="-310935472"/>
        <c:crosses val="autoZero"/>
        <c:auto val="1"/>
        <c:lblAlgn val="ctr"/>
        <c:lblOffset val="100"/>
        <c:noMultiLvlLbl val="0"/>
      </c:catAx>
      <c:valAx>
        <c:axId val="-3109354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305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580755850945262"/>
          <c:y val="0.14516129032258071"/>
          <c:w val="0.48669585541096233"/>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'BUC area'!$B$40:$B$44</c:f>
              <c:strCache>
                <c:ptCount val="5"/>
                <c:pt idx="0">
                  <c:v>Seguiré usando los servicios de la biblioteca con la misma frecuencia que expuse en la pregunta anterior</c:v>
                </c:pt>
                <c:pt idx="1">
                  <c:v>Creo que voy a acudir con menos frecuencia a la biblioteca y usaré más la biblioteca virtual</c:v>
                </c:pt>
                <c:pt idx="2">
                  <c:v>Tengo que ir necesariamente para consultar los documentos que están ubicados en la biblioteca</c:v>
                </c:pt>
                <c:pt idx="3">
                  <c:v>Solo haré uso de la biblioteca virtual y de sus recursos electrónicos</c:v>
                </c:pt>
                <c:pt idx="4">
                  <c:v>Procuraré buscar la información que necesito fuera de la biblioteca</c:v>
                </c:pt>
              </c:strCache>
            </c:strRef>
          </c:cat>
          <c:val>
            <c:numRef>
              <c:f>'BUC area'!$D$40:$D$44</c:f>
              <c:numCache>
                <c:formatCode>0.0%</c:formatCode>
                <c:ptCount val="5"/>
                <c:pt idx="0">
                  <c:v>0.6875</c:v>
                </c:pt>
                <c:pt idx="1">
                  <c:v>0.17045454545454544</c:v>
                </c:pt>
                <c:pt idx="2">
                  <c:v>1.7045454545454544E-2</c:v>
                </c:pt>
                <c:pt idx="3">
                  <c:v>4.5454545454545456E-2</c:v>
                </c:pt>
                <c:pt idx="4">
                  <c:v>0</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310928944"/>
        <c:axId val="-310932208"/>
      </c:barChart>
      <c:catAx>
        <c:axId val="-310928944"/>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10932208"/>
        <c:crosses val="autoZero"/>
        <c:auto val="1"/>
        <c:lblAlgn val="ctr"/>
        <c:lblOffset val="100"/>
        <c:noMultiLvlLbl val="0"/>
      </c:catAx>
      <c:valAx>
        <c:axId val="-310932208"/>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10928944"/>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'BUC area'!$B$144:$B$150</c:f>
              <c:strCache>
                <c:ptCount val="7"/>
                <c:pt idx="0">
                  <c:v>Facebook</c:v>
                </c:pt>
                <c:pt idx="1">
                  <c:v>Twitter</c:v>
                </c:pt>
                <c:pt idx="2">
                  <c:v>Instagram</c:v>
                </c:pt>
                <c:pt idx="3">
                  <c:v>Research Gate</c:v>
                </c:pt>
                <c:pt idx="4">
                  <c:v>academia.edu</c:v>
                </c:pt>
                <c:pt idx="5">
                  <c:v>No uso ninguna red social</c:v>
                </c:pt>
                <c:pt idx="6">
                  <c:v>Otras</c:v>
                </c:pt>
              </c:strCache>
            </c:strRef>
          </c:cat>
          <c:val>
            <c:numRef>
              <c:f>'BUC area'!$D$144:$D$150</c:f>
              <c:numCache>
                <c:formatCode>0%</c:formatCode>
                <c:ptCount val="7"/>
                <c:pt idx="0">
                  <c:v>0.10795454545454546</c:v>
                </c:pt>
                <c:pt idx="1">
                  <c:v>0.14772727272727273</c:v>
                </c:pt>
                <c:pt idx="2">
                  <c:v>6.25E-2</c:v>
                </c:pt>
                <c:pt idx="3">
                  <c:v>0.57386363636363635</c:v>
                </c:pt>
                <c:pt idx="4">
                  <c:v>0.22159090909090909</c:v>
                </c:pt>
                <c:pt idx="5">
                  <c:v>0.28977272727272729</c:v>
                </c:pt>
                <c:pt idx="6">
                  <c:v>0.11931818181818182</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82"/>
        <c:axId val="-310936560"/>
        <c:axId val="-310934928"/>
      </c:barChart>
      <c:catAx>
        <c:axId val="-310936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0934928"/>
        <c:crosses val="autoZero"/>
        <c:auto val="1"/>
        <c:lblAlgn val="ctr"/>
        <c:lblOffset val="100"/>
        <c:noMultiLvlLbl val="0"/>
      </c:catAx>
      <c:valAx>
        <c:axId val="-3109349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0936560"/>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0211" r="0.75000000000000211" t="1" header="0" footer="0"/>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53050032170097E-2"/>
          <c:y val="0.30835147047880335"/>
          <c:w val="0.84619014062930853"/>
          <c:h val="0.55832796381531324"/>
        </c:manualLayout>
      </c:layout>
      <c:barChart>
        <c:barDir val="col"/>
        <c:grouping val="clustered"/>
        <c:varyColors val="0"/>
        <c:ser>
          <c:idx val="0"/>
          <c:order val="0"/>
          <c:spPr>
            <a:solidFill>
              <a:schemeClr val="accent1"/>
            </a:solidFill>
            <a:ln>
              <a:noFill/>
            </a:ln>
            <a:effectLst/>
          </c:spPr>
          <c:invertIfNegative val="0"/>
          <c:cat>
            <c:strRef>
              <c:f>'BUC area'!$B$200:$B$204</c:f>
              <c:strCache>
                <c:ptCount val="5"/>
                <c:pt idx="0">
                  <c:v>Muy malo</c:v>
                </c:pt>
                <c:pt idx="1">
                  <c:v>Malo</c:v>
                </c:pt>
                <c:pt idx="2">
                  <c:v>Regular</c:v>
                </c:pt>
                <c:pt idx="3">
                  <c:v>Bueno</c:v>
                </c:pt>
                <c:pt idx="4">
                  <c:v>Excelente</c:v>
                </c:pt>
              </c:strCache>
            </c:strRef>
          </c:cat>
          <c:val>
            <c:numRef>
              <c:f>'BUC area'!$C$200:$C$204</c:f>
              <c:numCache>
                <c:formatCode>General</c:formatCode>
                <c:ptCount val="5"/>
                <c:pt idx="0">
                  <c:v>0</c:v>
                </c:pt>
                <c:pt idx="1">
                  <c:v>0</c:v>
                </c:pt>
                <c:pt idx="2">
                  <c:v>9</c:v>
                </c:pt>
                <c:pt idx="3">
                  <c:v>85</c:v>
                </c:pt>
                <c:pt idx="4">
                  <c:v>21</c:v>
                </c:pt>
              </c:numCache>
            </c:numRef>
          </c:val>
        </c:ser>
        <c:dLbls>
          <c:showLegendKey val="0"/>
          <c:showVal val="0"/>
          <c:showCatName val="0"/>
          <c:showSerName val="0"/>
          <c:showPercent val="0"/>
          <c:showBubbleSize val="0"/>
        </c:dLbls>
        <c:gapWidth val="219"/>
        <c:overlap val="-27"/>
        <c:axId val="-310933296"/>
        <c:axId val="-308151296"/>
      </c:barChart>
      <c:catAx>
        <c:axId val="-31093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151296"/>
        <c:crosses val="autoZero"/>
        <c:auto val="1"/>
        <c:lblAlgn val="ctr"/>
        <c:lblOffset val="100"/>
        <c:noMultiLvlLbl val="0"/>
      </c:catAx>
      <c:valAx>
        <c:axId val="-30815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093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29E-2"/>
          <c:w val="0.643122676579929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DC9D-4130-8AAA-B47B7731A67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DC9D-4130-8AAA-B47B7731A67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DC9D-4130-8AAA-B47B7731A67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DC9D-4130-8AAA-B47B7731A67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DC9D-4130-8AAA-B47B7731A67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DC9D-4130-8AAA-B47B7731A677}"/>
              </c:ext>
            </c:extLst>
          </c:dPt>
          <c:val>
            <c:numRef>
              <c:f>BUC!$C$135:$H$135</c:f>
              <c:numCache>
                <c:formatCode>General</c:formatCode>
                <c:ptCount val="6"/>
                <c:pt idx="0">
                  <c:v>8</c:v>
                </c:pt>
                <c:pt idx="1">
                  <c:v>24</c:v>
                </c:pt>
                <c:pt idx="2">
                  <c:v>136</c:v>
                </c:pt>
                <c:pt idx="3">
                  <c:v>350</c:v>
                </c:pt>
                <c:pt idx="4">
                  <c:v>153</c:v>
                </c:pt>
                <c:pt idx="5">
                  <c:v>7</c:v>
                </c:pt>
              </c:numCache>
            </c:numRef>
          </c:val>
          <c:extLst xmlns:c16r2="http://schemas.microsoft.com/office/drawing/2015/06/chart">
            <c:ext xmlns:c16="http://schemas.microsoft.com/office/drawing/2014/chart" uri="{C3380CC4-5D6E-409C-BE32-E72D297353CC}">
              <c16:uniqueId val="{0000000C-DC9D-4130-8AAA-B47B7731A6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'BUC area'!$B$25:$B$29</c:f>
              <c:strCache>
                <c:ptCount val="5"/>
                <c:pt idx="0">
                  <c:v>Nunca</c:v>
                </c:pt>
                <c:pt idx="1">
                  <c:v>Rara vez, menos de 6 veces al año</c:v>
                </c:pt>
                <c:pt idx="2">
                  <c:v>De vez en cuando (1 o 2 veces al mes)</c:v>
                </c:pt>
                <c:pt idx="3">
                  <c:v>Frecuentemente (1 o 2 veces por semana)</c:v>
                </c:pt>
                <c:pt idx="4">
                  <c:v>Muy frecuentemente (3 o más veces por semana)</c:v>
                </c:pt>
              </c:strCache>
            </c:strRef>
          </c:cat>
          <c:val>
            <c:numRef>
              <c:f>'BUC area'!$D$25:$D$29</c:f>
              <c:numCache>
                <c:formatCode>0.0%</c:formatCode>
                <c:ptCount val="5"/>
                <c:pt idx="0">
                  <c:v>4.5454545454545456E-2</c:v>
                </c:pt>
                <c:pt idx="1">
                  <c:v>0.375</c:v>
                </c:pt>
                <c:pt idx="2">
                  <c:v>0.44886363636363635</c:v>
                </c:pt>
                <c:pt idx="3">
                  <c:v>0.11363636363636363</c:v>
                </c:pt>
                <c:pt idx="4">
                  <c:v>1.7045454545454544E-2</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308150752"/>
        <c:axId val="-308149120"/>
      </c:barChart>
      <c:catAx>
        <c:axId val="-30815075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08149120"/>
        <c:crosses val="autoZero"/>
        <c:auto val="1"/>
        <c:lblAlgn val="ctr"/>
        <c:lblOffset val="100"/>
        <c:noMultiLvlLbl val="0"/>
      </c:catAx>
      <c:valAx>
        <c:axId val="-30814912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0815075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'para indicadores'!$J$3</c:f>
          <c:strCache>
            <c:ptCount val="1"/>
            <c:pt idx="0">
              <c:v>3.5 La facilidad para navegar por el catálogo de la Biblioteca. Año 2019</c:v>
            </c:pt>
          </c:strCache>
        </c:strRef>
      </c:tx>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0-B767-4D0C-8C1E-6A642A6E8F8B}"/>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'para indicadores'!$J$7:$J$11</c:f>
              <c:strCache>
                <c:ptCount val="5"/>
                <c:pt idx="0">
                  <c:v>Ciencias de la Salud</c:v>
                </c:pt>
                <c:pt idx="1">
                  <c:v>Ciencias Experimentales</c:v>
                </c:pt>
                <c:pt idx="2">
                  <c:v>Ciencias Sociales</c:v>
                </c:pt>
                <c:pt idx="3">
                  <c:v>Humanidades</c:v>
                </c:pt>
                <c:pt idx="4">
                  <c:v>Total general</c:v>
                </c:pt>
              </c:strCache>
            </c:strRef>
          </c:cat>
          <c:val>
            <c:numRef>
              <c:f>'para indicadores'!$P$7:$P$11</c:f>
              <c:numCache>
                <c:formatCode>0.0</c:formatCode>
                <c:ptCount val="5"/>
                <c:pt idx="0">
                  <c:v>6.9047619047619051</c:v>
                </c:pt>
                <c:pt idx="1">
                  <c:v>6.5410958904109586</c:v>
                </c:pt>
                <c:pt idx="2">
                  <c:v>6.1956521739130439</c:v>
                </c:pt>
                <c:pt idx="3">
                  <c:v>5.5296610169491522</c:v>
                </c:pt>
                <c:pt idx="4">
                  <c:v>6.2594458438287157</c:v>
                </c:pt>
              </c:numCache>
            </c:numRef>
          </c:val>
          <c:extLst xmlns:c16r2="http://schemas.microsoft.com/office/drawing/2015/06/chart">
            <c:ext xmlns:c16="http://schemas.microsoft.com/office/drawing/2014/chart" uri="{C3380CC4-5D6E-409C-BE32-E72D297353CC}">
              <c16:uniqueId val="{00000000-FE48-44C6-B013-0CD3BDCF48B1}"/>
            </c:ext>
          </c:extLst>
        </c:ser>
        <c:dLbls>
          <c:showLegendKey val="0"/>
          <c:showVal val="1"/>
          <c:showCatName val="0"/>
          <c:showSerName val="0"/>
          <c:showPercent val="0"/>
          <c:showBubbleSize val="0"/>
        </c:dLbls>
        <c:gapWidth val="150"/>
        <c:overlap val="-25"/>
        <c:axId val="-308155104"/>
        <c:axId val="-308156192"/>
      </c:barChart>
      <c:catAx>
        <c:axId val="-30815510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S"/>
          </a:p>
        </c:txPr>
        <c:crossAx val="-308156192"/>
        <c:crosses val="autoZero"/>
        <c:auto val="1"/>
        <c:lblAlgn val="ctr"/>
        <c:lblOffset val="100"/>
        <c:noMultiLvlLbl val="0"/>
      </c:catAx>
      <c:valAx>
        <c:axId val="-308156192"/>
        <c:scaling>
          <c:orientation val="minMax"/>
          <c:max val="10"/>
        </c:scaling>
        <c:delete val="0"/>
        <c:axPos val="l"/>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crossAx val="-30815510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ES"/>
    </a:p>
  </c:tx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DE90-4D51-9E1A-BDDBFC0D5C97}"/>
              </c:ext>
            </c:extLst>
          </c:dPt>
          <c:val>
            <c:numRef>
              <c:f>BUC!$P$135</c:f>
              <c:numCache>
                <c:formatCode>0.0</c:formatCode>
                <c:ptCount val="1"/>
                <c:pt idx="0">
                  <c:v>7.2950819672131146</c:v>
                </c:pt>
              </c:numCache>
            </c:numRef>
          </c:val>
          <c:extLst xmlns:c16r2="http://schemas.microsoft.com/office/drawing/2015/06/chart">
            <c:ext xmlns:c16="http://schemas.microsoft.com/office/drawing/2014/chart" uri="{C3380CC4-5D6E-409C-BE32-E72D297353CC}">
              <c16:uniqueId val="{00000002-DE90-4D51-9E1A-BDDBFC0D5C97}"/>
            </c:ext>
          </c:extLst>
        </c:ser>
        <c:dLbls>
          <c:showLegendKey val="0"/>
          <c:showVal val="0"/>
          <c:showCatName val="0"/>
          <c:showSerName val="0"/>
          <c:showPercent val="0"/>
          <c:showBubbleSize val="0"/>
        </c:dLbls>
        <c:gapWidth val="0"/>
        <c:overlap val="100"/>
        <c:axId val="-387877680"/>
        <c:axId val="-387886384"/>
      </c:barChart>
      <c:catAx>
        <c:axId val="-387877680"/>
        <c:scaling>
          <c:orientation val="minMax"/>
        </c:scaling>
        <c:delete val="1"/>
        <c:axPos val="b"/>
        <c:majorTickMark val="out"/>
        <c:minorTickMark val="none"/>
        <c:tickLblPos val="none"/>
        <c:crossAx val="-387886384"/>
        <c:crosses val="autoZero"/>
        <c:auto val="1"/>
        <c:lblAlgn val="ctr"/>
        <c:lblOffset val="100"/>
        <c:noMultiLvlLbl val="0"/>
      </c:catAx>
      <c:valAx>
        <c:axId val="-3878863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776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77E-2"/>
          <c:w val="0.643122676579929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FD4-409D-BF2D-7F32105D5F53}"/>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FD4-409D-BF2D-7F32105D5F53}"/>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3FD4-409D-BF2D-7F32105D5F53}"/>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3FD4-409D-BF2D-7F32105D5F53}"/>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3FD4-409D-BF2D-7F32105D5F53}"/>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3FD4-409D-BF2D-7F32105D5F53}"/>
              </c:ext>
            </c:extLst>
          </c:dPt>
          <c:val>
            <c:numRef>
              <c:f>BUC!$C$138:$H$138</c:f>
            </c:numRef>
          </c:val>
          <c:extLst xmlns:c16r2="http://schemas.microsoft.com/office/drawing/2015/06/chart">
            <c:ext xmlns:c16="http://schemas.microsoft.com/office/drawing/2014/chart" uri="{C3380CC4-5D6E-409C-BE32-E72D297353CC}">
              <c16:uniqueId val="{0000000C-3FD4-409D-BF2D-7F32105D5F5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9609-4DC6-A8C8-B4C7C74A7399}"/>
              </c:ext>
            </c:extLst>
          </c:dPt>
          <c:val>
            <c:numRef>
              <c:f>BUC!$P$138</c:f>
            </c:numRef>
          </c:val>
          <c:extLst xmlns:c16r2="http://schemas.microsoft.com/office/drawing/2015/06/chart">
            <c:ext xmlns:c16="http://schemas.microsoft.com/office/drawing/2014/chart" uri="{C3380CC4-5D6E-409C-BE32-E72D297353CC}">
              <c16:uniqueId val="{00000002-9609-4DC6-A8C8-B4C7C74A7399}"/>
            </c:ext>
          </c:extLst>
        </c:ser>
        <c:dLbls>
          <c:showLegendKey val="0"/>
          <c:showVal val="0"/>
          <c:showCatName val="0"/>
          <c:showSerName val="0"/>
          <c:showPercent val="0"/>
          <c:showBubbleSize val="0"/>
        </c:dLbls>
        <c:gapWidth val="0"/>
        <c:overlap val="100"/>
        <c:axId val="-387886928"/>
        <c:axId val="-387877136"/>
      </c:barChart>
      <c:catAx>
        <c:axId val="-387886928"/>
        <c:scaling>
          <c:orientation val="minMax"/>
        </c:scaling>
        <c:delete val="1"/>
        <c:axPos val="b"/>
        <c:majorTickMark val="out"/>
        <c:minorTickMark val="none"/>
        <c:tickLblPos val="none"/>
        <c:crossAx val="-387877136"/>
        <c:crosses val="autoZero"/>
        <c:auto val="1"/>
        <c:lblAlgn val="ctr"/>
        <c:lblOffset val="100"/>
        <c:noMultiLvlLbl val="0"/>
      </c:catAx>
      <c:valAx>
        <c:axId val="-3878771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869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24E-2"/>
          <c:w val="0.643122676579929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F51-4E77-B9BE-E6CB9A6CFDCF}"/>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F51-4E77-B9BE-E6CB9A6CFDCF}"/>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F51-4E77-B9BE-E6CB9A6CFDCF}"/>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F51-4E77-B9BE-E6CB9A6CFDCF}"/>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F51-4E77-B9BE-E6CB9A6CFDCF}"/>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F51-4E77-B9BE-E6CB9A6CFDCF}"/>
              </c:ext>
            </c:extLst>
          </c:dPt>
          <c:val>
            <c:numRef>
              <c:f>BUC!$C$141:$H$141</c:f>
              <c:numCache>
                <c:formatCode>General</c:formatCode>
                <c:ptCount val="6"/>
                <c:pt idx="0">
                  <c:v>13</c:v>
                </c:pt>
                <c:pt idx="1">
                  <c:v>40</c:v>
                </c:pt>
                <c:pt idx="2">
                  <c:v>118</c:v>
                </c:pt>
                <c:pt idx="3">
                  <c:v>281</c:v>
                </c:pt>
                <c:pt idx="4">
                  <c:v>216</c:v>
                </c:pt>
                <c:pt idx="5">
                  <c:v>10</c:v>
                </c:pt>
              </c:numCache>
            </c:numRef>
          </c:val>
          <c:extLst xmlns:c16r2="http://schemas.microsoft.com/office/drawing/2015/06/chart">
            <c:ext xmlns:c16="http://schemas.microsoft.com/office/drawing/2014/chart" uri="{C3380CC4-5D6E-409C-BE32-E72D297353CC}">
              <c16:uniqueId val="{0000000C-AF51-4E77-B9BE-E6CB9A6CFD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C4FF-4886-8A60-9166645E7106}"/>
              </c:ext>
            </c:extLst>
          </c:dPt>
          <c:val>
            <c:numRef>
              <c:f>BUC!$P$141</c:f>
              <c:numCache>
                <c:formatCode>0.0</c:formatCode>
                <c:ptCount val="1"/>
                <c:pt idx="0">
                  <c:v>7.421407185628742</c:v>
                </c:pt>
              </c:numCache>
            </c:numRef>
          </c:val>
          <c:extLst xmlns:c16r2="http://schemas.microsoft.com/office/drawing/2015/06/chart">
            <c:ext xmlns:c16="http://schemas.microsoft.com/office/drawing/2014/chart" uri="{C3380CC4-5D6E-409C-BE32-E72D297353CC}">
              <c16:uniqueId val="{00000002-C4FF-4886-8A60-9166645E7106}"/>
            </c:ext>
          </c:extLst>
        </c:ser>
        <c:dLbls>
          <c:showLegendKey val="0"/>
          <c:showVal val="0"/>
          <c:showCatName val="0"/>
          <c:showSerName val="0"/>
          <c:showPercent val="0"/>
          <c:showBubbleSize val="0"/>
        </c:dLbls>
        <c:gapWidth val="0"/>
        <c:overlap val="100"/>
        <c:axId val="-387891824"/>
        <c:axId val="-387891280"/>
      </c:barChart>
      <c:catAx>
        <c:axId val="-387891824"/>
        <c:scaling>
          <c:orientation val="minMax"/>
        </c:scaling>
        <c:delete val="1"/>
        <c:axPos val="b"/>
        <c:majorTickMark val="out"/>
        <c:minorTickMark val="none"/>
        <c:tickLblPos val="none"/>
        <c:crossAx val="-387891280"/>
        <c:crosses val="autoZero"/>
        <c:auto val="1"/>
        <c:lblAlgn val="ctr"/>
        <c:lblOffset val="100"/>
        <c:noMultiLvlLbl val="0"/>
      </c:catAx>
      <c:valAx>
        <c:axId val="-38789128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918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02E-2"/>
          <c:w val="0.643122676579930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6FA-42E7-9E80-8E26C8327136}"/>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6FA-42E7-9E80-8E26C8327136}"/>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6FA-42E7-9E80-8E26C8327136}"/>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6FA-42E7-9E80-8E26C8327136}"/>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6FA-42E7-9E80-8E26C8327136}"/>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6FA-42E7-9E80-8E26C8327136}"/>
              </c:ext>
            </c:extLst>
          </c:dPt>
          <c:val>
            <c:numRef>
              <c:f>BUC!$C$147:$H$147</c:f>
              <c:numCache>
                <c:formatCode>General</c:formatCode>
                <c:ptCount val="6"/>
                <c:pt idx="0">
                  <c:v>6</c:v>
                </c:pt>
                <c:pt idx="1">
                  <c:v>7</c:v>
                </c:pt>
                <c:pt idx="2">
                  <c:v>32</c:v>
                </c:pt>
                <c:pt idx="3">
                  <c:v>142</c:v>
                </c:pt>
                <c:pt idx="4">
                  <c:v>471</c:v>
                </c:pt>
                <c:pt idx="5">
                  <c:v>20</c:v>
                </c:pt>
              </c:numCache>
            </c:numRef>
          </c:val>
          <c:extLst xmlns:c16r2="http://schemas.microsoft.com/office/drawing/2015/06/chart">
            <c:ext xmlns:c16="http://schemas.microsoft.com/office/drawing/2014/chart" uri="{C3380CC4-5D6E-409C-BE32-E72D297353CC}">
              <c16:uniqueId val="{0000000C-A6FA-42E7-9E80-8E26C83271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B6D8-49E4-B254-B5CC2B9C1195}"/>
              </c:ext>
            </c:extLst>
          </c:dPt>
          <c:val>
            <c:numRef>
              <c:f>BUC!$P$147</c:f>
              <c:numCache>
                <c:formatCode>0.0</c:formatCode>
                <c:ptCount val="1"/>
                <c:pt idx="0">
                  <c:v>9.0463525835866267</c:v>
                </c:pt>
              </c:numCache>
            </c:numRef>
          </c:val>
          <c:extLst xmlns:c16r2="http://schemas.microsoft.com/office/drawing/2015/06/chart">
            <c:ext xmlns:c16="http://schemas.microsoft.com/office/drawing/2014/chart" uri="{C3380CC4-5D6E-409C-BE32-E72D297353CC}">
              <c16:uniqueId val="{00000002-B6D8-49E4-B254-B5CC2B9C1195}"/>
            </c:ext>
          </c:extLst>
        </c:ser>
        <c:dLbls>
          <c:showLegendKey val="0"/>
          <c:showVal val="0"/>
          <c:showCatName val="0"/>
          <c:showSerName val="0"/>
          <c:showPercent val="0"/>
          <c:showBubbleSize val="0"/>
        </c:dLbls>
        <c:gapWidth val="0"/>
        <c:overlap val="100"/>
        <c:axId val="-387890192"/>
        <c:axId val="-387890736"/>
      </c:barChart>
      <c:catAx>
        <c:axId val="-387890192"/>
        <c:scaling>
          <c:orientation val="minMax"/>
        </c:scaling>
        <c:delete val="1"/>
        <c:axPos val="b"/>
        <c:majorTickMark val="out"/>
        <c:minorTickMark val="none"/>
        <c:tickLblPos val="none"/>
        <c:crossAx val="-387890736"/>
        <c:crosses val="autoZero"/>
        <c:auto val="1"/>
        <c:lblAlgn val="ctr"/>
        <c:lblOffset val="100"/>
        <c:noMultiLvlLbl val="0"/>
      </c:catAx>
      <c:valAx>
        <c:axId val="-3878907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901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BUC!$B$58:$B$62</c:f>
              <c:strCache>
                <c:ptCount val="5"/>
                <c:pt idx="0">
                  <c:v>Nunca</c:v>
                </c:pt>
                <c:pt idx="1">
                  <c:v>Rara vez, menos de 6 veces al año</c:v>
                </c:pt>
                <c:pt idx="2">
                  <c:v>De vez en cuando (1 o 2 veces al mes)</c:v>
                </c:pt>
                <c:pt idx="3">
                  <c:v>Frecuentemente (1 o 2 veces por semana)</c:v>
                </c:pt>
                <c:pt idx="4">
                  <c:v>Muy frecuentemente (3 o más veces por semana)</c:v>
                </c:pt>
              </c:strCache>
            </c:strRef>
          </c:cat>
          <c:val>
            <c:numRef>
              <c:f>BUC!$D$58:$D$62</c:f>
              <c:numCache>
                <c:formatCode>0.0%</c:formatCode>
                <c:ptCount val="5"/>
                <c:pt idx="0">
                  <c:v>3.8461538461538464E-2</c:v>
                </c:pt>
                <c:pt idx="1">
                  <c:v>6.0650887573964495E-2</c:v>
                </c:pt>
                <c:pt idx="2">
                  <c:v>0.19674556213017752</c:v>
                </c:pt>
                <c:pt idx="3">
                  <c:v>0.39644970414201186</c:v>
                </c:pt>
                <c:pt idx="4">
                  <c:v>0.30769230769230771</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387882576"/>
        <c:axId val="-387885840"/>
      </c:barChart>
      <c:catAx>
        <c:axId val="-387882576"/>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87885840"/>
        <c:crosses val="autoZero"/>
        <c:auto val="1"/>
        <c:lblAlgn val="ctr"/>
        <c:lblOffset val="100"/>
        <c:noMultiLvlLbl val="0"/>
      </c:catAx>
      <c:valAx>
        <c:axId val="-38788584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87882576"/>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51E-2"/>
          <c:w val="0.643122676579930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F9AF-4EAC-881B-E4CBA8C6E0A2}"/>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F9AF-4EAC-881B-E4CBA8C6E0A2}"/>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F9AF-4EAC-881B-E4CBA8C6E0A2}"/>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F9AF-4EAC-881B-E4CBA8C6E0A2}"/>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F9AF-4EAC-881B-E4CBA8C6E0A2}"/>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F9AF-4EAC-881B-E4CBA8C6E0A2}"/>
              </c:ext>
            </c:extLst>
          </c:dPt>
          <c:val>
            <c:numRef>
              <c:f>BUC!$C$151:$H$151</c:f>
              <c:numCache>
                <c:formatCode>General</c:formatCode>
                <c:ptCount val="6"/>
                <c:pt idx="0">
                  <c:v>38</c:v>
                </c:pt>
                <c:pt idx="1">
                  <c:v>73</c:v>
                </c:pt>
                <c:pt idx="2">
                  <c:v>163</c:v>
                </c:pt>
                <c:pt idx="3">
                  <c:v>256</c:v>
                </c:pt>
                <c:pt idx="4">
                  <c:v>139</c:v>
                </c:pt>
                <c:pt idx="5">
                  <c:v>9</c:v>
                </c:pt>
              </c:numCache>
            </c:numRef>
          </c:val>
          <c:extLst xmlns:c16r2="http://schemas.microsoft.com/office/drawing/2015/06/chart">
            <c:ext xmlns:c16="http://schemas.microsoft.com/office/drawing/2014/chart" uri="{C3380CC4-5D6E-409C-BE32-E72D297353CC}">
              <c16:uniqueId val="{0000000C-F9AF-4EAC-881B-E4CBA8C6E0A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567B-492E-BD2C-B341C4070E63}"/>
              </c:ext>
            </c:extLst>
          </c:dPt>
          <c:val>
            <c:numRef>
              <c:f>BUC!$P$151</c:f>
              <c:numCache>
                <c:formatCode>0.0</c:formatCode>
                <c:ptCount val="1"/>
                <c:pt idx="0">
                  <c:v>6.4387144992526153</c:v>
                </c:pt>
              </c:numCache>
            </c:numRef>
          </c:val>
          <c:extLst xmlns:c16r2="http://schemas.microsoft.com/office/drawing/2015/06/chart">
            <c:ext xmlns:c16="http://schemas.microsoft.com/office/drawing/2014/chart" uri="{C3380CC4-5D6E-409C-BE32-E72D297353CC}">
              <c16:uniqueId val="{00000002-567B-492E-BD2C-B341C4070E63}"/>
            </c:ext>
          </c:extLst>
        </c:ser>
        <c:dLbls>
          <c:showLegendKey val="0"/>
          <c:showVal val="0"/>
          <c:showCatName val="0"/>
          <c:showSerName val="0"/>
          <c:showPercent val="0"/>
          <c:showBubbleSize val="0"/>
        </c:dLbls>
        <c:gapWidth val="0"/>
        <c:overlap val="100"/>
        <c:axId val="-387889104"/>
        <c:axId val="-567635472"/>
      </c:barChart>
      <c:catAx>
        <c:axId val="-387889104"/>
        <c:scaling>
          <c:orientation val="minMax"/>
        </c:scaling>
        <c:delete val="1"/>
        <c:axPos val="b"/>
        <c:majorTickMark val="out"/>
        <c:minorTickMark val="none"/>
        <c:tickLblPos val="none"/>
        <c:crossAx val="-567635472"/>
        <c:crosses val="autoZero"/>
        <c:auto val="1"/>
        <c:lblAlgn val="ctr"/>
        <c:lblOffset val="100"/>
        <c:noMultiLvlLbl val="0"/>
      </c:catAx>
      <c:valAx>
        <c:axId val="-5676354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891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06E-2"/>
          <c:w val="0.643122676579930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7D59-49E4-AD8A-68A63AEC9FD3}"/>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7D59-49E4-AD8A-68A63AEC9FD3}"/>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7D59-49E4-AD8A-68A63AEC9FD3}"/>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7D59-49E4-AD8A-68A63AEC9FD3}"/>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7D59-49E4-AD8A-68A63AEC9FD3}"/>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7D59-49E4-AD8A-68A63AEC9FD3}"/>
              </c:ext>
            </c:extLst>
          </c:dPt>
          <c:val>
            <c:numRef>
              <c:f>BUC!$C$156:$H$156</c:f>
              <c:numCache>
                <c:formatCode>General</c:formatCode>
                <c:ptCount val="6"/>
                <c:pt idx="0">
                  <c:v>10</c:v>
                </c:pt>
                <c:pt idx="1">
                  <c:v>23</c:v>
                </c:pt>
                <c:pt idx="2">
                  <c:v>113</c:v>
                </c:pt>
                <c:pt idx="3">
                  <c:v>180</c:v>
                </c:pt>
                <c:pt idx="4">
                  <c:v>329</c:v>
                </c:pt>
                <c:pt idx="5">
                  <c:v>23</c:v>
                </c:pt>
              </c:numCache>
            </c:numRef>
          </c:val>
          <c:extLst xmlns:c16r2="http://schemas.microsoft.com/office/drawing/2015/06/chart">
            <c:ext xmlns:c16="http://schemas.microsoft.com/office/drawing/2014/chart" uri="{C3380CC4-5D6E-409C-BE32-E72D297353CC}">
              <c16:uniqueId val="{0000000C-7D59-49E4-AD8A-68A63AEC9FD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9DC1-4326-AC00-1FA1EE5C951E}"/>
              </c:ext>
            </c:extLst>
          </c:dPt>
          <c:val>
            <c:numRef>
              <c:f>BUC!$P$156</c:f>
              <c:numCache>
                <c:formatCode>0.0</c:formatCode>
                <c:ptCount val="1"/>
                <c:pt idx="0">
                  <c:v>8.0343511450381673</c:v>
                </c:pt>
              </c:numCache>
            </c:numRef>
          </c:val>
          <c:extLst xmlns:c16r2="http://schemas.microsoft.com/office/drawing/2015/06/chart">
            <c:ext xmlns:c16="http://schemas.microsoft.com/office/drawing/2014/chart" uri="{C3380CC4-5D6E-409C-BE32-E72D297353CC}">
              <c16:uniqueId val="{00000002-9DC1-4326-AC00-1FA1EE5C951E}"/>
            </c:ext>
          </c:extLst>
        </c:ser>
        <c:dLbls>
          <c:showLegendKey val="0"/>
          <c:showVal val="0"/>
          <c:showCatName val="0"/>
          <c:showSerName val="0"/>
          <c:showPercent val="0"/>
          <c:showBubbleSize val="0"/>
        </c:dLbls>
        <c:gapWidth val="0"/>
        <c:overlap val="100"/>
        <c:axId val="-567634928"/>
        <c:axId val="-382996400"/>
      </c:barChart>
      <c:catAx>
        <c:axId val="-567634928"/>
        <c:scaling>
          <c:orientation val="minMax"/>
        </c:scaling>
        <c:delete val="1"/>
        <c:axPos val="b"/>
        <c:majorTickMark val="out"/>
        <c:minorTickMark val="none"/>
        <c:tickLblPos val="none"/>
        <c:crossAx val="-382996400"/>
        <c:crosses val="autoZero"/>
        <c:auto val="1"/>
        <c:lblAlgn val="ctr"/>
        <c:lblOffset val="100"/>
        <c:noMultiLvlLbl val="0"/>
      </c:catAx>
      <c:valAx>
        <c:axId val="-38299640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676349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48E-2"/>
          <c:w val="0.643122676579930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6F1-49ED-9EF9-5A7745F9927E}"/>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6F1-49ED-9EF9-5A7745F9927E}"/>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6F1-49ED-9EF9-5A7745F9927E}"/>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6F1-49ED-9EF9-5A7745F9927E}"/>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6F1-49ED-9EF9-5A7745F9927E}"/>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6F1-49ED-9EF9-5A7745F9927E}"/>
              </c:ext>
            </c:extLst>
          </c:dPt>
          <c:val>
            <c:numRef>
              <c:f>BUC!$C$160:$H$160</c:f>
              <c:numCache>
                <c:formatCode>General</c:formatCode>
                <c:ptCount val="6"/>
                <c:pt idx="0">
                  <c:v>21</c:v>
                </c:pt>
                <c:pt idx="1">
                  <c:v>38</c:v>
                </c:pt>
                <c:pt idx="2">
                  <c:v>137</c:v>
                </c:pt>
                <c:pt idx="3">
                  <c:v>290</c:v>
                </c:pt>
                <c:pt idx="4">
                  <c:v>176</c:v>
                </c:pt>
                <c:pt idx="5">
                  <c:v>16</c:v>
                </c:pt>
              </c:numCache>
            </c:numRef>
          </c:val>
          <c:extLst xmlns:c16r2="http://schemas.microsoft.com/office/drawing/2015/06/chart">
            <c:ext xmlns:c16="http://schemas.microsoft.com/office/drawing/2014/chart" uri="{C3380CC4-5D6E-409C-BE32-E72D297353CC}">
              <c16:uniqueId val="{0000000C-A6F1-49ED-9EF9-5A7745F9927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7E4F-4271-8466-E0B008C1618B}"/>
              </c:ext>
            </c:extLst>
          </c:dPt>
          <c:val>
            <c:numRef>
              <c:f>BUC!$P$160</c:f>
              <c:numCache>
                <c:formatCode>0.0</c:formatCode>
                <c:ptCount val="1"/>
                <c:pt idx="0">
                  <c:v>7.1223564954682779</c:v>
                </c:pt>
              </c:numCache>
            </c:numRef>
          </c:val>
          <c:extLst xmlns:c16r2="http://schemas.microsoft.com/office/drawing/2015/06/chart">
            <c:ext xmlns:c16="http://schemas.microsoft.com/office/drawing/2014/chart" uri="{C3380CC4-5D6E-409C-BE32-E72D297353CC}">
              <c16:uniqueId val="{00000002-7E4F-4271-8466-E0B008C1618B}"/>
            </c:ext>
          </c:extLst>
        </c:ser>
        <c:dLbls>
          <c:showLegendKey val="0"/>
          <c:showVal val="0"/>
          <c:showCatName val="0"/>
          <c:showSerName val="0"/>
          <c:showPercent val="0"/>
          <c:showBubbleSize val="0"/>
        </c:dLbls>
        <c:gapWidth val="0"/>
        <c:overlap val="100"/>
        <c:axId val="-382998032"/>
        <c:axId val="-383000752"/>
      </c:barChart>
      <c:catAx>
        <c:axId val="-382998032"/>
        <c:scaling>
          <c:orientation val="minMax"/>
        </c:scaling>
        <c:delete val="1"/>
        <c:axPos val="b"/>
        <c:majorTickMark val="out"/>
        <c:minorTickMark val="none"/>
        <c:tickLblPos val="none"/>
        <c:crossAx val="-383000752"/>
        <c:crosses val="autoZero"/>
        <c:auto val="1"/>
        <c:lblAlgn val="ctr"/>
        <c:lblOffset val="100"/>
        <c:noMultiLvlLbl val="0"/>
      </c:catAx>
      <c:valAx>
        <c:axId val="-383000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80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03E-2"/>
          <c:w val="0.643122676579931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60B-4127-90DE-0B8AA48828F1}"/>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60B-4127-90DE-0B8AA48828F1}"/>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260B-4127-90DE-0B8AA48828F1}"/>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260B-4127-90DE-0B8AA48828F1}"/>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260B-4127-90DE-0B8AA48828F1}"/>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260B-4127-90DE-0B8AA48828F1}"/>
              </c:ext>
            </c:extLst>
          </c:dPt>
          <c:val>
            <c:numRef>
              <c:f>BUC!$C$176:$H$176</c:f>
            </c:numRef>
          </c:val>
          <c:extLst xmlns:c16r2="http://schemas.microsoft.com/office/drawing/2015/06/chart">
            <c:ext xmlns:c16="http://schemas.microsoft.com/office/drawing/2014/chart" uri="{C3380CC4-5D6E-409C-BE32-E72D297353CC}">
              <c16:uniqueId val="{0000000C-260B-4127-90DE-0B8AA48828F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2B84-444E-A422-3FE61A404975}"/>
              </c:ext>
            </c:extLst>
          </c:dPt>
          <c:val>
            <c:numRef>
              <c:f>BUC!$P$176</c:f>
            </c:numRef>
          </c:val>
          <c:extLst xmlns:c16r2="http://schemas.microsoft.com/office/drawing/2015/06/chart">
            <c:ext xmlns:c16="http://schemas.microsoft.com/office/drawing/2014/chart" uri="{C3380CC4-5D6E-409C-BE32-E72D297353CC}">
              <c16:uniqueId val="{00000002-2B84-444E-A422-3FE61A404975}"/>
            </c:ext>
          </c:extLst>
        </c:ser>
        <c:dLbls>
          <c:showLegendKey val="0"/>
          <c:showVal val="0"/>
          <c:showCatName val="0"/>
          <c:showSerName val="0"/>
          <c:showPercent val="0"/>
          <c:showBubbleSize val="0"/>
        </c:dLbls>
        <c:gapWidth val="0"/>
        <c:overlap val="100"/>
        <c:axId val="-382990960"/>
        <c:axId val="-383002384"/>
      </c:barChart>
      <c:catAx>
        <c:axId val="-382990960"/>
        <c:scaling>
          <c:orientation val="minMax"/>
        </c:scaling>
        <c:delete val="1"/>
        <c:axPos val="b"/>
        <c:majorTickMark val="out"/>
        <c:minorTickMark val="none"/>
        <c:tickLblPos val="none"/>
        <c:crossAx val="-383002384"/>
        <c:crosses val="autoZero"/>
        <c:auto val="1"/>
        <c:lblAlgn val="ctr"/>
        <c:lblOffset val="100"/>
        <c:noMultiLvlLbl val="0"/>
      </c:catAx>
      <c:valAx>
        <c:axId val="-3830023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0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38E-2"/>
          <c:w val="0.643122676579931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E7C-49AB-BC7E-52E8437DAEE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E7C-49AB-BC7E-52E8437DAEE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E7C-49AB-BC7E-52E8437DAEE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E7C-49AB-BC7E-52E8437DAEE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E7C-49AB-BC7E-52E8437DAEE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E7C-49AB-BC7E-52E8437DAEE7}"/>
              </c:ext>
            </c:extLst>
          </c:dPt>
          <c:val>
            <c:numRef>
              <c:f>BUC!$C$180:$H$180</c:f>
            </c:numRef>
          </c:val>
          <c:extLst xmlns:c16r2="http://schemas.microsoft.com/office/drawing/2015/06/chart">
            <c:ext xmlns:c16="http://schemas.microsoft.com/office/drawing/2014/chart" uri="{C3380CC4-5D6E-409C-BE32-E72D297353CC}">
              <c16:uniqueId val="{0000000C-AE7C-49AB-BC7E-52E8437DAEE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64DC-4905-8B93-611CA644884F}"/>
              </c:ext>
            </c:extLst>
          </c:dPt>
          <c:val>
            <c:numRef>
              <c:f>BUC!$P$180</c:f>
            </c:numRef>
          </c:val>
          <c:extLst xmlns:c16r2="http://schemas.microsoft.com/office/drawing/2015/06/chart">
            <c:ext xmlns:c16="http://schemas.microsoft.com/office/drawing/2014/chart" uri="{C3380CC4-5D6E-409C-BE32-E72D297353CC}">
              <c16:uniqueId val="{00000002-64DC-4905-8B93-611CA644884F}"/>
            </c:ext>
          </c:extLst>
        </c:ser>
        <c:dLbls>
          <c:showLegendKey val="0"/>
          <c:showVal val="0"/>
          <c:showCatName val="0"/>
          <c:showSerName val="0"/>
          <c:showPercent val="0"/>
          <c:showBubbleSize val="0"/>
        </c:dLbls>
        <c:gapWidth val="0"/>
        <c:overlap val="100"/>
        <c:axId val="-383000208"/>
        <c:axId val="-382999664"/>
      </c:barChart>
      <c:catAx>
        <c:axId val="-383000208"/>
        <c:scaling>
          <c:orientation val="minMax"/>
        </c:scaling>
        <c:delete val="1"/>
        <c:axPos val="b"/>
        <c:majorTickMark val="out"/>
        <c:minorTickMark val="none"/>
        <c:tickLblPos val="none"/>
        <c:crossAx val="-382999664"/>
        <c:crosses val="autoZero"/>
        <c:auto val="1"/>
        <c:lblAlgn val="ctr"/>
        <c:lblOffset val="100"/>
        <c:noMultiLvlLbl val="0"/>
      </c:catAx>
      <c:valAx>
        <c:axId val="-3829996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3000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BUC!$D$74</c:f>
              <c:strCache>
                <c:ptCount val="1"/>
                <c:pt idx="0">
                  <c:v>1º</c:v>
                </c:pt>
              </c:strCache>
            </c:strRef>
          </c:tx>
          <c:spPr>
            <a:solidFill>
              <a:schemeClr val="accent1">
                <a:lumMod val="50000"/>
              </a:schemeClr>
            </a:solidFill>
          </c:spPr>
          <c:invertIfNegative val="0"/>
          <c:cat>
            <c:strRef>
              <c:f>BUC!$C$75:$C$102</c:f>
              <c:strCache>
                <c:ptCount val="28"/>
                <c:pt idx="0">
                  <c:v>BMZ</c:v>
                </c:pt>
                <c:pt idx="1">
                  <c:v>GHI</c:v>
                </c:pt>
                <c:pt idx="2">
                  <c:v>CPS</c:v>
                </c:pt>
                <c:pt idx="3">
                  <c:v>FLL A</c:v>
                </c:pt>
                <c:pt idx="4">
                  <c:v>CEE</c:v>
                </c:pt>
                <c:pt idx="5">
                  <c:v>MED</c:v>
                </c:pt>
                <c:pt idx="6">
                  <c:v>INF</c:v>
                </c:pt>
                <c:pt idx="7">
                  <c:v>FLS</c:v>
                </c:pt>
                <c:pt idx="8">
                  <c:v>EDU</c:v>
                </c:pt>
                <c:pt idx="9">
                  <c:v>PSI</c:v>
                </c:pt>
                <c:pt idx="10">
                  <c:v>TRS</c:v>
                </c:pt>
                <c:pt idx="11">
                  <c:v>VET</c:v>
                </c:pt>
                <c:pt idx="12">
                  <c:v>MAT</c:v>
                </c:pt>
                <c:pt idx="13">
                  <c:v>GEO</c:v>
                </c:pt>
                <c:pt idx="14">
                  <c:v>BIO</c:v>
                </c:pt>
                <c:pt idx="15">
                  <c:v>FAR</c:v>
                </c:pt>
                <c:pt idx="16">
                  <c:v>ENF</c:v>
                </c:pt>
                <c:pt idx="17">
                  <c:v>BBA</c:v>
                </c:pt>
                <c:pt idx="18">
                  <c:v>QUI</c:v>
                </c:pt>
                <c:pt idx="19">
                  <c:v>DER (Dep)</c:v>
                </c:pt>
                <c:pt idx="20">
                  <c:v>FIS</c:v>
                </c:pt>
                <c:pt idx="21">
                  <c:v>EMP</c:v>
                </c:pt>
                <c:pt idx="22">
                  <c:v>BHI</c:v>
                </c:pt>
                <c:pt idx="23">
                  <c:v>ODO</c:v>
                </c:pt>
                <c:pt idx="24">
                  <c:v>OPT</c:v>
                </c:pt>
                <c:pt idx="25">
                  <c:v>BYD</c:v>
                </c:pt>
                <c:pt idx="26">
                  <c:v>FDI</c:v>
                </c:pt>
                <c:pt idx="27">
                  <c:v>EST</c:v>
                </c:pt>
              </c:strCache>
            </c:strRef>
          </c:cat>
          <c:val>
            <c:numRef>
              <c:f>BUC!$D$75:$D$102</c:f>
              <c:numCache>
                <c:formatCode>General</c:formatCode>
                <c:ptCount val="28"/>
                <c:pt idx="0">
                  <c:v>52</c:v>
                </c:pt>
                <c:pt idx="1">
                  <c:v>43</c:v>
                </c:pt>
                <c:pt idx="2">
                  <c:v>63</c:v>
                </c:pt>
                <c:pt idx="3">
                  <c:v>25</c:v>
                </c:pt>
                <c:pt idx="4">
                  <c:v>38</c:v>
                </c:pt>
                <c:pt idx="5">
                  <c:v>25</c:v>
                </c:pt>
                <c:pt idx="6">
                  <c:v>44</c:v>
                </c:pt>
                <c:pt idx="7">
                  <c:v>18</c:v>
                </c:pt>
                <c:pt idx="8">
                  <c:v>39</c:v>
                </c:pt>
                <c:pt idx="9">
                  <c:v>22</c:v>
                </c:pt>
                <c:pt idx="10">
                  <c:v>14</c:v>
                </c:pt>
                <c:pt idx="11">
                  <c:v>36</c:v>
                </c:pt>
                <c:pt idx="12">
                  <c:v>22</c:v>
                </c:pt>
                <c:pt idx="13">
                  <c:v>28</c:v>
                </c:pt>
                <c:pt idx="14">
                  <c:v>12</c:v>
                </c:pt>
                <c:pt idx="15">
                  <c:v>21</c:v>
                </c:pt>
                <c:pt idx="16">
                  <c:v>26</c:v>
                </c:pt>
                <c:pt idx="17">
                  <c:v>22</c:v>
                </c:pt>
                <c:pt idx="18">
                  <c:v>17</c:v>
                </c:pt>
                <c:pt idx="19">
                  <c:v>19</c:v>
                </c:pt>
                <c:pt idx="20">
                  <c:v>16</c:v>
                </c:pt>
                <c:pt idx="21">
                  <c:v>7</c:v>
                </c:pt>
                <c:pt idx="22">
                  <c:v>0</c:v>
                </c:pt>
                <c:pt idx="23">
                  <c:v>12</c:v>
                </c:pt>
                <c:pt idx="24">
                  <c:v>15</c:v>
                </c:pt>
                <c:pt idx="25">
                  <c:v>6</c:v>
                </c:pt>
                <c:pt idx="26">
                  <c:v>5</c:v>
                </c:pt>
                <c:pt idx="27">
                  <c:v>3</c:v>
                </c:pt>
              </c:numCache>
            </c:numRef>
          </c:val>
          <c:extLst xmlns:c16r2="http://schemas.microsoft.com/office/drawing/2015/06/chart">
            <c:ext xmlns:c16="http://schemas.microsoft.com/office/drawing/2014/chart" uri="{C3380CC4-5D6E-409C-BE32-E72D297353CC}">
              <c16:uniqueId val="{00000000-0996-4587-979A-8D676A8C3722}"/>
            </c:ext>
          </c:extLst>
        </c:ser>
        <c:ser>
          <c:idx val="1"/>
          <c:order val="1"/>
          <c:tx>
            <c:strRef>
              <c:f>BUC!$E$74</c:f>
              <c:strCache>
                <c:ptCount val="1"/>
                <c:pt idx="0">
                  <c:v>2º</c:v>
                </c:pt>
              </c:strCache>
            </c:strRef>
          </c:tx>
          <c:invertIfNegative val="0"/>
          <c:cat>
            <c:strRef>
              <c:f>BUC!$C$75:$C$102</c:f>
              <c:strCache>
                <c:ptCount val="28"/>
                <c:pt idx="0">
                  <c:v>BMZ</c:v>
                </c:pt>
                <c:pt idx="1">
                  <c:v>GHI</c:v>
                </c:pt>
                <c:pt idx="2">
                  <c:v>CPS</c:v>
                </c:pt>
                <c:pt idx="3">
                  <c:v>FLL A</c:v>
                </c:pt>
                <c:pt idx="4">
                  <c:v>CEE</c:v>
                </c:pt>
                <c:pt idx="5">
                  <c:v>MED</c:v>
                </c:pt>
                <c:pt idx="6">
                  <c:v>INF</c:v>
                </c:pt>
                <c:pt idx="7">
                  <c:v>FLS</c:v>
                </c:pt>
                <c:pt idx="8">
                  <c:v>EDU</c:v>
                </c:pt>
                <c:pt idx="9">
                  <c:v>PSI</c:v>
                </c:pt>
                <c:pt idx="10">
                  <c:v>TRS</c:v>
                </c:pt>
                <c:pt idx="11">
                  <c:v>VET</c:v>
                </c:pt>
                <c:pt idx="12">
                  <c:v>MAT</c:v>
                </c:pt>
                <c:pt idx="13">
                  <c:v>GEO</c:v>
                </c:pt>
                <c:pt idx="14">
                  <c:v>BIO</c:v>
                </c:pt>
                <c:pt idx="15">
                  <c:v>FAR</c:v>
                </c:pt>
                <c:pt idx="16">
                  <c:v>ENF</c:v>
                </c:pt>
                <c:pt idx="17">
                  <c:v>BBA</c:v>
                </c:pt>
                <c:pt idx="18">
                  <c:v>QUI</c:v>
                </c:pt>
                <c:pt idx="19">
                  <c:v>DER (Dep)</c:v>
                </c:pt>
                <c:pt idx="20">
                  <c:v>FIS</c:v>
                </c:pt>
                <c:pt idx="21">
                  <c:v>EMP</c:v>
                </c:pt>
                <c:pt idx="22">
                  <c:v>BHI</c:v>
                </c:pt>
                <c:pt idx="23">
                  <c:v>ODO</c:v>
                </c:pt>
                <c:pt idx="24">
                  <c:v>OPT</c:v>
                </c:pt>
                <c:pt idx="25">
                  <c:v>BYD</c:v>
                </c:pt>
                <c:pt idx="26">
                  <c:v>FDI</c:v>
                </c:pt>
                <c:pt idx="27">
                  <c:v>EST</c:v>
                </c:pt>
              </c:strCache>
            </c:strRef>
          </c:cat>
          <c:val>
            <c:numRef>
              <c:f>BUC!$E$75:$E$102</c:f>
              <c:numCache>
                <c:formatCode>General</c:formatCode>
                <c:ptCount val="28"/>
                <c:pt idx="0">
                  <c:v>89</c:v>
                </c:pt>
                <c:pt idx="1">
                  <c:v>39</c:v>
                </c:pt>
                <c:pt idx="2">
                  <c:v>32</c:v>
                </c:pt>
                <c:pt idx="3">
                  <c:v>47</c:v>
                </c:pt>
                <c:pt idx="4">
                  <c:v>20</c:v>
                </c:pt>
                <c:pt idx="5">
                  <c:v>40</c:v>
                </c:pt>
                <c:pt idx="6">
                  <c:v>15</c:v>
                </c:pt>
                <c:pt idx="7">
                  <c:v>25</c:v>
                </c:pt>
                <c:pt idx="8">
                  <c:v>6</c:v>
                </c:pt>
                <c:pt idx="9">
                  <c:v>14</c:v>
                </c:pt>
                <c:pt idx="10">
                  <c:v>20</c:v>
                </c:pt>
                <c:pt idx="11">
                  <c:v>3</c:v>
                </c:pt>
                <c:pt idx="12">
                  <c:v>12</c:v>
                </c:pt>
                <c:pt idx="13">
                  <c:v>6</c:v>
                </c:pt>
                <c:pt idx="14">
                  <c:v>15</c:v>
                </c:pt>
                <c:pt idx="15">
                  <c:v>5</c:v>
                </c:pt>
                <c:pt idx="16">
                  <c:v>3</c:v>
                </c:pt>
                <c:pt idx="17">
                  <c:v>5</c:v>
                </c:pt>
                <c:pt idx="18">
                  <c:v>9</c:v>
                </c:pt>
                <c:pt idx="19">
                  <c:v>0</c:v>
                </c:pt>
                <c:pt idx="20">
                  <c:v>7</c:v>
                </c:pt>
                <c:pt idx="21">
                  <c:v>11</c:v>
                </c:pt>
                <c:pt idx="22">
                  <c:v>7</c:v>
                </c:pt>
                <c:pt idx="23">
                  <c:v>3</c:v>
                </c:pt>
                <c:pt idx="24">
                  <c:v>0</c:v>
                </c:pt>
                <c:pt idx="25">
                  <c:v>4</c:v>
                </c:pt>
                <c:pt idx="26">
                  <c:v>5</c:v>
                </c:pt>
                <c:pt idx="27">
                  <c:v>4</c:v>
                </c:pt>
              </c:numCache>
            </c:numRef>
          </c:val>
          <c:extLst xmlns:c16r2="http://schemas.microsoft.com/office/drawing/2015/06/chart">
            <c:ext xmlns:c16="http://schemas.microsoft.com/office/drawing/2014/chart" uri="{C3380CC4-5D6E-409C-BE32-E72D297353CC}">
              <c16:uniqueId val="{00000001-0996-4587-979A-8D676A8C3722}"/>
            </c:ext>
          </c:extLst>
        </c:ser>
        <c:ser>
          <c:idx val="2"/>
          <c:order val="2"/>
          <c:tx>
            <c:strRef>
              <c:f>BUC!$F$74</c:f>
              <c:strCache>
                <c:ptCount val="1"/>
                <c:pt idx="0">
                  <c:v>3º</c:v>
                </c:pt>
              </c:strCache>
            </c:strRef>
          </c:tx>
          <c:invertIfNegative val="0"/>
          <c:cat>
            <c:strRef>
              <c:f>BUC!$C$75:$C$102</c:f>
              <c:strCache>
                <c:ptCount val="28"/>
                <c:pt idx="0">
                  <c:v>BMZ</c:v>
                </c:pt>
                <c:pt idx="1">
                  <c:v>GHI</c:v>
                </c:pt>
                <c:pt idx="2">
                  <c:v>CPS</c:v>
                </c:pt>
                <c:pt idx="3">
                  <c:v>FLL A</c:v>
                </c:pt>
                <c:pt idx="4">
                  <c:v>CEE</c:v>
                </c:pt>
                <c:pt idx="5">
                  <c:v>MED</c:v>
                </c:pt>
                <c:pt idx="6">
                  <c:v>INF</c:v>
                </c:pt>
                <c:pt idx="7">
                  <c:v>FLS</c:v>
                </c:pt>
                <c:pt idx="8">
                  <c:v>EDU</c:v>
                </c:pt>
                <c:pt idx="9">
                  <c:v>PSI</c:v>
                </c:pt>
                <c:pt idx="10">
                  <c:v>TRS</c:v>
                </c:pt>
                <c:pt idx="11">
                  <c:v>VET</c:v>
                </c:pt>
                <c:pt idx="12">
                  <c:v>MAT</c:v>
                </c:pt>
                <c:pt idx="13">
                  <c:v>GEO</c:v>
                </c:pt>
                <c:pt idx="14">
                  <c:v>BIO</c:v>
                </c:pt>
                <c:pt idx="15">
                  <c:v>FAR</c:v>
                </c:pt>
                <c:pt idx="16">
                  <c:v>ENF</c:v>
                </c:pt>
                <c:pt idx="17">
                  <c:v>BBA</c:v>
                </c:pt>
                <c:pt idx="18">
                  <c:v>QUI</c:v>
                </c:pt>
                <c:pt idx="19">
                  <c:v>DER (Dep)</c:v>
                </c:pt>
                <c:pt idx="20">
                  <c:v>FIS</c:v>
                </c:pt>
                <c:pt idx="21">
                  <c:v>EMP</c:v>
                </c:pt>
                <c:pt idx="22">
                  <c:v>BHI</c:v>
                </c:pt>
                <c:pt idx="23">
                  <c:v>ODO</c:v>
                </c:pt>
                <c:pt idx="24">
                  <c:v>OPT</c:v>
                </c:pt>
                <c:pt idx="25">
                  <c:v>BYD</c:v>
                </c:pt>
                <c:pt idx="26">
                  <c:v>FDI</c:v>
                </c:pt>
                <c:pt idx="27">
                  <c:v>EST</c:v>
                </c:pt>
              </c:strCache>
            </c:strRef>
          </c:cat>
          <c:val>
            <c:numRef>
              <c:f>BUC!$F$75:$F$102</c:f>
              <c:numCache>
                <c:formatCode>General</c:formatCode>
                <c:ptCount val="28"/>
                <c:pt idx="0">
                  <c:v>42</c:v>
                </c:pt>
                <c:pt idx="1">
                  <c:v>38</c:v>
                </c:pt>
                <c:pt idx="2">
                  <c:v>16</c:v>
                </c:pt>
                <c:pt idx="3">
                  <c:v>20</c:v>
                </c:pt>
                <c:pt idx="4">
                  <c:v>20</c:v>
                </c:pt>
                <c:pt idx="5">
                  <c:v>12</c:v>
                </c:pt>
                <c:pt idx="6">
                  <c:v>17</c:v>
                </c:pt>
                <c:pt idx="7">
                  <c:v>25</c:v>
                </c:pt>
                <c:pt idx="8">
                  <c:v>8</c:v>
                </c:pt>
                <c:pt idx="9">
                  <c:v>15</c:v>
                </c:pt>
                <c:pt idx="10">
                  <c:v>9</c:v>
                </c:pt>
                <c:pt idx="11">
                  <c:v>3</c:v>
                </c:pt>
                <c:pt idx="12">
                  <c:v>4</c:v>
                </c:pt>
                <c:pt idx="13">
                  <c:v>4</c:v>
                </c:pt>
                <c:pt idx="14">
                  <c:v>7</c:v>
                </c:pt>
                <c:pt idx="15">
                  <c:v>8</c:v>
                </c:pt>
                <c:pt idx="16">
                  <c:v>3</c:v>
                </c:pt>
                <c:pt idx="17">
                  <c:v>4</c:v>
                </c:pt>
                <c:pt idx="18">
                  <c:v>4</c:v>
                </c:pt>
                <c:pt idx="19">
                  <c:v>9</c:v>
                </c:pt>
                <c:pt idx="20">
                  <c:v>5</c:v>
                </c:pt>
                <c:pt idx="21">
                  <c:v>7</c:v>
                </c:pt>
                <c:pt idx="22">
                  <c:v>17</c:v>
                </c:pt>
                <c:pt idx="23">
                  <c:v>3</c:v>
                </c:pt>
                <c:pt idx="24">
                  <c:v>1</c:v>
                </c:pt>
                <c:pt idx="25">
                  <c:v>3</c:v>
                </c:pt>
                <c:pt idx="26">
                  <c:v>2</c:v>
                </c:pt>
                <c:pt idx="27">
                  <c:v>1</c:v>
                </c:pt>
              </c:numCache>
            </c:numRef>
          </c:val>
          <c:extLst xmlns:c16r2="http://schemas.microsoft.com/office/drawing/2015/06/chart">
            <c:ext xmlns:c16="http://schemas.microsoft.com/office/drawing/2014/chart" uri="{C3380CC4-5D6E-409C-BE32-E72D297353CC}">
              <c16:uniqueId val="{00000002-0996-4587-979A-8D676A8C3722}"/>
            </c:ext>
          </c:extLst>
        </c:ser>
        <c:dLbls>
          <c:showLegendKey val="0"/>
          <c:showVal val="0"/>
          <c:showCatName val="0"/>
          <c:showSerName val="0"/>
          <c:showPercent val="0"/>
          <c:showBubbleSize val="0"/>
        </c:dLbls>
        <c:gapWidth val="64"/>
        <c:overlap val="100"/>
        <c:axId val="-387887472"/>
        <c:axId val="-387882032"/>
      </c:barChart>
      <c:catAx>
        <c:axId val="-387887472"/>
        <c:scaling>
          <c:orientation val="maxMin"/>
        </c:scaling>
        <c:delete val="0"/>
        <c:axPos val="l"/>
        <c:numFmt formatCode="General" sourceLinked="0"/>
        <c:majorTickMark val="out"/>
        <c:minorTickMark val="none"/>
        <c:tickLblPos val="nextTo"/>
        <c:crossAx val="-387882032"/>
        <c:crosses val="autoZero"/>
        <c:auto val="1"/>
        <c:lblAlgn val="ctr"/>
        <c:lblOffset val="100"/>
        <c:noMultiLvlLbl val="0"/>
      </c:catAx>
      <c:valAx>
        <c:axId val="-387882032"/>
        <c:scaling>
          <c:orientation val="minMax"/>
        </c:scaling>
        <c:delete val="0"/>
        <c:axPos val="t"/>
        <c:majorGridlines/>
        <c:numFmt formatCode="General" sourceLinked="1"/>
        <c:majorTickMark val="out"/>
        <c:minorTickMark val="none"/>
        <c:tickLblPos val="nextTo"/>
        <c:crossAx val="-387887472"/>
        <c:crosses val="autoZero"/>
        <c:crossBetween val="between"/>
      </c:valAx>
    </c:plotArea>
    <c:legend>
      <c:legendPos val="r"/>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87E-2"/>
          <c:w val="0.643122676579931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023-47F5-9B02-4BD133B7A9D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023-47F5-9B02-4BD133B7A9D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3023-47F5-9B02-4BD133B7A9D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3023-47F5-9B02-4BD133B7A9D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3023-47F5-9B02-4BD133B7A9D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3023-47F5-9B02-4BD133B7A9D0}"/>
              </c:ext>
            </c:extLst>
          </c:dPt>
          <c:val>
            <c:numRef>
              <c:f>BUC!$C$187:$H$187</c:f>
            </c:numRef>
          </c:val>
          <c:extLst xmlns:c16r2="http://schemas.microsoft.com/office/drawing/2015/06/chart">
            <c:ext xmlns:c16="http://schemas.microsoft.com/office/drawing/2014/chart" uri="{C3380CC4-5D6E-409C-BE32-E72D297353CC}">
              <c16:uniqueId val="{0000000C-3023-47F5-9B02-4BD133B7A9D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003C-4688-88BD-9529505290CD}"/>
              </c:ext>
            </c:extLst>
          </c:dPt>
          <c:val>
            <c:numRef>
              <c:f>BUC!$P$187</c:f>
            </c:numRef>
          </c:val>
          <c:extLst xmlns:c16r2="http://schemas.microsoft.com/office/drawing/2015/06/chart">
            <c:ext xmlns:c16="http://schemas.microsoft.com/office/drawing/2014/chart" uri="{C3380CC4-5D6E-409C-BE32-E72D297353CC}">
              <c16:uniqueId val="{00000002-003C-4688-88BD-9529505290CD}"/>
            </c:ext>
          </c:extLst>
        </c:ser>
        <c:dLbls>
          <c:showLegendKey val="0"/>
          <c:showVal val="0"/>
          <c:showCatName val="0"/>
          <c:showSerName val="0"/>
          <c:showPercent val="0"/>
          <c:showBubbleSize val="0"/>
        </c:dLbls>
        <c:gapWidth val="0"/>
        <c:overlap val="100"/>
        <c:axId val="-382999120"/>
        <c:axId val="-383003472"/>
      </c:barChart>
      <c:catAx>
        <c:axId val="-382999120"/>
        <c:scaling>
          <c:orientation val="minMax"/>
        </c:scaling>
        <c:delete val="1"/>
        <c:axPos val="b"/>
        <c:majorTickMark val="out"/>
        <c:minorTickMark val="none"/>
        <c:tickLblPos val="none"/>
        <c:crossAx val="-383003472"/>
        <c:crosses val="autoZero"/>
        <c:auto val="1"/>
        <c:lblAlgn val="ctr"/>
        <c:lblOffset val="100"/>
        <c:noMultiLvlLbl val="0"/>
      </c:catAx>
      <c:valAx>
        <c:axId val="-3830034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912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35E-2"/>
          <c:w val="0.643122676579932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CBE2-4176-847A-3F4128F8D24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CBE2-4176-847A-3F4128F8D24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CBE2-4176-847A-3F4128F8D24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CBE2-4176-847A-3F4128F8D24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CBE2-4176-847A-3F4128F8D24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CBE2-4176-847A-3F4128F8D247}"/>
              </c:ext>
            </c:extLst>
          </c:dPt>
          <c:val>
            <c:numRef>
              <c:f>BUC!$C$191:$H$191</c:f>
            </c:numRef>
          </c:val>
          <c:extLst xmlns:c16r2="http://schemas.microsoft.com/office/drawing/2015/06/chart">
            <c:ext xmlns:c16="http://schemas.microsoft.com/office/drawing/2014/chart" uri="{C3380CC4-5D6E-409C-BE32-E72D297353CC}">
              <c16:uniqueId val="{0000000C-CBE2-4176-847A-3F4128F8D24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6CDD-4E8E-A516-41A52F33F8FD}"/>
              </c:ext>
            </c:extLst>
          </c:dPt>
          <c:val>
            <c:numRef>
              <c:f>BUC!$P$191</c:f>
            </c:numRef>
          </c:val>
          <c:extLst xmlns:c16r2="http://schemas.microsoft.com/office/drawing/2015/06/chart">
            <c:ext xmlns:c16="http://schemas.microsoft.com/office/drawing/2014/chart" uri="{C3380CC4-5D6E-409C-BE32-E72D297353CC}">
              <c16:uniqueId val="{00000002-6CDD-4E8E-A516-41A52F33F8FD}"/>
            </c:ext>
          </c:extLst>
        </c:ser>
        <c:dLbls>
          <c:showLegendKey val="0"/>
          <c:showVal val="0"/>
          <c:showCatName val="0"/>
          <c:showSerName val="0"/>
          <c:showPercent val="0"/>
          <c:showBubbleSize val="0"/>
        </c:dLbls>
        <c:gapWidth val="0"/>
        <c:overlap val="100"/>
        <c:axId val="-382998576"/>
        <c:axId val="-382997488"/>
      </c:barChart>
      <c:catAx>
        <c:axId val="-382998576"/>
        <c:scaling>
          <c:orientation val="minMax"/>
        </c:scaling>
        <c:delete val="1"/>
        <c:axPos val="b"/>
        <c:majorTickMark val="out"/>
        <c:minorTickMark val="none"/>
        <c:tickLblPos val="none"/>
        <c:crossAx val="-382997488"/>
        <c:crosses val="autoZero"/>
        <c:auto val="1"/>
        <c:lblAlgn val="ctr"/>
        <c:lblOffset val="100"/>
        <c:noMultiLvlLbl val="0"/>
      </c:catAx>
      <c:valAx>
        <c:axId val="-3829974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85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91E-2"/>
          <c:w val="0.64312267657993238"/>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B69B-4E55-AFB8-5AD5DCF0C4A1}"/>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B69B-4E55-AFB8-5AD5DCF0C4A1}"/>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69B-4E55-AFB8-5AD5DCF0C4A1}"/>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69B-4E55-AFB8-5AD5DCF0C4A1}"/>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B69B-4E55-AFB8-5AD5DCF0C4A1}"/>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B69B-4E55-AFB8-5AD5DCF0C4A1}"/>
              </c:ext>
            </c:extLst>
          </c:dPt>
          <c:val>
            <c:numRef>
              <c:f>BUC!$C$195:$H$195</c:f>
            </c:numRef>
          </c:val>
          <c:extLst xmlns:c16r2="http://schemas.microsoft.com/office/drawing/2015/06/chart">
            <c:ext xmlns:c16="http://schemas.microsoft.com/office/drawing/2014/chart" uri="{C3380CC4-5D6E-409C-BE32-E72D297353CC}">
              <c16:uniqueId val="{0000000C-B69B-4E55-AFB8-5AD5DCF0C4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DC16-48BC-8E7E-3D47567E93BE}"/>
              </c:ext>
            </c:extLst>
          </c:dPt>
          <c:val>
            <c:numRef>
              <c:f>BUC!$P$195</c:f>
            </c:numRef>
          </c:val>
          <c:extLst xmlns:c16r2="http://schemas.microsoft.com/office/drawing/2015/06/chart">
            <c:ext xmlns:c16="http://schemas.microsoft.com/office/drawing/2014/chart" uri="{C3380CC4-5D6E-409C-BE32-E72D297353CC}">
              <c16:uniqueId val="{00000002-DC16-48BC-8E7E-3D47567E93BE}"/>
            </c:ext>
          </c:extLst>
        </c:ser>
        <c:dLbls>
          <c:showLegendKey val="0"/>
          <c:showVal val="0"/>
          <c:showCatName val="0"/>
          <c:showSerName val="0"/>
          <c:showPercent val="0"/>
          <c:showBubbleSize val="0"/>
        </c:dLbls>
        <c:gapWidth val="0"/>
        <c:overlap val="100"/>
        <c:axId val="-382996944"/>
        <c:axId val="-383001296"/>
      </c:barChart>
      <c:catAx>
        <c:axId val="-382996944"/>
        <c:scaling>
          <c:orientation val="minMax"/>
        </c:scaling>
        <c:delete val="1"/>
        <c:axPos val="b"/>
        <c:majorTickMark val="out"/>
        <c:minorTickMark val="none"/>
        <c:tickLblPos val="none"/>
        <c:crossAx val="-383001296"/>
        <c:crosses val="autoZero"/>
        <c:auto val="1"/>
        <c:lblAlgn val="ctr"/>
        <c:lblOffset val="100"/>
        <c:noMultiLvlLbl val="0"/>
      </c:catAx>
      <c:valAx>
        <c:axId val="-3830012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69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746E-2"/>
          <c:w val="0.643122676579932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D94-4E52-9E33-010F5BA9CB3F}"/>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D94-4E52-9E33-010F5BA9CB3F}"/>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3D94-4E52-9E33-010F5BA9CB3F}"/>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3D94-4E52-9E33-010F5BA9CB3F}"/>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3D94-4E52-9E33-010F5BA9CB3F}"/>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3D94-4E52-9E33-010F5BA9CB3F}"/>
              </c:ext>
            </c:extLst>
          </c:dPt>
          <c:val>
            <c:numRef>
              <c:f>BUC!$C$200:$H$200</c:f>
            </c:numRef>
          </c:val>
          <c:extLst xmlns:c16r2="http://schemas.microsoft.com/office/drawing/2015/06/chart">
            <c:ext xmlns:c16="http://schemas.microsoft.com/office/drawing/2014/chart" uri="{C3380CC4-5D6E-409C-BE32-E72D297353CC}">
              <c16:uniqueId val="{0000000C-3D94-4E52-9E33-010F5BA9CB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336B-4CA7-A30B-283FC39C09F7}"/>
              </c:ext>
            </c:extLst>
          </c:dPt>
          <c:val>
            <c:numRef>
              <c:f>BUC!$P$200</c:f>
            </c:numRef>
          </c:val>
          <c:extLst xmlns:c16r2="http://schemas.microsoft.com/office/drawing/2015/06/chart">
            <c:ext xmlns:c16="http://schemas.microsoft.com/office/drawing/2014/chart" uri="{C3380CC4-5D6E-409C-BE32-E72D297353CC}">
              <c16:uniqueId val="{00000002-336B-4CA7-A30B-283FC39C09F7}"/>
            </c:ext>
          </c:extLst>
        </c:ser>
        <c:dLbls>
          <c:showLegendKey val="0"/>
          <c:showVal val="0"/>
          <c:showCatName val="0"/>
          <c:showSerName val="0"/>
          <c:showPercent val="0"/>
          <c:showBubbleSize val="0"/>
        </c:dLbls>
        <c:gapWidth val="0"/>
        <c:overlap val="100"/>
        <c:axId val="-382989872"/>
        <c:axId val="-382995856"/>
      </c:barChart>
      <c:catAx>
        <c:axId val="-382989872"/>
        <c:scaling>
          <c:orientation val="minMax"/>
        </c:scaling>
        <c:delete val="1"/>
        <c:axPos val="b"/>
        <c:majorTickMark val="out"/>
        <c:minorTickMark val="none"/>
        <c:tickLblPos val="none"/>
        <c:crossAx val="-382995856"/>
        <c:crosses val="autoZero"/>
        <c:auto val="1"/>
        <c:lblAlgn val="ctr"/>
        <c:lblOffset val="100"/>
        <c:noMultiLvlLbl val="0"/>
      </c:catAx>
      <c:valAx>
        <c:axId val="-38299585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8987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09E-2"/>
          <c:w val="0.643122676579932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196C-436A-9015-AEC02D4EA14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196C-436A-9015-AEC02D4EA14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196C-436A-9015-AEC02D4EA14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196C-436A-9015-AEC02D4EA14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196C-436A-9015-AEC02D4EA14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196C-436A-9015-AEC02D4EA140}"/>
              </c:ext>
            </c:extLst>
          </c:dPt>
          <c:val>
            <c:numRef>
              <c:f>BUC!$C$204:$H$204</c:f>
              <c:numCache>
                <c:formatCode>General</c:formatCode>
                <c:ptCount val="6"/>
                <c:pt idx="0">
                  <c:v>7</c:v>
                </c:pt>
                <c:pt idx="1">
                  <c:v>16</c:v>
                </c:pt>
                <c:pt idx="2">
                  <c:v>90</c:v>
                </c:pt>
                <c:pt idx="3">
                  <c:v>272</c:v>
                </c:pt>
                <c:pt idx="4">
                  <c:v>267</c:v>
                </c:pt>
                <c:pt idx="5">
                  <c:v>26</c:v>
                </c:pt>
              </c:numCache>
            </c:numRef>
          </c:val>
          <c:extLst xmlns:c16r2="http://schemas.microsoft.com/office/drawing/2015/06/chart">
            <c:ext xmlns:c16="http://schemas.microsoft.com/office/drawing/2014/chart" uri="{C3380CC4-5D6E-409C-BE32-E72D297353CC}">
              <c16:uniqueId val="{0000000C-196C-436A-9015-AEC02D4EA14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1024-468F-AB70-94B8F4E891E1}"/>
              </c:ext>
            </c:extLst>
          </c:dPt>
          <c:val>
            <c:numRef>
              <c:f>BUC!$P$204</c:f>
              <c:numCache>
                <c:formatCode>0.0</c:formatCode>
                <c:ptCount val="1"/>
                <c:pt idx="0">
                  <c:v>7.9754601226993858</c:v>
                </c:pt>
              </c:numCache>
            </c:numRef>
          </c:val>
          <c:extLst xmlns:c16r2="http://schemas.microsoft.com/office/drawing/2015/06/chart">
            <c:ext xmlns:c16="http://schemas.microsoft.com/office/drawing/2014/chart" uri="{C3380CC4-5D6E-409C-BE32-E72D297353CC}">
              <c16:uniqueId val="{00000002-1024-468F-AB70-94B8F4E891E1}"/>
            </c:ext>
          </c:extLst>
        </c:ser>
        <c:dLbls>
          <c:showLegendKey val="0"/>
          <c:showVal val="0"/>
          <c:showCatName val="0"/>
          <c:showSerName val="0"/>
          <c:showPercent val="0"/>
          <c:showBubbleSize val="0"/>
        </c:dLbls>
        <c:gapWidth val="0"/>
        <c:overlap val="100"/>
        <c:axId val="-382993680"/>
        <c:axId val="-382995312"/>
      </c:barChart>
      <c:catAx>
        <c:axId val="-382993680"/>
        <c:scaling>
          <c:orientation val="minMax"/>
        </c:scaling>
        <c:delete val="1"/>
        <c:axPos val="b"/>
        <c:majorTickMark val="out"/>
        <c:minorTickMark val="none"/>
        <c:tickLblPos val="none"/>
        <c:crossAx val="-382995312"/>
        <c:crosses val="autoZero"/>
        <c:auto val="1"/>
        <c:lblAlgn val="ctr"/>
        <c:lblOffset val="100"/>
        <c:noMultiLvlLbl val="0"/>
      </c:catAx>
      <c:valAx>
        <c:axId val="-3829953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36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E-2"/>
          <c:w val="0.643122676579928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9319-42E9-AB22-60D2D5A9B1C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319-42E9-AB22-60D2D5A9B1C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9319-42E9-AB22-60D2D5A9B1C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9319-42E9-AB22-60D2D5A9B1C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9319-42E9-AB22-60D2D5A9B1C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9319-42E9-AB22-60D2D5A9B1C0}"/>
              </c:ext>
            </c:extLst>
          </c:dPt>
          <c:val>
            <c:numRef>
              <c:f>BUC!$C$110:$H$110</c:f>
            </c:numRef>
          </c:val>
          <c:extLst xmlns:c16r2="http://schemas.microsoft.com/office/drawing/2015/06/chart">
            <c:ext xmlns:c16="http://schemas.microsoft.com/office/drawing/2014/chart" uri="{C3380CC4-5D6E-409C-BE32-E72D297353CC}">
              <c16:uniqueId val="{0000000C-9319-42E9-AB22-60D2D5A9B1C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5EFF-42C2-97E5-6D067937F873}"/>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5EFF-42C2-97E5-6D067937F87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BUC!$J$214:$K$214</c:f>
              <c:strCache>
                <c:ptCount val="2"/>
                <c:pt idx="0">
                  <c:v>Sí</c:v>
                </c:pt>
                <c:pt idx="1">
                  <c:v>No</c:v>
                </c:pt>
              </c:strCache>
            </c:strRef>
          </c:cat>
          <c:val>
            <c:numRef>
              <c:f>BUC!$J$215:$K$215</c:f>
              <c:numCache>
                <c:formatCode>General</c:formatCode>
                <c:ptCount val="2"/>
                <c:pt idx="0">
                  <c:v>559</c:v>
                </c:pt>
                <c:pt idx="1">
                  <c:v>113</c:v>
                </c:pt>
              </c:numCache>
            </c:numRef>
          </c:val>
          <c:extLst xmlns:c16r2="http://schemas.microsoft.com/office/drawing/2015/06/chart">
            <c:ext xmlns:c16="http://schemas.microsoft.com/office/drawing/2014/chart" uri="{C3380CC4-5D6E-409C-BE32-E72D297353CC}">
              <c16:uniqueId val="{00000004-5EFF-42C2-97E5-6D067937F87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6B43-48A8-B7EA-6A7A18231F82}"/>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6B43-48A8-B7EA-6A7A18231F82}"/>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BUC!$J$214:$K$214</c:f>
              <c:strCache>
                <c:ptCount val="2"/>
                <c:pt idx="0">
                  <c:v>Sí</c:v>
                </c:pt>
                <c:pt idx="1">
                  <c:v>No</c:v>
                </c:pt>
              </c:strCache>
            </c:strRef>
          </c:cat>
          <c:val>
            <c:numRef>
              <c:f>BUC!$J$228:$K$228</c:f>
            </c:numRef>
          </c:val>
          <c:extLst xmlns:c16r2="http://schemas.microsoft.com/office/drawing/2015/06/chart">
            <c:ext xmlns:c16="http://schemas.microsoft.com/office/drawing/2014/chart" uri="{C3380CC4-5D6E-409C-BE32-E72D297353CC}">
              <c16:uniqueId val="{00000004-6B43-48A8-B7EA-6A7A18231F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DF7B-4EC5-9EC4-A88D68BD0D5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DF7B-4EC5-9EC4-A88D68BD0D57}"/>
              </c:ext>
            </c:extLst>
          </c:dPt>
          <c:dPt>
            <c:idx val="2"/>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DF7B-4EC5-9EC4-A88D68BD0D57}"/>
              </c:ext>
            </c:extLst>
          </c:dPt>
          <c:dPt>
            <c:idx val="3"/>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DF7B-4EC5-9EC4-A88D68BD0D5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DF7B-4EC5-9EC4-A88D68BD0D57}"/>
              </c:ext>
            </c:extLst>
          </c:dPt>
          <c:dLbls>
            <c:delete val="1"/>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DF7B-4EC5-9EC4-A88D68BD0D5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457D-4EC6-9F51-B64D99F8CFD8}"/>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457D-4EC6-9F51-B64D99F8CFD8}"/>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BUC!$J$214:$K$214</c:f>
              <c:strCache>
                <c:ptCount val="2"/>
                <c:pt idx="0">
                  <c:v>Sí</c:v>
                </c:pt>
                <c:pt idx="1">
                  <c:v>No</c:v>
                </c:pt>
              </c:strCache>
            </c:strRef>
          </c:cat>
          <c:val>
            <c:numRef>
              <c:f>BUC!$J$241:$K$241</c:f>
            </c:numRef>
          </c:val>
          <c:extLst xmlns:c16r2="http://schemas.microsoft.com/office/drawing/2015/06/chart">
            <c:ext xmlns:c16="http://schemas.microsoft.com/office/drawing/2014/chart" uri="{C3380CC4-5D6E-409C-BE32-E72D297353CC}">
              <c16:uniqueId val="{00000004-457D-4EC6-9F51-B64D99F8C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48"/>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878-4EA6-932D-D13AD0EF1B06}"/>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878-4EA6-932D-D13AD0EF1B06}"/>
              </c:ext>
            </c:extLst>
          </c:dPt>
          <c:dPt>
            <c:idx val="2"/>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2878-4EA6-932D-D13AD0EF1B06}"/>
              </c:ext>
            </c:extLst>
          </c:dPt>
          <c:dPt>
            <c:idx val="3"/>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2878-4EA6-932D-D13AD0EF1B06}"/>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2878-4EA6-932D-D13AD0EF1B06}"/>
              </c:ext>
            </c:extLst>
          </c:dPt>
          <c:dLbls>
            <c:delete val="1"/>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2878-4EA6-932D-D13AD0EF1B0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9944-4525-B46D-EAF242BEFFAD}"/>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944-4525-B46D-EAF242BEFFAD}"/>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BUC!$G$253:$H$253</c:f>
              <c:strCache>
                <c:ptCount val="2"/>
                <c:pt idx="0">
                  <c:v>Sí</c:v>
                </c:pt>
                <c:pt idx="1">
                  <c:v>No</c:v>
                </c:pt>
              </c:strCache>
            </c:strRef>
          </c:cat>
          <c:val>
            <c:numRef>
              <c:f>BUC!$G$254:$H$254</c:f>
              <c:numCache>
                <c:formatCode>General</c:formatCode>
                <c:ptCount val="2"/>
                <c:pt idx="0">
                  <c:v>254</c:v>
                </c:pt>
                <c:pt idx="1">
                  <c:v>411</c:v>
                </c:pt>
              </c:numCache>
            </c:numRef>
          </c:val>
          <c:extLst xmlns:c16r2="http://schemas.microsoft.com/office/drawing/2015/06/chart">
            <c:ext xmlns:c16="http://schemas.microsoft.com/office/drawing/2014/chart" uri="{C3380CC4-5D6E-409C-BE32-E72D297353CC}">
              <c16:uniqueId val="{00000004-9944-4525-B46D-EAF242BEFFA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989D-4F23-844D-E95DB3E520F0}"/>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89D-4F23-844D-E95DB3E520F0}"/>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BUC!$G$253:$H$253</c:f>
              <c:strCache>
                <c:ptCount val="2"/>
                <c:pt idx="0">
                  <c:v>Sí</c:v>
                </c:pt>
                <c:pt idx="1">
                  <c:v>No</c:v>
                </c:pt>
              </c:strCache>
            </c:strRef>
          </c:cat>
          <c:val>
            <c:numRef>
              <c:f>BUC!$G$258:$H$258</c:f>
              <c:numCache>
                <c:formatCode>General</c:formatCode>
                <c:ptCount val="2"/>
                <c:pt idx="0">
                  <c:v>574</c:v>
                </c:pt>
                <c:pt idx="1">
                  <c:v>102</c:v>
                </c:pt>
              </c:numCache>
            </c:numRef>
          </c:val>
          <c:extLst xmlns:c16r2="http://schemas.microsoft.com/office/drawing/2015/06/chart">
            <c:ext xmlns:c16="http://schemas.microsoft.com/office/drawing/2014/chart" uri="{C3380CC4-5D6E-409C-BE32-E72D297353CC}">
              <c16:uniqueId val="{00000004-989D-4F23-844D-E95DB3E520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2ACD-4F4E-8766-4F8400F1EFC3}"/>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ACD-4F4E-8766-4F8400F1EFC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BUC!$G$253:$H$253</c:f>
              <c:strCache>
                <c:ptCount val="2"/>
                <c:pt idx="0">
                  <c:v>Sí</c:v>
                </c:pt>
                <c:pt idx="1">
                  <c:v>No</c:v>
                </c:pt>
              </c:strCache>
            </c:strRef>
          </c:cat>
          <c:val>
            <c:numRef>
              <c:f>BUC!$G$262:$H$262</c:f>
              <c:numCache>
                <c:formatCode>General</c:formatCode>
                <c:ptCount val="2"/>
                <c:pt idx="0">
                  <c:v>271</c:v>
                </c:pt>
                <c:pt idx="1">
                  <c:v>401</c:v>
                </c:pt>
              </c:numCache>
            </c:numRef>
          </c:val>
          <c:extLst xmlns:c16r2="http://schemas.microsoft.com/office/drawing/2015/06/chart">
            <c:ext xmlns:c16="http://schemas.microsoft.com/office/drawing/2014/chart" uri="{C3380CC4-5D6E-409C-BE32-E72D297353CC}">
              <c16:uniqueId val="{00000004-2ACD-4F4E-8766-4F8400F1EF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91647731185093"/>
          <c:y val="0.25127261503229048"/>
          <c:w val="0.54026477029031217"/>
          <c:h val="0.5351408405985216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8107-47DA-B480-876AFB28503E}"/>
              </c:ext>
            </c:extLst>
          </c:dPt>
          <c:dPt>
            <c:idx val="1"/>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8107-47DA-B480-876AFB28503E}"/>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BUC!$G$253:$H$253</c:f>
              <c:strCache>
                <c:ptCount val="2"/>
                <c:pt idx="0">
                  <c:v>Sí</c:v>
                </c:pt>
                <c:pt idx="1">
                  <c:v>No</c:v>
                </c:pt>
              </c:strCache>
            </c:strRef>
          </c:cat>
          <c:val>
            <c:numRef>
              <c:f>BUC!$J$272:$K$272</c:f>
              <c:numCache>
                <c:formatCode>General</c:formatCode>
                <c:ptCount val="2"/>
                <c:pt idx="0">
                  <c:v>302</c:v>
                </c:pt>
                <c:pt idx="1">
                  <c:v>369</c:v>
                </c:pt>
              </c:numCache>
            </c:numRef>
          </c:val>
          <c:extLst xmlns:c16r2="http://schemas.microsoft.com/office/drawing/2015/06/chart">
            <c:ext xmlns:c16="http://schemas.microsoft.com/office/drawing/2014/chart" uri="{C3380CC4-5D6E-409C-BE32-E72D297353CC}">
              <c16:uniqueId val="{00000004-8107-47DA-B480-876AFB28503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5E-2"/>
          <c:w val="0.643122676579933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FEB0-487A-A3A6-6BAC86BE5D15}"/>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FEB0-487A-A3A6-6BAC86BE5D15}"/>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FEB0-487A-A3A6-6BAC86BE5D15}"/>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FEB0-487A-A3A6-6BAC86BE5D15}"/>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FEB0-487A-A3A6-6BAC86BE5D15}"/>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FEB0-487A-A3A6-6BAC86BE5D15}"/>
              </c:ext>
            </c:extLst>
          </c:dPt>
          <c:val>
            <c:numRef>
              <c:f>BUC!$C$277:$H$277</c:f>
              <c:numCache>
                <c:formatCode>General</c:formatCode>
                <c:ptCount val="6"/>
                <c:pt idx="0">
                  <c:v>2</c:v>
                </c:pt>
                <c:pt idx="1">
                  <c:v>6</c:v>
                </c:pt>
                <c:pt idx="2">
                  <c:v>19</c:v>
                </c:pt>
                <c:pt idx="3">
                  <c:v>108</c:v>
                </c:pt>
                <c:pt idx="4">
                  <c:v>537</c:v>
                </c:pt>
                <c:pt idx="5">
                  <c:v>6</c:v>
                </c:pt>
              </c:numCache>
            </c:numRef>
          </c:val>
          <c:extLst xmlns:c16r2="http://schemas.microsoft.com/office/drawing/2015/06/chart">
            <c:ext xmlns:c16="http://schemas.microsoft.com/office/drawing/2014/chart" uri="{C3380CC4-5D6E-409C-BE32-E72D297353CC}">
              <c16:uniqueId val="{0000000C-FEB0-487A-A3A6-6BAC86BE5D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6E69-437B-A9BB-8260AAC826F7}"/>
              </c:ext>
            </c:extLst>
          </c:dPt>
          <c:val>
            <c:numRef>
              <c:f>BUC!$P$110</c:f>
            </c:numRef>
          </c:val>
          <c:extLst xmlns:c16r2="http://schemas.microsoft.com/office/drawing/2015/06/chart">
            <c:ext xmlns:c16="http://schemas.microsoft.com/office/drawing/2014/chart" uri="{C3380CC4-5D6E-409C-BE32-E72D297353CC}">
              <c16:uniqueId val="{00000002-6E69-437B-A9BB-8260AAC826F7}"/>
            </c:ext>
          </c:extLst>
        </c:ser>
        <c:dLbls>
          <c:showLegendKey val="0"/>
          <c:showVal val="0"/>
          <c:showCatName val="0"/>
          <c:showSerName val="0"/>
          <c:showPercent val="0"/>
          <c:showBubbleSize val="0"/>
        </c:dLbls>
        <c:gapWidth val="0"/>
        <c:overlap val="100"/>
        <c:axId val="-387878768"/>
        <c:axId val="-387883664"/>
      </c:barChart>
      <c:catAx>
        <c:axId val="-387878768"/>
        <c:scaling>
          <c:orientation val="minMax"/>
        </c:scaling>
        <c:delete val="1"/>
        <c:axPos val="b"/>
        <c:majorTickMark val="out"/>
        <c:minorTickMark val="none"/>
        <c:tickLblPos val="none"/>
        <c:crossAx val="-387883664"/>
        <c:crosses val="autoZero"/>
        <c:auto val="1"/>
        <c:lblAlgn val="ctr"/>
        <c:lblOffset val="100"/>
        <c:noMultiLvlLbl val="0"/>
      </c:catAx>
      <c:valAx>
        <c:axId val="-3878836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787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47"/>
          <c:y val="0.14634204435834441"/>
          <c:w val="0.168224682901675"/>
          <c:h val="0.756100562518122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771E-4512-AB67-50CFBF631BDE}"/>
              </c:ext>
            </c:extLst>
          </c:dPt>
          <c:val>
            <c:numRef>
              <c:f>BUC!$P$277</c:f>
              <c:numCache>
                <c:formatCode>0.0</c:formatCode>
                <c:ptCount val="1"/>
                <c:pt idx="0">
                  <c:v>9.3601190476190474</c:v>
                </c:pt>
              </c:numCache>
            </c:numRef>
          </c:val>
          <c:extLst xmlns:c16r2="http://schemas.microsoft.com/office/drawing/2015/06/chart">
            <c:ext xmlns:c16="http://schemas.microsoft.com/office/drawing/2014/chart" uri="{C3380CC4-5D6E-409C-BE32-E72D297353CC}">
              <c16:uniqueId val="{00000002-771E-4512-AB67-50CFBF631BDE}"/>
            </c:ext>
          </c:extLst>
        </c:ser>
        <c:dLbls>
          <c:showLegendKey val="0"/>
          <c:showVal val="0"/>
          <c:showCatName val="0"/>
          <c:showSerName val="0"/>
          <c:showPercent val="0"/>
          <c:showBubbleSize val="0"/>
        </c:dLbls>
        <c:gapWidth val="0"/>
        <c:overlap val="100"/>
        <c:axId val="-382994768"/>
        <c:axId val="-382994224"/>
      </c:barChart>
      <c:catAx>
        <c:axId val="-382994768"/>
        <c:scaling>
          <c:orientation val="minMax"/>
        </c:scaling>
        <c:delete val="1"/>
        <c:axPos val="b"/>
        <c:majorTickMark val="out"/>
        <c:minorTickMark val="none"/>
        <c:tickLblPos val="none"/>
        <c:crossAx val="-382994224"/>
        <c:crosses val="autoZero"/>
        <c:auto val="1"/>
        <c:lblAlgn val="ctr"/>
        <c:lblOffset val="100"/>
        <c:noMultiLvlLbl val="0"/>
      </c:catAx>
      <c:valAx>
        <c:axId val="-3829942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47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06E-2"/>
          <c:w val="0.643122676579933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6AF3-49BF-9476-8FA514ACB512}"/>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6AF3-49BF-9476-8FA514ACB512}"/>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6AF3-49BF-9476-8FA514ACB512}"/>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6AF3-49BF-9476-8FA514ACB512}"/>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6AF3-49BF-9476-8FA514ACB512}"/>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6AF3-49BF-9476-8FA514ACB512}"/>
              </c:ext>
            </c:extLst>
          </c:dPt>
          <c:val>
            <c:numRef>
              <c:f>BUC!$C$283:$H$283</c:f>
              <c:numCache>
                <c:formatCode>General</c:formatCode>
                <c:ptCount val="6"/>
                <c:pt idx="0">
                  <c:v>2</c:v>
                </c:pt>
                <c:pt idx="1">
                  <c:v>3</c:v>
                </c:pt>
                <c:pt idx="2">
                  <c:v>19</c:v>
                </c:pt>
                <c:pt idx="3">
                  <c:v>84</c:v>
                </c:pt>
                <c:pt idx="4">
                  <c:v>561</c:v>
                </c:pt>
                <c:pt idx="5">
                  <c:v>9</c:v>
                </c:pt>
              </c:numCache>
            </c:numRef>
          </c:val>
          <c:extLst xmlns:c16r2="http://schemas.microsoft.com/office/drawing/2015/06/chart">
            <c:ext xmlns:c16="http://schemas.microsoft.com/office/drawing/2014/chart" uri="{C3380CC4-5D6E-409C-BE32-E72D297353CC}">
              <c16:uniqueId val="{0000000C-6AF3-49BF-9476-8FA514ACB51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A829-45AB-B087-84A235F1377C}"/>
              </c:ext>
            </c:extLst>
          </c:dPt>
          <c:val>
            <c:numRef>
              <c:f>BUC!$P$283</c:f>
              <c:numCache>
                <c:formatCode>0.0</c:formatCode>
                <c:ptCount val="1"/>
                <c:pt idx="0">
                  <c:v>9.4805680119581464</c:v>
                </c:pt>
              </c:numCache>
            </c:numRef>
          </c:val>
          <c:extLst xmlns:c16r2="http://schemas.microsoft.com/office/drawing/2015/06/chart">
            <c:ext xmlns:c16="http://schemas.microsoft.com/office/drawing/2014/chart" uri="{C3380CC4-5D6E-409C-BE32-E72D297353CC}">
              <c16:uniqueId val="{00000002-A829-45AB-B087-84A235F1377C}"/>
            </c:ext>
          </c:extLst>
        </c:ser>
        <c:dLbls>
          <c:showLegendKey val="0"/>
          <c:showVal val="0"/>
          <c:showCatName val="0"/>
          <c:showSerName val="0"/>
          <c:showPercent val="0"/>
          <c:showBubbleSize val="0"/>
        </c:dLbls>
        <c:gapWidth val="0"/>
        <c:overlap val="100"/>
        <c:axId val="-383002928"/>
        <c:axId val="-382993136"/>
      </c:barChart>
      <c:catAx>
        <c:axId val="-383002928"/>
        <c:scaling>
          <c:orientation val="minMax"/>
        </c:scaling>
        <c:delete val="1"/>
        <c:axPos val="b"/>
        <c:majorTickMark val="out"/>
        <c:minorTickMark val="none"/>
        <c:tickLblPos val="none"/>
        <c:crossAx val="-382993136"/>
        <c:crosses val="autoZero"/>
        <c:auto val="1"/>
        <c:lblAlgn val="ctr"/>
        <c:lblOffset val="100"/>
        <c:noMultiLvlLbl val="0"/>
      </c:catAx>
      <c:valAx>
        <c:axId val="-3829931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30029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47E-2"/>
          <c:w val="0.643122676579933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423-4126-901E-A3E8FE7D290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423-4126-901E-A3E8FE7D290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2423-4126-901E-A3E8FE7D290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2423-4126-901E-A3E8FE7D290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2423-4126-901E-A3E8FE7D290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2423-4126-901E-A3E8FE7D2900}"/>
              </c:ext>
            </c:extLst>
          </c:dPt>
          <c:val>
            <c:numRef>
              <c:f>BUC!$C$292:$H$292</c:f>
              <c:numCache>
                <c:formatCode>General</c:formatCode>
                <c:ptCount val="6"/>
                <c:pt idx="0">
                  <c:v>5</c:v>
                </c:pt>
                <c:pt idx="1">
                  <c:v>5</c:v>
                </c:pt>
                <c:pt idx="2">
                  <c:v>35</c:v>
                </c:pt>
                <c:pt idx="3">
                  <c:v>271</c:v>
                </c:pt>
                <c:pt idx="4">
                  <c:v>357</c:v>
                </c:pt>
                <c:pt idx="5">
                  <c:v>5</c:v>
                </c:pt>
              </c:numCache>
            </c:numRef>
          </c:val>
          <c:extLst xmlns:c16r2="http://schemas.microsoft.com/office/drawing/2015/06/chart">
            <c:ext xmlns:c16="http://schemas.microsoft.com/office/drawing/2014/chart" uri="{C3380CC4-5D6E-409C-BE32-E72D297353CC}">
              <c16:uniqueId val="{0000000C-2423-4126-901E-A3E8FE7D2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BE40-490F-B9C8-810804EF3969}"/>
              </c:ext>
            </c:extLst>
          </c:dPt>
          <c:val>
            <c:numRef>
              <c:f>BUC!$P$292</c:f>
              <c:numCache>
                <c:formatCode>0.0</c:formatCode>
                <c:ptCount val="1"/>
                <c:pt idx="0">
                  <c:v>8.6032689450222897</c:v>
                </c:pt>
              </c:numCache>
            </c:numRef>
          </c:val>
          <c:extLst xmlns:c16r2="http://schemas.microsoft.com/office/drawing/2015/06/chart">
            <c:ext xmlns:c16="http://schemas.microsoft.com/office/drawing/2014/chart" uri="{C3380CC4-5D6E-409C-BE32-E72D297353CC}">
              <c16:uniqueId val="{00000002-BE40-490F-B9C8-810804EF3969}"/>
            </c:ext>
          </c:extLst>
        </c:ser>
        <c:dLbls>
          <c:showLegendKey val="0"/>
          <c:showVal val="0"/>
          <c:showCatName val="0"/>
          <c:showSerName val="0"/>
          <c:showPercent val="0"/>
          <c:showBubbleSize val="0"/>
        </c:dLbls>
        <c:gapWidth val="0"/>
        <c:overlap val="100"/>
        <c:axId val="-382992592"/>
        <c:axId val="-382992048"/>
      </c:barChart>
      <c:catAx>
        <c:axId val="-382992592"/>
        <c:scaling>
          <c:orientation val="minMax"/>
        </c:scaling>
        <c:delete val="1"/>
        <c:axPos val="b"/>
        <c:majorTickMark val="out"/>
        <c:minorTickMark val="none"/>
        <c:tickLblPos val="none"/>
        <c:crossAx val="-382992048"/>
        <c:crosses val="autoZero"/>
        <c:auto val="1"/>
        <c:lblAlgn val="ctr"/>
        <c:lblOffset val="100"/>
        <c:noMultiLvlLbl val="0"/>
      </c:catAx>
      <c:valAx>
        <c:axId val="-38299204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25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3003E-2"/>
          <c:w val="0.643122676579934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F1DD-4FB0-83DE-C2C9C4F57FD8}"/>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F1DD-4FB0-83DE-C2C9C4F57FD8}"/>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F1DD-4FB0-83DE-C2C9C4F57FD8}"/>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F1DD-4FB0-83DE-C2C9C4F57FD8}"/>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F1DD-4FB0-83DE-C2C9C4F57FD8}"/>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F1DD-4FB0-83DE-C2C9C4F57FD8}"/>
              </c:ext>
            </c:extLst>
          </c:dPt>
          <c:val>
            <c:numRef>
              <c:f>BUC!$C$298:$H$298</c:f>
              <c:numCache>
                <c:formatCode>General</c:formatCode>
                <c:ptCount val="6"/>
                <c:pt idx="0">
                  <c:v>4</c:v>
                </c:pt>
                <c:pt idx="1">
                  <c:v>9</c:v>
                </c:pt>
                <c:pt idx="2">
                  <c:v>103</c:v>
                </c:pt>
                <c:pt idx="3">
                  <c:v>336</c:v>
                </c:pt>
                <c:pt idx="4">
                  <c:v>210</c:v>
                </c:pt>
                <c:pt idx="5">
                  <c:v>16</c:v>
                </c:pt>
              </c:numCache>
            </c:numRef>
          </c:val>
          <c:extLst xmlns:c16r2="http://schemas.microsoft.com/office/drawing/2015/06/chart">
            <c:ext xmlns:c16="http://schemas.microsoft.com/office/drawing/2014/chart" uri="{C3380CC4-5D6E-409C-BE32-E72D297353CC}">
              <c16:uniqueId val="{0000000C-F1DD-4FB0-83DE-C2C9C4F57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AEB1-4070-8E0B-083F4109C24C}"/>
              </c:ext>
            </c:extLst>
          </c:dPt>
          <c:val>
            <c:numRef>
              <c:f>BUC!$P$298</c:f>
              <c:numCache>
                <c:formatCode>0.0</c:formatCode>
                <c:ptCount val="1"/>
                <c:pt idx="0">
                  <c:v>7.7907854984894263</c:v>
                </c:pt>
              </c:numCache>
            </c:numRef>
          </c:val>
          <c:extLst xmlns:c16r2="http://schemas.microsoft.com/office/drawing/2015/06/chart">
            <c:ext xmlns:c16="http://schemas.microsoft.com/office/drawing/2014/chart" uri="{C3380CC4-5D6E-409C-BE32-E72D297353CC}">
              <c16:uniqueId val="{00000002-AEB1-4070-8E0B-083F4109C24C}"/>
            </c:ext>
          </c:extLst>
        </c:ser>
        <c:dLbls>
          <c:showLegendKey val="0"/>
          <c:showVal val="0"/>
          <c:showCatName val="0"/>
          <c:showSerName val="0"/>
          <c:showPercent val="0"/>
          <c:showBubbleSize val="0"/>
        </c:dLbls>
        <c:gapWidth val="0"/>
        <c:overlap val="100"/>
        <c:axId val="-382991504"/>
        <c:axId val="-382989328"/>
      </c:barChart>
      <c:catAx>
        <c:axId val="-382991504"/>
        <c:scaling>
          <c:orientation val="minMax"/>
        </c:scaling>
        <c:delete val="1"/>
        <c:axPos val="b"/>
        <c:majorTickMark val="out"/>
        <c:minorTickMark val="none"/>
        <c:tickLblPos val="none"/>
        <c:crossAx val="-382989328"/>
        <c:crosses val="autoZero"/>
        <c:auto val="1"/>
        <c:lblAlgn val="ctr"/>
        <c:lblOffset val="100"/>
        <c:noMultiLvlLbl val="0"/>
      </c:catAx>
      <c:valAx>
        <c:axId val="-3829893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29915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580755850945262"/>
          <c:y val="0.14516129032258071"/>
          <c:w val="0.48669585541096233"/>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BUC!$B$64:$B$68</c:f>
              <c:strCache>
                <c:ptCount val="5"/>
                <c:pt idx="0">
                  <c:v>Seguiré usando los servicios de la biblioteca con la misma frecuencia que expuse en la pregunta anterior</c:v>
                </c:pt>
                <c:pt idx="1">
                  <c:v>Creo que voy a acudir con menos frecuencia a la biblioteca y usaré más la biblioteca virtual</c:v>
                </c:pt>
                <c:pt idx="2">
                  <c:v>Tengo que ir necesariamente para consultar los documentos que están ubicados en la biblioteca</c:v>
                </c:pt>
                <c:pt idx="3">
                  <c:v>Solo haré uso de la biblioteca virtual y de sus recursos electrónicos</c:v>
                </c:pt>
                <c:pt idx="4">
                  <c:v>Procuraré buscar la información que necesito fuera de la biblioteca</c:v>
                </c:pt>
              </c:strCache>
            </c:strRef>
          </c:cat>
          <c:val>
            <c:numRef>
              <c:f>BUC!$D$64:$D$68</c:f>
              <c:numCache>
                <c:formatCode>0.0%</c:formatCode>
                <c:ptCount val="5"/>
                <c:pt idx="0">
                  <c:v>0.72271386430678464</c:v>
                </c:pt>
                <c:pt idx="1">
                  <c:v>0.18289085545722714</c:v>
                </c:pt>
                <c:pt idx="2">
                  <c:v>0.11356932153392331</c:v>
                </c:pt>
                <c:pt idx="3">
                  <c:v>5.0147492625368731E-2</c:v>
                </c:pt>
                <c:pt idx="4">
                  <c:v>1.9174041297935103E-2</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382990416"/>
        <c:axId val="-383004560"/>
      </c:barChart>
      <c:catAx>
        <c:axId val="-382990416"/>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83004560"/>
        <c:crosses val="autoZero"/>
        <c:auto val="1"/>
        <c:lblAlgn val="ctr"/>
        <c:lblOffset val="100"/>
        <c:noMultiLvlLbl val="0"/>
      </c:catAx>
      <c:valAx>
        <c:axId val="-38300456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82990416"/>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BUC!$B$165:$B$171</c:f>
              <c:strCache>
                <c:ptCount val="7"/>
                <c:pt idx="0">
                  <c:v>Facebook</c:v>
                </c:pt>
                <c:pt idx="1">
                  <c:v>Twitter</c:v>
                </c:pt>
                <c:pt idx="2">
                  <c:v>Instagram</c:v>
                </c:pt>
                <c:pt idx="3">
                  <c:v>Research Gate</c:v>
                </c:pt>
                <c:pt idx="4">
                  <c:v>academia.edu</c:v>
                </c:pt>
                <c:pt idx="5">
                  <c:v>No uso ninguna red social</c:v>
                </c:pt>
                <c:pt idx="6">
                  <c:v>Otras</c:v>
                </c:pt>
              </c:strCache>
            </c:strRef>
          </c:cat>
          <c:val>
            <c:numRef>
              <c:f>BUC!$D$165:$D$171</c:f>
              <c:numCache>
                <c:formatCode>0%</c:formatCode>
                <c:ptCount val="7"/>
                <c:pt idx="0">
                  <c:v>0.14601769911504425</c:v>
                </c:pt>
                <c:pt idx="1">
                  <c:v>0.17404129793510326</c:v>
                </c:pt>
                <c:pt idx="2">
                  <c:v>7.5221238938053103E-2</c:v>
                </c:pt>
                <c:pt idx="3">
                  <c:v>0.54424778761061943</c:v>
                </c:pt>
                <c:pt idx="4">
                  <c:v>0.40707964601769914</c:v>
                </c:pt>
                <c:pt idx="5">
                  <c:v>0.24041297935103245</c:v>
                </c:pt>
                <c:pt idx="6">
                  <c:v>0.13421828908554573</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82"/>
        <c:axId val="-383004016"/>
        <c:axId val="-383001840"/>
      </c:barChart>
      <c:catAx>
        <c:axId val="-383004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001840"/>
        <c:crosses val="autoZero"/>
        <c:auto val="1"/>
        <c:lblAlgn val="ctr"/>
        <c:lblOffset val="100"/>
        <c:noMultiLvlLbl val="0"/>
      </c:catAx>
      <c:valAx>
        <c:axId val="-3830018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004016"/>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0211" r="0.75000000000000211" t="1" header="0" footer="0"/>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53050032170097E-2"/>
          <c:y val="0.30835147047880335"/>
          <c:w val="0.84619014062930853"/>
          <c:h val="0.55832796381531324"/>
        </c:manualLayout>
      </c:layout>
      <c:barChart>
        <c:barDir val="col"/>
        <c:grouping val="clustered"/>
        <c:varyColors val="0"/>
        <c:ser>
          <c:idx val="0"/>
          <c:order val="0"/>
          <c:spPr>
            <a:solidFill>
              <a:schemeClr val="accent1"/>
            </a:solidFill>
            <a:ln>
              <a:noFill/>
            </a:ln>
            <a:effectLst/>
          </c:spPr>
          <c:invertIfNegative val="0"/>
          <c:cat>
            <c:strRef>
              <c:f>BUC!$B$219:$B$223</c:f>
              <c:strCache>
                <c:ptCount val="5"/>
                <c:pt idx="0">
                  <c:v>Muy malo</c:v>
                </c:pt>
                <c:pt idx="1">
                  <c:v>Malo</c:v>
                </c:pt>
                <c:pt idx="2">
                  <c:v>Regular</c:v>
                </c:pt>
                <c:pt idx="3">
                  <c:v>Bueno</c:v>
                </c:pt>
                <c:pt idx="4">
                  <c:v>Excelente</c:v>
                </c:pt>
              </c:strCache>
            </c:strRef>
          </c:cat>
          <c:val>
            <c:numRef>
              <c:f>BUC!$C$219:$C$223</c:f>
              <c:numCache>
                <c:formatCode>General</c:formatCode>
                <c:ptCount val="5"/>
                <c:pt idx="0">
                  <c:v>1</c:v>
                </c:pt>
                <c:pt idx="1">
                  <c:v>3</c:v>
                </c:pt>
                <c:pt idx="2">
                  <c:v>71</c:v>
                </c:pt>
                <c:pt idx="3">
                  <c:v>348</c:v>
                </c:pt>
                <c:pt idx="4">
                  <c:v>87</c:v>
                </c:pt>
              </c:numCache>
            </c:numRef>
          </c:val>
        </c:ser>
        <c:dLbls>
          <c:showLegendKey val="0"/>
          <c:showVal val="0"/>
          <c:showCatName val="0"/>
          <c:showSerName val="0"/>
          <c:showPercent val="0"/>
          <c:showBubbleSize val="0"/>
        </c:dLbls>
        <c:gapWidth val="219"/>
        <c:overlap val="-27"/>
        <c:axId val="-567015824"/>
        <c:axId val="-314707696"/>
      </c:barChart>
      <c:catAx>
        <c:axId val="-5670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4707696"/>
        <c:crosses val="autoZero"/>
        <c:auto val="1"/>
        <c:lblAlgn val="ctr"/>
        <c:lblOffset val="100"/>
        <c:noMultiLvlLbl val="0"/>
      </c:catAx>
      <c:valAx>
        <c:axId val="-314707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67015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55E-2"/>
          <c:w val="0.643122676579928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B39F-4EC2-AA8D-53BF674836C3}"/>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B39F-4EC2-AA8D-53BF674836C3}"/>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39F-4EC2-AA8D-53BF674836C3}"/>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39F-4EC2-AA8D-53BF674836C3}"/>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B39F-4EC2-AA8D-53BF674836C3}"/>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B39F-4EC2-AA8D-53BF674836C3}"/>
              </c:ext>
            </c:extLst>
          </c:dPt>
          <c:val>
            <c:numRef>
              <c:f>BUC!$C$113:$H$113</c:f>
            </c:numRef>
          </c:val>
          <c:extLst xmlns:c16r2="http://schemas.microsoft.com/office/drawing/2015/06/chart">
            <c:ext xmlns:c16="http://schemas.microsoft.com/office/drawing/2014/chart" uri="{C3380CC4-5D6E-409C-BE32-E72D297353CC}">
              <c16:uniqueId val="{0000000C-B39F-4EC2-AA8D-53BF674836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BUC!$B$49:$B$53</c:f>
              <c:strCache>
                <c:ptCount val="5"/>
                <c:pt idx="0">
                  <c:v>Nunca</c:v>
                </c:pt>
                <c:pt idx="1">
                  <c:v>Rara vez, menos de 6 veces al año</c:v>
                </c:pt>
                <c:pt idx="2">
                  <c:v>De vez en cuando (1 o 2 veces al mes)</c:v>
                </c:pt>
                <c:pt idx="3">
                  <c:v>Frecuentemente (1 o 2 veces por semana)</c:v>
                </c:pt>
                <c:pt idx="4">
                  <c:v>Muy frecuentemente (3 o más veces por semana)</c:v>
                </c:pt>
              </c:strCache>
            </c:strRef>
          </c:cat>
          <c:val>
            <c:numRef>
              <c:f>BUC!$D$49:$D$53</c:f>
              <c:numCache>
                <c:formatCode>0.0%</c:formatCode>
                <c:ptCount val="5"/>
                <c:pt idx="0">
                  <c:v>2.8106508875739646E-2</c:v>
                </c:pt>
                <c:pt idx="1">
                  <c:v>0.25739644970414199</c:v>
                </c:pt>
                <c:pt idx="2">
                  <c:v>0.42159763313609466</c:v>
                </c:pt>
                <c:pt idx="3">
                  <c:v>0.2455621301775148</c:v>
                </c:pt>
                <c:pt idx="4">
                  <c:v>4.7337278106508875E-2</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314701168"/>
        <c:axId val="-314708240"/>
      </c:barChart>
      <c:catAx>
        <c:axId val="-314701168"/>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14708240"/>
        <c:crosses val="autoZero"/>
        <c:auto val="1"/>
        <c:lblAlgn val="ctr"/>
        <c:lblOffset val="100"/>
        <c:noMultiLvlLbl val="0"/>
      </c:catAx>
      <c:valAx>
        <c:axId val="-31470824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14701168"/>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'BUC area'!$B$16:$B$19</c:f>
              <c:strCache>
                <c:ptCount val="4"/>
                <c:pt idx="0">
                  <c:v>Ciencias Experimentales</c:v>
                </c:pt>
                <c:pt idx="1">
                  <c:v>Ciencias de la Salud</c:v>
                </c:pt>
                <c:pt idx="2">
                  <c:v>Humanidades</c:v>
                </c:pt>
                <c:pt idx="3">
                  <c:v>Ciencias Sociales</c:v>
                </c:pt>
              </c:strCache>
            </c:strRef>
          </c:cat>
          <c:val>
            <c:numRef>
              <c:f>'BUC area'!$C$16:$C$19</c:f>
              <c:numCache>
                <c:formatCode>General</c:formatCode>
                <c:ptCount val="4"/>
                <c:pt idx="0">
                  <c:v>107</c:v>
                </c:pt>
                <c:pt idx="1">
                  <c:v>176</c:v>
                </c:pt>
                <c:pt idx="2">
                  <c:v>174</c:v>
                </c:pt>
                <c:pt idx="3">
                  <c:v>210</c:v>
                </c:pt>
              </c:numCache>
            </c:numRef>
          </c:val>
          <c:extLst xmlns:c16r2="http://schemas.microsoft.com/office/drawing/2015/06/chart">
            <c:ext xmlns:c16="http://schemas.microsoft.com/office/drawing/2014/chart" uri="{C3380CC4-5D6E-409C-BE32-E72D297353CC}">
              <c16:uniqueId val="{00000000-8755-4C5A-8610-83EBA53D136B}"/>
            </c:ext>
          </c:extLst>
        </c:ser>
        <c:dLbls>
          <c:showLegendKey val="0"/>
          <c:showVal val="0"/>
          <c:showCatName val="0"/>
          <c:showSerName val="0"/>
          <c:showPercent val="0"/>
          <c:showBubbleSize val="0"/>
        </c:dLbls>
        <c:gapWidth val="97"/>
        <c:axId val="-314705520"/>
        <c:axId val="-314700624"/>
      </c:barChart>
      <c:catAx>
        <c:axId val="-314705520"/>
        <c:scaling>
          <c:orientation val="maxMin"/>
        </c:scaling>
        <c:delete val="0"/>
        <c:axPos val="l"/>
        <c:numFmt formatCode="General" sourceLinked="0"/>
        <c:majorTickMark val="out"/>
        <c:minorTickMark val="none"/>
        <c:tickLblPos val="nextTo"/>
        <c:crossAx val="-314700624"/>
        <c:crosses val="autoZero"/>
        <c:auto val="1"/>
        <c:lblAlgn val="ctr"/>
        <c:lblOffset val="100"/>
        <c:noMultiLvlLbl val="0"/>
      </c:catAx>
      <c:valAx>
        <c:axId val="-314700624"/>
        <c:scaling>
          <c:orientation val="minMax"/>
        </c:scaling>
        <c:delete val="1"/>
        <c:axPos val="t"/>
        <c:numFmt formatCode="General" sourceLinked="1"/>
        <c:majorTickMark val="out"/>
        <c:minorTickMark val="none"/>
        <c:tickLblPos val="none"/>
        <c:crossAx val="-31470552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xmlns:c16r2="http://schemas.microsoft.com/office/drawing/2015/06/char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'BUC area'!$B$34:$B$38</c:f>
              <c:strCache>
                <c:ptCount val="5"/>
                <c:pt idx="0">
                  <c:v>Nunca</c:v>
                </c:pt>
                <c:pt idx="1">
                  <c:v>Rara vez, menos de 6 veces al año</c:v>
                </c:pt>
                <c:pt idx="2">
                  <c:v>De vez en cuando (1 o 2 veces al mes)</c:v>
                </c:pt>
                <c:pt idx="3">
                  <c:v>Frecuentemente (1 o 2 veces por semana)</c:v>
                </c:pt>
                <c:pt idx="4">
                  <c:v>Muy frecuentemente (3 o más veces por semana)</c:v>
                </c:pt>
              </c:strCache>
            </c:strRef>
          </c:cat>
          <c:val>
            <c:numRef>
              <c:f>'BUC area'!$D$34:$D$38</c:f>
              <c:numCache>
                <c:formatCode>0.0%</c:formatCode>
                <c:ptCount val="5"/>
                <c:pt idx="0">
                  <c:v>4.5454545454545456E-2</c:v>
                </c:pt>
                <c:pt idx="1">
                  <c:v>7.3863636363636367E-2</c:v>
                </c:pt>
                <c:pt idx="2">
                  <c:v>0.24431818181818182</c:v>
                </c:pt>
                <c:pt idx="3">
                  <c:v>0.34090909090909088</c:v>
                </c:pt>
                <c:pt idx="4">
                  <c:v>0.29545454545454547</c:v>
                </c:pt>
              </c:numCache>
            </c:numRef>
          </c:val>
          <c:extLst xmlns:c16r2="http://schemas.microsoft.com/office/drawing/2015/06/char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314707152"/>
        <c:axId val="-314700080"/>
      </c:barChart>
      <c:catAx>
        <c:axId val="-31470715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14700080"/>
        <c:crosses val="autoZero"/>
        <c:auto val="1"/>
        <c:lblAlgn val="ctr"/>
        <c:lblOffset val="100"/>
        <c:noMultiLvlLbl val="0"/>
      </c:catAx>
      <c:valAx>
        <c:axId val="-31470008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31470715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'BUC area'!$D$50</c:f>
              <c:strCache>
                <c:ptCount val="1"/>
                <c:pt idx="0">
                  <c:v>1º</c:v>
                </c:pt>
              </c:strCache>
            </c:strRef>
          </c:tx>
          <c:spPr>
            <a:solidFill>
              <a:schemeClr val="accent1">
                <a:lumMod val="50000"/>
              </a:schemeClr>
            </a:solidFill>
          </c:spPr>
          <c:invertIfNegative val="0"/>
          <c:cat>
            <c:strRef>
              <c:f>'BUC area'!$C$51:$C$78</c:f>
              <c:strCache>
                <c:ptCount val="28"/>
                <c:pt idx="0">
                  <c:v>BIO</c:v>
                </c:pt>
                <c:pt idx="1">
                  <c:v>FIS</c:v>
                </c:pt>
                <c:pt idx="2">
                  <c:v>GEO</c:v>
                </c:pt>
                <c:pt idx="3">
                  <c:v>MAT</c:v>
                </c:pt>
                <c:pt idx="4">
                  <c:v>QUI</c:v>
                </c:pt>
                <c:pt idx="5">
                  <c:v>EST</c:v>
                </c:pt>
                <c:pt idx="6">
                  <c:v>FDI</c:v>
                </c:pt>
                <c:pt idx="7">
                  <c:v>BMZ</c:v>
                </c:pt>
                <c:pt idx="8">
                  <c:v>BBA</c:v>
                </c:pt>
                <c:pt idx="9">
                  <c:v>EDU</c:v>
                </c:pt>
                <c:pt idx="10">
                  <c:v>FLL A</c:v>
                </c:pt>
                <c:pt idx="11">
                  <c:v>FLS</c:v>
                </c:pt>
                <c:pt idx="12">
                  <c:v>GHI</c:v>
                </c:pt>
                <c:pt idx="13">
                  <c:v>ENF</c:v>
                </c:pt>
                <c:pt idx="14">
                  <c:v>FAR</c:v>
                </c:pt>
                <c:pt idx="15">
                  <c:v>MED</c:v>
                </c:pt>
                <c:pt idx="16">
                  <c:v>ODO</c:v>
                </c:pt>
                <c:pt idx="17">
                  <c:v>OPT</c:v>
                </c:pt>
                <c:pt idx="18">
                  <c:v>PSI</c:v>
                </c:pt>
                <c:pt idx="19">
                  <c:v>VET</c:v>
                </c:pt>
                <c:pt idx="20">
                  <c:v>BYD</c:v>
                </c:pt>
                <c:pt idx="21">
                  <c:v>INF</c:v>
                </c:pt>
                <c:pt idx="22">
                  <c:v>CEE</c:v>
                </c:pt>
                <c:pt idx="23">
                  <c:v>CPS</c:v>
                </c:pt>
                <c:pt idx="24">
                  <c:v>EMP</c:v>
                </c:pt>
                <c:pt idx="25">
                  <c:v>DER (Dep)</c:v>
                </c:pt>
                <c:pt idx="26">
                  <c:v>TRS</c:v>
                </c:pt>
                <c:pt idx="27">
                  <c:v>BHI</c:v>
                </c:pt>
              </c:strCache>
            </c:strRef>
          </c:cat>
          <c:val>
            <c:numRef>
              <c:f>'BUC area'!$D$51:$D$78</c:f>
              <c:numCache>
                <c:formatCode>General</c:formatCode>
                <c:ptCount val="28"/>
                <c:pt idx="0">
                  <c:v>0</c:v>
                </c:pt>
                <c:pt idx="1">
                  <c:v>0</c:v>
                </c:pt>
                <c:pt idx="2">
                  <c:v>0</c:v>
                </c:pt>
                <c:pt idx="3">
                  <c:v>0</c:v>
                </c:pt>
                <c:pt idx="4">
                  <c:v>0</c:v>
                </c:pt>
                <c:pt idx="5">
                  <c:v>0</c:v>
                </c:pt>
                <c:pt idx="6">
                  <c:v>0</c:v>
                </c:pt>
                <c:pt idx="7">
                  <c:v>2</c:v>
                </c:pt>
                <c:pt idx="8">
                  <c:v>0</c:v>
                </c:pt>
                <c:pt idx="9">
                  <c:v>0</c:v>
                </c:pt>
                <c:pt idx="10">
                  <c:v>1</c:v>
                </c:pt>
                <c:pt idx="11">
                  <c:v>0</c:v>
                </c:pt>
                <c:pt idx="12">
                  <c:v>2</c:v>
                </c:pt>
                <c:pt idx="13">
                  <c:v>25</c:v>
                </c:pt>
                <c:pt idx="14">
                  <c:v>21</c:v>
                </c:pt>
                <c:pt idx="15">
                  <c:v>24</c:v>
                </c:pt>
                <c:pt idx="16">
                  <c:v>12</c:v>
                </c:pt>
                <c:pt idx="17">
                  <c:v>15</c:v>
                </c:pt>
                <c:pt idx="18">
                  <c:v>22</c:v>
                </c:pt>
                <c:pt idx="19">
                  <c:v>36</c:v>
                </c:pt>
                <c:pt idx="20">
                  <c:v>0</c:v>
                </c:pt>
                <c:pt idx="21">
                  <c:v>0</c:v>
                </c:pt>
                <c:pt idx="22">
                  <c:v>0</c:v>
                </c:pt>
                <c:pt idx="23">
                  <c:v>1</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0-0996-4587-979A-8D676A8C3722}"/>
            </c:ext>
          </c:extLst>
        </c:ser>
        <c:ser>
          <c:idx val="1"/>
          <c:order val="1"/>
          <c:tx>
            <c:strRef>
              <c:f>'BUC area'!$E$50</c:f>
              <c:strCache>
                <c:ptCount val="1"/>
                <c:pt idx="0">
                  <c:v>2º</c:v>
                </c:pt>
              </c:strCache>
            </c:strRef>
          </c:tx>
          <c:invertIfNegative val="0"/>
          <c:cat>
            <c:strRef>
              <c:f>'BUC area'!$C$51:$C$78</c:f>
              <c:strCache>
                <c:ptCount val="28"/>
                <c:pt idx="0">
                  <c:v>BIO</c:v>
                </c:pt>
                <c:pt idx="1">
                  <c:v>FIS</c:v>
                </c:pt>
                <c:pt idx="2">
                  <c:v>GEO</c:v>
                </c:pt>
                <c:pt idx="3">
                  <c:v>MAT</c:v>
                </c:pt>
                <c:pt idx="4">
                  <c:v>QUI</c:v>
                </c:pt>
                <c:pt idx="5">
                  <c:v>EST</c:v>
                </c:pt>
                <c:pt idx="6">
                  <c:v>FDI</c:v>
                </c:pt>
                <c:pt idx="7">
                  <c:v>BMZ</c:v>
                </c:pt>
                <c:pt idx="8">
                  <c:v>BBA</c:v>
                </c:pt>
                <c:pt idx="9">
                  <c:v>EDU</c:v>
                </c:pt>
                <c:pt idx="10">
                  <c:v>FLL A</c:v>
                </c:pt>
                <c:pt idx="11">
                  <c:v>FLS</c:v>
                </c:pt>
                <c:pt idx="12">
                  <c:v>GHI</c:v>
                </c:pt>
                <c:pt idx="13">
                  <c:v>ENF</c:v>
                </c:pt>
                <c:pt idx="14">
                  <c:v>FAR</c:v>
                </c:pt>
                <c:pt idx="15">
                  <c:v>MED</c:v>
                </c:pt>
                <c:pt idx="16">
                  <c:v>ODO</c:v>
                </c:pt>
                <c:pt idx="17">
                  <c:v>OPT</c:v>
                </c:pt>
                <c:pt idx="18">
                  <c:v>PSI</c:v>
                </c:pt>
                <c:pt idx="19">
                  <c:v>VET</c:v>
                </c:pt>
                <c:pt idx="20">
                  <c:v>BYD</c:v>
                </c:pt>
                <c:pt idx="21">
                  <c:v>INF</c:v>
                </c:pt>
                <c:pt idx="22">
                  <c:v>CEE</c:v>
                </c:pt>
                <c:pt idx="23">
                  <c:v>CPS</c:v>
                </c:pt>
                <c:pt idx="24">
                  <c:v>EMP</c:v>
                </c:pt>
                <c:pt idx="25">
                  <c:v>DER (Dep)</c:v>
                </c:pt>
                <c:pt idx="26">
                  <c:v>TRS</c:v>
                </c:pt>
                <c:pt idx="27">
                  <c:v>BHI</c:v>
                </c:pt>
              </c:strCache>
            </c:strRef>
          </c:cat>
          <c:val>
            <c:numRef>
              <c:f>'BUC area'!$E$51:$E$78</c:f>
              <c:numCache>
                <c:formatCode>General</c:formatCode>
                <c:ptCount val="28"/>
                <c:pt idx="0">
                  <c:v>6</c:v>
                </c:pt>
                <c:pt idx="1">
                  <c:v>1</c:v>
                </c:pt>
                <c:pt idx="2">
                  <c:v>0</c:v>
                </c:pt>
                <c:pt idx="3">
                  <c:v>3</c:v>
                </c:pt>
                <c:pt idx="4">
                  <c:v>3</c:v>
                </c:pt>
                <c:pt idx="5">
                  <c:v>2</c:v>
                </c:pt>
                <c:pt idx="6">
                  <c:v>0</c:v>
                </c:pt>
                <c:pt idx="7">
                  <c:v>8</c:v>
                </c:pt>
                <c:pt idx="8">
                  <c:v>1</c:v>
                </c:pt>
                <c:pt idx="9">
                  <c:v>2</c:v>
                </c:pt>
                <c:pt idx="10">
                  <c:v>4</c:v>
                </c:pt>
                <c:pt idx="11">
                  <c:v>3</c:v>
                </c:pt>
                <c:pt idx="12">
                  <c:v>2</c:v>
                </c:pt>
                <c:pt idx="13">
                  <c:v>3</c:v>
                </c:pt>
                <c:pt idx="14">
                  <c:v>3</c:v>
                </c:pt>
                <c:pt idx="15">
                  <c:v>37</c:v>
                </c:pt>
                <c:pt idx="16">
                  <c:v>3</c:v>
                </c:pt>
                <c:pt idx="17">
                  <c:v>0</c:v>
                </c:pt>
                <c:pt idx="18">
                  <c:v>3</c:v>
                </c:pt>
                <c:pt idx="19">
                  <c:v>1</c:v>
                </c:pt>
                <c:pt idx="20">
                  <c:v>0</c:v>
                </c:pt>
                <c:pt idx="21">
                  <c:v>2</c:v>
                </c:pt>
                <c:pt idx="22">
                  <c:v>0</c:v>
                </c:pt>
                <c:pt idx="23">
                  <c:v>1</c:v>
                </c:pt>
                <c:pt idx="24">
                  <c:v>0</c:v>
                </c:pt>
                <c:pt idx="25">
                  <c:v>0</c:v>
                </c:pt>
                <c:pt idx="26">
                  <c:v>5</c:v>
                </c:pt>
                <c:pt idx="27">
                  <c:v>1</c:v>
                </c:pt>
              </c:numCache>
            </c:numRef>
          </c:val>
          <c:extLst xmlns:c16r2="http://schemas.microsoft.com/office/drawing/2015/06/chart">
            <c:ext xmlns:c16="http://schemas.microsoft.com/office/drawing/2014/chart" uri="{C3380CC4-5D6E-409C-BE32-E72D297353CC}">
              <c16:uniqueId val="{00000001-0996-4587-979A-8D676A8C3722}"/>
            </c:ext>
          </c:extLst>
        </c:ser>
        <c:ser>
          <c:idx val="2"/>
          <c:order val="2"/>
          <c:tx>
            <c:strRef>
              <c:f>'BUC area'!$F$50</c:f>
              <c:strCache>
                <c:ptCount val="1"/>
                <c:pt idx="0">
                  <c:v>3º</c:v>
                </c:pt>
              </c:strCache>
            </c:strRef>
          </c:tx>
          <c:invertIfNegative val="0"/>
          <c:cat>
            <c:strRef>
              <c:f>'BUC area'!$C$51:$C$78</c:f>
              <c:strCache>
                <c:ptCount val="28"/>
                <c:pt idx="0">
                  <c:v>BIO</c:v>
                </c:pt>
                <c:pt idx="1">
                  <c:v>FIS</c:v>
                </c:pt>
                <c:pt idx="2">
                  <c:v>GEO</c:v>
                </c:pt>
                <c:pt idx="3">
                  <c:v>MAT</c:v>
                </c:pt>
                <c:pt idx="4">
                  <c:v>QUI</c:v>
                </c:pt>
                <c:pt idx="5">
                  <c:v>EST</c:v>
                </c:pt>
                <c:pt idx="6">
                  <c:v>FDI</c:v>
                </c:pt>
                <c:pt idx="7">
                  <c:v>BMZ</c:v>
                </c:pt>
                <c:pt idx="8">
                  <c:v>BBA</c:v>
                </c:pt>
                <c:pt idx="9">
                  <c:v>EDU</c:v>
                </c:pt>
                <c:pt idx="10">
                  <c:v>FLL A</c:v>
                </c:pt>
                <c:pt idx="11">
                  <c:v>FLS</c:v>
                </c:pt>
                <c:pt idx="12">
                  <c:v>GHI</c:v>
                </c:pt>
                <c:pt idx="13">
                  <c:v>ENF</c:v>
                </c:pt>
                <c:pt idx="14">
                  <c:v>FAR</c:v>
                </c:pt>
                <c:pt idx="15">
                  <c:v>MED</c:v>
                </c:pt>
                <c:pt idx="16">
                  <c:v>ODO</c:v>
                </c:pt>
                <c:pt idx="17">
                  <c:v>OPT</c:v>
                </c:pt>
                <c:pt idx="18">
                  <c:v>PSI</c:v>
                </c:pt>
                <c:pt idx="19">
                  <c:v>VET</c:v>
                </c:pt>
                <c:pt idx="20">
                  <c:v>BYD</c:v>
                </c:pt>
                <c:pt idx="21">
                  <c:v>INF</c:v>
                </c:pt>
                <c:pt idx="22">
                  <c:v>CEE</c:v>
                </c:pt>
                <c:pt idx="23">
                  <c:v>CPS</c:v>
                </c:pt>
                <c:pt idx="24">
                  <c:v>EMP</c:v>
                </c:pt>
                <c:pt idx="25">
                  <c:v>DER (Dep)</c:v>
                </c:pt>
                <c:pt idx="26">
                  <c:v>TRS</c:v>
                </c:pt>
                <c:pt idx="27">
                  <c:v>BHI</c:v>
                </c:pt>
              </c:strCache>
            </c:strRef>
          </c:cat>
          <c:val>
            <c:numRef>
              <c:f>'BUC area'!$F$51:$F$78</c:f>
              <c:numCache>
                <c:formatCode>General</c:formatCode>
                <c:ptCount val="28"/>
                <c:pt idx="0">
                  <c:v>4</c:v>
                </c:pt>
                <c:pt idx="1">
                  <c:v>2</c:v>
                </c:pt>
                <c:pt idx="2">
                  <c:v>0</c:v>
                </c:pt>
                <c:pt idx="3">
                  <c:v>0</c:v>
                </c:pt>
                <c:pt idx="4">
                  <c:v>0</c:v>
                </c:pt>
                <c:pt idx="5">
                  <c:v>0</c:v>
                </c:pt>
                <c:pt idx="6">
                  <c:v>0</c:v>
                </c:pt>
                <c:pt idx="7">
                  <c:v>6</c:v>
                </c:pt>
                <c:pt idx="8">
                  <c:v>1</c:v>
                </c:pt>
                <c:pt idx="9">
                  <c:v>3</c:v>
                </c:pt>
                <c:pt idx="10">
                  <c:v>1</c:v>
                </c:pt>
                <c:pt idx="11">
                  <c:v>2</c:v>
                </c:pt>
                <c:pt idx="12">
                  <c:v>0</c:v>
                </c:pt>
                <c:pt idx="13">
                  <c:v>3</c:v>
                </c:pt>
                <c:pt idx="14">
                  <c:v>7</c:v>
                </c:pt>
                <c:pt idx="15">
                  <c:v>9</c:v>
                </c:pt>
                <c:pt idx="16">
                  <c:v>2</c:v>
                </c:pt>
                <c:pt idx="17">
                  <c:v>0</c:v>
                </c:pt>
                <c:pt idx="18">
                  <c:v>0</c:v>
                </c:pt>
                <c:pt idx="19">
                  <c:v>3</c:v>
                </c:pt>
                <c:pt idx="20">
                  <c:v>0</c:v>
                </c:pt>
                <c:pt idx="21">
                  <c:v>1</c:v>
                </c:pt>
                <c:pt idx="22">
                  <c:v>2</c:v>
                </c:pt>
                <c:pt idx="23">
                  <c:v>2</c:v>
                </c:pt>
                <c:pt idx="24">
                  <c:v>0</c:v>
                </c:pt>
                <c:pt idx="25">
                  <c:v>1</c:v>
                </c:pt>
                <c:pt idx="26">
                  <c:v>2</c:v>
                </c:pt>
                <c:pt idx="27">
                  <c:v>5</c:v>
                </c:pt>
              </c:numCache>
            </c:numRef>
          </c:val>
          <c:extLst xmlns:c16r2="http://schemas.microsoft.com/office/drawing/2015/06/chart">
            <c:ext xmlns:c16="http://schemas.microsoft.com/office/drawing/2014/chart" uri="{C3380CC4-5D6E-409C-BE32-E72D297353CC}">
              <c16:uniqueId val="{00000002-0996-4587-979A-8D676A8C3722}"/>
            </c:ext>
          </c:extLst>
        </c:ser>
        <c:dLbls>
          <c:showLegendKey val="0"/>
          <c:showVal val="0"/>
          <c:showCatName val="0"/>
          <c:showSerName val="0"/>
          <c:showPercent val="0"/>
          <c:showBubbleSize val="0"/>
        </c:dLbls>
        <c:gapWidth val="64"/>
        <c:overlap val="100"/>
        <c:axId val="-314703888"/>
        <c:axId val="-314710416"/>
      </c:barChart>
      <c:catAx>
        <c:axId val="-314703888"/>
        <c:scaling>
          <c:orientation val="maxMin"/>
        </c:scaling>
        <c:delete val="0"/>
        <c:axPos val="l"/>
        <c:numFmt formatCode="General" sourceLinked="0"/>
        <c:majorTickMark val="out"/>
        <c:minorTickMark val="none"/>
        <c:tickLblPos val="nextTo"/>
        <c:crossAx val="-314710416"/>
        <c:crosses val="autoZero"/>
        <c:auto val="1"/>
        <c:lblAlgn val="ctr"/>
        <c:lblOffset val="100"/>
        <c:noMultiLvlLbl val="0"/>
      </c:catAx>
      <c:valAx>
        <c:axId val="-314710416"/>
        <c:scaling>
          <c:orientation val="minMax"/>
        </c:scaling>
        <c:delete val="0"/>
        <c:axPos val="t"/>
        <c:majorGridlines/>
        <c:numFmt formatCode="General" sourceLinked="1"/>
        <c:majorTickMark val="out"/>
        <c:minorTickMark val="none"/>
        <c:tickLblPos val="nextTo"/>
        <c:crossAx val="-314703888"/>
        <c:crosses val="autoZero"/>
        <c:crossBetween val="between"/>
      </c:valAx>
    </c:plotArea>
    <c:legend>
      <c:legendPos val="r"/>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E-2"/>
          <c:w val="0.643122676579928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9319-42E9-AB22-60D2D5A9B1C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319-42E9-AB22-60D2D5A9B1C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9319-42E9-AB22-60D2D5A9B1C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9319-42E9-AB22-60D2D5A9B1C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9319-42E9-AB22-60D2D5A9B1C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9319-42E9-AB22-60D2D5A9B1C0}"/>
              </c:ext>
            </c:extLst>
          </c:dPt>
          <c:val>
            <c:numRef>
              <c:f>BUC!$C$110:$H$110</c:f>
            </c:numRef>
          </c:val>
          <c:extLst xmlns:c16r2="http://schemas.microsoft.com/office/drawing/2015/06/chart">
            <c:ext xmlns:c16="http://schemas.microsoft.com/office/drawing/2014/chart" uri="{C3380CC4-5D6E-409C-BE32-E72D297353CC}">
              <c16:uniqueId val="{0000000C-9319-42E9-AB22-60D2D5A9B1C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6E69-437B-A9BB-8260AAC826F7}"/>
              </c:ext>
            </c:extLst>
          </c:dPt>
          <c:val>
            <c:numRef>
              <c:f>BUC!$P$110</c:f>
            </c:numRef>
          </c:val>
          <c:extLst xmlns:c16r2="http://schemas.microsoft.com/office/drawing/2015/06/chart">
            <c:ext xmlns:c16="http://schemas.microsoft.com/office/drawing/2014/chart" uri="{C3380CC4-5D6E-409C-BE32-E72D297353CC}">
              <c16:uniqueId val="{00000002-6E69-437B-A9BB-8260AAC826F7}"/>
            </c:ext>
          </c:extLst>
        </c:ser>
        <c:dLbls>
          <c:showLegendKey val="0"/>
          <c:showVal val="0"/>
          <c:showCatName val="0"/>
          <c:showSerName val="0"/>
          <c:showPercent val="0"/>
          <c:showBubbleSize val="0"/>
        </c:dLbls>
        <c:gapWidth val="0"/>
        <c:overlap val="100"/>
        <c:axId val="-314713136"/>
        <c:axId val="-314704976"/>
      </c:barChart>
      <c:catAx>
        <c:axId val="-314713136"/>
        <c:scaling>
          <c:orientation val="minMax"/>
        </c:scaling>
        <c:delete val="1"/>
        <c:axPos val="b"/>
        <c:majorTickMark val="out"/>
        <c:minorTickMark val="none"/>
        <c:tickLblPos val="none"/>
        <c:crossAx val="-314704976"/>
        <c:crosses val="autoZero"/>
        <c:auto val="1"/>
        <c:lblAlgn val="ctr"/>
        <c:lblOffset val="100"/>
        <c:noMultiLvlLbl val="0"/>
      </c:catAx>
      <c:valAx>
        <c:axId val="-3147049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131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55E-2"/>
          <c:w val="0.643122676579928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B39F-4EC2-AA8D-53BF674836C3}"/>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B39F-4EC2-AA8D-53BF674836C3}"/>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39F-4EC2-AA8D-53BF674836C3}"/>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39F-4EC2-AA8D-53BF674836C3}"/>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B39F-4EC2-AA8D-53BF674836C3}"/>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B39F-4EC2-AA8D-53BF674836C3}"/>
              </c:ext>
            </c:extLst>
          </c:dPt>
          <c:val>
            <c:numRef>
              <c:f>BUC!$C$113:$H$113</c:f>
            </c:numRef>
          </c:val>
          <c:extLst xmlns:c16r2="http://schemas.microsoft.com/office/drawing/2015/06/chart">
            <c:ext xmlns:c16="http://schemas.microsoft.com/office/drawing/2014/chart" uri="{C3380CC4-5D6E-409C-BE32-E72D297353CC}">
              <c16:uniqueId val="{0000000C-B39F-4EC2-AA8D-53BF674836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9EAE-4103-A558-4146D64285A6}"/>
              </c:ext>
            </c:extLst>
          </c:dPt>
          <c:val>
            <c:numRef>
              <c:f>BUC!$P$113</c:f>
            </c:numRef>
          </c:val>
          <c:extLst xmlns:c16r2="http://schemas.microsoft.com/office/drawing/2015/06/chart">
            <c:ext xmlns:c16="http://schemas.microsoft.com/office/drawing/2014/chart" uri="{C3380CC4-5D6E-409C-BE32-E72D297353CC}">
              <c16:uniqueId val="{00000002-9EAE-4103-A558-4146D64285A6}"/>
            </c:ext>
          </c:extLst>
        </c:ser>
        <c:dLbls>
          <c:showLegendKey val="0"/>
          <c:showVal val="0"/>
          <c:showCatName val="0"/>
          <c:showSerName val="0"/>
          <c:showPercent val="0"/>
          <c:showBubbleSize val="0"/>
        </c:dLbls>
        <c:gapWidth val="0"/>
        <c:overlap val="100"/>
        <c:axId val="-314706608"/>
        <c:axId val="-314706064"/>
      </c:barChart>
      <c:catAx>
        <c:axId val="-314706608"/>
        <c:scaling>
          <c:orientation val="minMax"/>
        </c:scaling>
        <c:delete val="1"/>
        <c:axPos val="b"/>
        <c:majorTickMark val="out"/>
        <c:minorTickMark val="none"/>
        <c:tickLblPos val="none"/>
        <c:crossAx val="-314706064"/>
        <c:crosses val="autoZero"/>
        <c:auto val="1"/>
        <c:lblAlgn val="ctr"/>
        <c:lblOffset val="100"/>
        <c:noMultiLvlLbl val="0"/>
      </c:catAx>
      <c:valAx>
        <c:axId val="-3147060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066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18E-2"/>
          <c:w val="0.643122676579928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8440-4070-9E3D-65D4781BF7F4}"/>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8440-4070-9E3D-65D4781BF7F4}"/>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8440-4070-9E3D-65D4781BF7F4}"/>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8440-4070-9E3D-65D4781BF7F4}"/>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8440-4070-9E3D-65D4781BF7F4}"/>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8440-4070-9E3D-65D4781BF7F4}"/>
              </c:ext>
            </c:extLst>
          </c:dPt>
          <c:val>
            <c:numRef>
              <c:f>BUC!$C$116:$H$116</c:f>
            </c:numRef>
          </c:val>
          <c:extLst xmlns:c16r2="http://schemas.microsoft.com/office/drawing/2015/06/chart">
            <c:ext xmlns:c16="http://schemas.microsoft.com/office/drawing/2014/chart" uri="{C3380CC4-5D6E-409C-BE32-E72D297353CC}">
              <c16:uniqueId val="{0000000C-8440-4070-9E3D-65D4781BF7F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21A5-4D08-AB1A-182D02DDD4AC}"/>
              </c:ext>
            </c:extLst>
          </c:dPt>
          <c:val>
            <c:numRef>
              <c:f>BUC!$P$116</c:f>
            </c:numRef>
          </c:val>
          <c:extLst xmlns:c16r2="http://schemas.microsoft.com/office/drawing/2015/06/chart">
            <c:ext xmlns:c16="http://schemas.microsoft.com/office/drawing/2014/chart" uri="{C3380CC4-5D6E-409C-BE32-E72D297353CC}">
              <c16:uniqueId val="{00000002-21A5-4D08-AB1A-182D02DDD4AC}"/>
            </c:ext>
          </c:extLst>
        </c:ser>
        <c:dLbls>
          <c:showLegendKey val="0"/>
          <c:showVal val="0"/>
          <c:showCatName val="0"/>
          <c:showSerName val="0"/>
          <c:showPercent val="0"/>
          <c:showBubbleSize val="0"/>
        </c:dLbls>
        <c:gapWidth val="0"/>
        <c:overlap val="100"/>
        <c:axId val="-314704432"/>
        <c:axId val="-314703344"/>
      </c:barChart>
      <c:catAx>
        <c:axId val="-314704432"/>
        <c:scaling>
          <c:orientation val="minMax"/>
        </c:scaling>
        <c:delete val="1"/>
        <c:axPos val="b"/>
        <c:majorTickMark val="out"/>
        <c:minorTickMark val="none"/>
        <c:tickLblPos val="none"/>
        <c:crossAx val="-314703344"/>
        <c:crosses val="autoZero"/>
        <c:auto val="1"/>
        <c:lblAlgn val="ctr"/>
        <c:lblOffset val="100"/>
        <c:noMultiLvlLbl val="0"/>
      </c:catAx>
      <c:valAx>
        <c:axId val="-31470334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044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9EAE-4103-A558-4146D64285A6}"/>
              </c:ext>
            </c:extLst>
          </c:dPt>
          <c:val>
            <c:numRef>
              <c:f>BUC!$P$113</c:f>
            </c:numRef>
          </c:val>
          <c:extLst xmlns:c16r2="http://schemas.microsoft.com/office/drawing/2015/06/chart">
            <c:ext xmlns:c16="http://schemas.microsoft.com/office/drawing/2014/chart" uri="{C3380CC4-5D6E-409C-BE32-E72D297353CC}">
              <c16:uniqueId val="{00000002-9EAE-4103-A558-4146D64285A6}"/>
            </c:ext>
          </c:extLst>
        </c:ser>
        <c:dLbls>
          <c:showLegendKey val="0"/>
          <c:showVal val="0"/>
          <c:showCatName val="0"/>
          <c:showSerName val="0"/>
          <c:showPercent val="0"/>
          <c:showBubbleSize val="0"/>
        </c:dLbls>
        <c:gapWidth val="0"/>
        <c:overlap val="100"/>
        <c:axId val="-387883120"/>
        <c:axId val="-387880944"/>
      </c:barChart>
      <c:catAx>
        <c:axId val="-387883120"/>
        <c:scaling>
          <c:orientation val="minMax"/>
        </c:scaling>
        <c:delete val="1"/>
        <c:axPos val="b"/>
        <c:majorTickMark val="out"/>
        <c:minorTickMark val="none"/>
        <c:tickLblPos val="none"/>
        <c:crossAx val="-387880944"/>
        <c:crosses val="autoZero"/>
        <c:auto val="1"/>
        <c:lblAlgn val="ctr"/>
        <c:lblOffset val="100"/>
        <c:noMultiLvlLbl val="0"/>
      </c:catAx>
      <c:valAx>
        <c:axId val="-38788094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8312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8E-2"/>
          <c:w val="0.643122676579928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B7FF-4B10-A375-223536AB747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B7FF-4B10-A375-223536AB747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7FF-4B10-A375-223536AB747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7FF-4B10-A375-223536AB747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B7FF-4B10-A375-223536AB747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B7FF-4B10-A375-223536AB7477}"/>
              </c:ext>
            </c:extLst>
          </c:dPt>
          <c:val>
            <c:numRef>
              <c:f>BUC!$C$119:$H$119</c:f>
            </c:numRef>
          </c:val>
          <c:extLst xmlns:c16r2="http://schemas.microsoft.com/office/drawing/2015/06/chart">
            <c:ext xmlns:c16="http://schemas.microsoft.com/office/drawing/2014/chart" uri="{C3380CC4-5D6E-409C-BE32-E72D297353CC}">
              <c16:uniqueId val="{0000000C-B7FF-4B10-A375-223536AB74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97"/>
          <c:y val="0.14634204435834441"/>
          <c:w val="0.168224682901675"/>
          <c:h val="0.756100562518116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3333-4919-B175-AB3A4DC7AA8D}"/>
              </c:ext>
            </c:extLst>
          </c:dPt>
          <c:val>
            <c:numRef>
              <c:f>BUC!$P$119</c:f>
            </c:numRef>
          </c:val>
          <c:extLst xmlns:c16r2="http://schemas.microsoft.com/office/drawing/2015/06/chart">
            <c:ext xmlns:c16="http://schemas.microsoft.com/office/drawing/2014/chart" uri="{C3380CC4-5D6E-409C-BE32-E72D297353CC}">
              <c16:uniqueId val="{00000002-3333-4919-B175-AB3A4DC7AA8D}"/>
            </c:ext>
          </c:extLst>
        </c:ser>
        <c:dLbls>
          <c:showLegendKey val="0"/>
          <c:showVal val="0"/>
          <c:showCatName val="0"/>
          <c:showSerName val="0"/>
          <c:showPercent val="0"/>
          <c:showBubbleSize val="0"/>
        </c:dLbls>
        <c:gapWidth val="0"/>
        <c:overlap val="100"/>
        <c:axId val="-314712048"/>
        <c:axId val="-314702800"/>
      </c:barChart>
      <c:catAx>
        <c:axId val="-314712048"/>
        <c:scaling>
          <c:orientation val="minMax"/>
        </c:scaling>
        <c:delete val="1"/>
        <c:axPos val="b"/>
        <c:majorTickMark val="out"/>
        <c:minorTickMark val="none"/>
        <c:tickLblPos val="none"/>
        <c:crossAx val="-314702800"/>
        <c:crosses val="autoZero"/>
        <c:auto val="1"/>
        <c:lblAlgn val="ctr"/>
        <c:lblOffset val="100"/>
        <c:noMultiLvlLbl val="0"/>
      </c:catAx>
      <c:valAx>
        <c:axId val="-31470280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120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29E-2"/>
          <c:w val="0.643122676579929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DC9D-4130-8AAA-B47B7731A67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DC9D-4130-8AAA-B47B7731A67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DC9D-4130-8AAA-B47B7731A67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DC9D-4130-8AAA-B47B7731A67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DC9D-4130-8AAA-B47B7731A67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DC9D-4130-8AAA-B47B7731A677}"/>
              </c:ext>
            </c:extLst>
          </c:dPt>
          <c:val>
            <c:numRef>
              <c:f>'BUC area'!$C$111:$H$111</c:f>
              <c:numCache>
                <c:formatCode>General</c:formatCode>
                <c:ptCount val="6"/>
                <c:pt idx="0">
                  <c:v>1</c:v>
                </c:pt>
                <c:pt idx="1">
                  <c:v>4</c:v>
                </c:pt>
                <c:pt idx="2">
                  <c:v>37</c:v>
                </c:pt>
                <c:pt idx="3">
                  <c:v>80</c:v>
                </c:pt>
                <c:pt idx="4">
                  <c:v>51</c:v>
                </c:pt>
                <c:pt idx="5">
                  <c:v>3</c:v>
                </c:pt>
              </c:numCache>
            </c:numRef>
          </c:val>
          <c:extLst xmlns:c16r2="http://schemas.microsoft.com/office/drawing/2015/06/chart">
            <c:ext xmlns:c16="http://schemas.microsoft.com/office/drawing/2014/chart" uri="{C3380CC4-5D6E-409C-BE32-E72D297353CC}">
              <c16:uniqueId val="{0000000C-DC9D-4130-8AAA-B47B7731A6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DE90-4D51-9E1A-BDDBFC0D5C97}"/>
              </c:ext>
            </c:extLst>
          </c:dPt>
          <c:val>
            <c:numRef>
              <c:f>'BUC area'!$P$111</c:f>
              <c:numCache>
                <c:formatCode>0.0</c:formatCode>
                <c:ptCount val="1"/>
                <c:pt idx="0">
                  <c:v>7.5433526011560694</c:v>
                </c:pt>
              </c:numCache>
            </c:numRef>
          </c:val>
          <c:extLst xmlns:c16r2="http://schemas.microsoft.com/office/drawing/2015/06/chart">
            <c:ext xmlns:c16="http://schemas.microsoft.com/office/drawing/2014/chart" uri="{C3380CC4-5D6E-409C-BE32-E72D297353CC}">
              <c16:uniqueId val="{00000002-DE90-4D51-9E1A-BDDBFC0D5C97}"/>
            </c:ext>
          </c:extLst>
        </c:ser>
        <c:dLbls>
          <c:showLegendKey val="0"/>
          <c:showVal val="0"/>
          <c:showCatName val="0"/>
          <c:showSerName val="0"/>
          <c:showPercent val="0"/>
          <c:showBubbleSize val="0"/>
        </c:dLbls>
        <c:gapWidth val="0"/>
        <c:overlap val="100"/>
        <c:axId val="-314702256"/>
        <c:axId val="-314699536"/>
      </c:barChart>
      <c:catAx>
        <c:axId val="-314702256"/>
        <c:scaling>
          <c:orientation val="minMax"/>
        </c:scaling>
        <c:delete val="1"/>
        <c:axPos val="b"/>
        <c:majorTickMark val="out"/>
        <c:minorTickMark val="none"/>
        <c:tickLblPos val="none"/>
        <c:crossAx val="-314699536"/>
        <c:crosses val="autoZero"/>
        <c:auto val="1"/>
        <c:lblAlgn val="ctr"/>
        <c:lblOffset val="100"/>
        <c:noMultiLvlLbl val="0"/>
      </c:catAx>
      <c:valAx>
        <c:axId val="-3146995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022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77E-2"/>
          <c:w val="0.643122676579929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FD4-409D-BF2D-7F32105D5F53}"/>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FD4-409D-BF2D-7F32105D5F53}"/>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3FD4-409D-BF2D-7F32105D5F53}"/>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3FD4-409D-BF2D-7F32105D5F53}"/>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3FD4-409D-BF2D-7F32105D5F53}"/>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3FD4-409D-BF2D-7F32105D5F53}"/>
              </c:ext>
            </c:extLst>
          </c:dPt>
          <c:val>
            <c:numRef>
              <c:f>BUC!$C$138:$H$138</c:f>
            </c:numRef>
          </c:val>
          <c:extLst xmlns:c16r2="http://schemas.microsoft.com/office/drawing/2015/06/chart">
            <c:ext xmlns:c16="http://schemas.microsoft.com/office/drawing/2014/chart" uri="{C3380CC4-5D6E-409C-BE32-E72D297353CC}">
              <c16:uniqueId val="{0000000C-3FD4-409D-BF2D-7F32105D5F5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9609-4DC6-A8C8-B4C7C74A7399}"/>
              </c:ext>
            </c:extLst>
          </c:dPt>
          <c:val>
            <c:numRef>
              <c:f>BUC!$P$138</c:f>
            </c:numRef>
          </c:val>
          <c:extLst xmlns:c16r2="http://schemas.microsoft.com/office/drawing/2015/06/chart">
            <c:ext xmlns:c16="http://schemas.microsoft.com/office/drawing/2014/chart" uri="{C3380CC4-5D6E-409C-BE32-E72D297353CC}">
              <c16:uniqueId val="{00000002-9609-4DC6-A8C8-B4C7C74A7399}"/>
            </c:ext>
          </c:extLst>
        </c:ser>
        <c:dLbls>
          <c:showLegendKey val="0"/>
          <c:showVal val="0"/>
          <c:showCatName val="0"/>
          <c:showSerName val="0"/>
          <c:showPercent val="0"/>
          <c:showBubbleSize val="0"/>
        </c:dLbls>
        <c:gapWidth val="0"/>
        <c:overlap val="100"/>
        <c:axId val="-314698992"/>
        <c:axId val="-314714224"/>
      </c:barChart>
      <c:catAx>
        <c:axId val="-314698992"/>
        <c:scaling>
          <c:orientation val="minMax"/>
        </c:scaling>
        <c:delete val="1"/>
        <c:axPos val="b"/>
        <c:majorTickMark val="out"/>
        <c:minorTickMark val="none"/>
        <c:tickLblPos val="none"/>
        <c:crossAx val="-314714224"/>
        <c:crosses val="autoZero"/>
        <c:auto val="1"/>
        <c:lblAlgn val="ctr"/>
        <c:lblOffset val="100"/>
        <c:noMultiLvlLbl val="0"/>
      </c:catAx>
      <c:valAx>
        <c:axId val="-3147142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6989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24E-2"/>
          <c:w val="0.643122676579929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F51-4E77-B9BE-E6CB9A6CFDCF}"/>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F51-4E77-B9BE-E6CB9A6CFDCF}"/>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F51-4E77-B9BE-E6CB9A6CFDCF}"/>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F51-4E77-B9BE-E6CB9A6CFDCF}"/>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F51-4E77-B9BE-E6CB9A6CFDCF}"/>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F51-4E77-B9BE-E6CB9A6CFDCF}"/>
              </c:ext>
            </c:extLst>
          </c:dPt>
          <c:val>
            <c:numRef>
              <c:f>'BUC area'!$C$117:$H$117</c:f>
              <c:numCache>
                <c:formatCode>General</c:formatCode>
                <c:ptCount val="6"/>
                <c:pt idx="0">
                  <c:v>1</c:v>
                </c:pt>
                <c:pt idx="1">
                  <c:v>2</c:v>
                </c:pt>
                <c:pt idx="2">
                  <c:v>23</c:v>
                </c:pt>
                <c:pt idx="3">
                  <c:v>76</c:v>
                </c:pt>
                <c:pt idx="4">
                  <c:v>70</c:v>
                </c:pt>
                <c:pt idx="5">
                  <c:v>4</c:v>
                </c:pt>
              </c:numCache>
            </c:numRef>
          </c:val>
          <c:extLst xmlns:c16r2="http://schemas.microsoft.com/office/drawing/2015/06/chart">
            <c:ext xmlns:c16="http://schemas.microsoft.com/office/drawing/2014/chart" uri="{C3380CC4-5D6E-409C-BE32-E72D297353CC}">
              <c16:uniqueId val="{0000000C-AF51-4E77-B9BE-E6CB9A6CFD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C4FF-4886-8A60-9166645E7106}"/>
              </c:ext>
            </c:extLst>
          </c:dPt>
          <c:val>
            <c:numRef>
              <c:f>'BUC area'!$P$117</c:f>
              <c:numCache>
                <c:formatCode>0.0</c:formatCode>
                <c:ptCount val="1"/>
                <c:pt idx="0">
                  <c:v>8.0813953488372086</c:v>
                </c:pt>
              </c:numCache>
            </c:numRef>
          </c:val>
          <c:extLst xmlns:c16r2="http://schemas.microsoft.com/office/drawing/2015/06/chart">
            <c:ext xmlns:c16="http://schemas.microsoft.com/office/drawing/2014/chart" uri="{C3380CC4-5D6E-409C-BE32-E72D297353CC}">
              <c16:uniqueId val="{00000002-C4FF-4886-8A60-9166645E7106}"/>
            </c:ext>
          </c:extLst>
        </c:ser>
        <c:dLbls>
          <c:showLegendKey val="0"/>
          <c:showVal val="0"/>
          <c:showCatName val="0"/>
          <c:showSerName val="0"/>
          <c:showPercent val="0"/>
          <c:showBubbleSize val="0"/>
        </c:dLbls>
        <c:gapWidth val="0"/>
        <c:overlap val="100"/>
        <c:axId val="-314713680"/>
        <c:axId val="-314701712"/>
      </c:barChart>
      <c:catAx>
        <c:axId val="-314713680"/>
        <c:scaling>
          <c:orientation val="minMax"/>
        </c:scaling>
        <c:delete val="1"/>
        <c:axPos val="b"/>
        <c:majorTickMark val="out"/>
        <c:minorTickMark val="none"/>
        <c:tickLblPos val="none"/>
        <c:crossAx val="-314701712"/>
        <c:crosses val="autoZero"/>
        <c:auto val="1"/>
        <c:lblAlgn val="ctr"/>
        <c:lblOffset val="100"/>
        <c:noMultiLvlLbl val="0"/>
      </c:catAx>
      <c:valAx>
        <c:axId val="-3147017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136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02E-2"/>
          <c:w val="0.643122676579930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6FA-42E7-9E80-8E26C8327136}"/>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6FA-42E7-9E80-8E26C8327136}"/>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6FA-42E7-9E80-8E26C8327136}"/>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6FA-42E7-9E80-8E26C8327136}"/>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6FA-42E7-9E80-8E26C8327136}"/>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6FA-42E7-9E80-8E26C8327136}"/>
              </c:ext>
            </c:extLst>
          </c:dPt>
          <c:val>
            <c:numRef>
              <c:f>'BUC area'!$C$123:$H$123</c:f>
              <c:numCache>
                <c:formatCode>General</c:formatCode>
                <c:ptCount val="6"/>
                <c:pt idx="0">
                  <c:v>0</c:v>
                </c:pt>
                <c:pt idx="1">
                  <c:v>0</c:v>
                </c:pt>
                <c:pt idx="2">
                  <c:v>8</c:v>
                </c:pt>
                <c:pt idx="3">
                  <c:v>28</c:v>
                </c:pt>
                <c:pt idx="4">
                  <c:v>135</c:v>
                </c:pt>
                <c:pt idx="5">
                  <c:v>5</c:v>
                </c:pt>
              </c:numCache>
            </c:numRef>
          </c:val>
          <c:extLst xmlns:c16r2="http://schemas.microsoft.com/office/drawing/2015/06/chart">
            <c:ext xmlns:c16="http://schemas.microsoft.com/office/drawing/2014/chart" uri="{C3380CC4-5D6E-409C-BE32-E72D297353CC}">
              <c16:uniqueId val="{0000000C-A6FA-42E7-9E80-8E26C83271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B6D8-49E4-B254-B5CC2B9C1195}"/>
              </c:ext>
            </c:extLst>
          </c:dPt>
          <c:val>
            <c:numRef>
              <c:f>'BUC area'!$P$123</c:f>
              <c:numCache>
                <c:formatCode>0.0</c:formatCode>
                <c:ptCount val="1"/>
                <c:pt idx="0">
                  <c:v>9.3567251461988299</c:v>
                </c:pt>
              </c:numCache>
            </c:numRef>
          </c:val>
          <c:extLst xmlns:c16r2="http://schemas.microsoft.com/office/drawing/2015/06/chart">
            <c:ext xmlns:c16="http://schemas.microsoft.com/office/drawing/2014/chart" uri="{C3380CC4-5D6E-409C-BE32-E72D297353CC}">
              <c16:uniqueId val="{00000002-B6D8-49E4-B254-B5CC2B9C1195}"/>
            </c:ext>
          </c:extLst>
        </c:ser>
        <c:dLbls>
          <c:showLegendKey val="0"/>
          <c:showVal val="0"/>
          <c:showCatName val="0"/>
          <c:showSerName val="0"/>
          <c:showPercent val="0"/>
          <c:showBubbleSize val="0"/>
        </c:dLbls>
        <c:gapWidth val="0"/>
        <c:overlap val="100"/>
        <c:axId val="-314712592"/>
        <c:axId val="-314709872"/>
      </c:barChart>
      <c:catAx>
        <c:axId val="-314712592"/>
        <c:scaling>
          <c:orientation val="minMax"/>
        </c:scaling>
        <c:delete val="1"/>
        <c:axPos val="b"/>
        <c:majorTickMark val="out"/>
        <c:minorTickMark val="none"/>
        <c:tickLblPos val="none"/>
        <c:crossAx val="-314709872"/>
        <c:crosses val="autoZero"/>
        <c:auto val="1"/>
        <c:lblAlgn val="ctr"/>
        <c:lblOffset val="100"/>
        <c:noMultiLvlLbl val="0"/>
      </c:catAx>
      <c:valAx>
        <c:axId val="-3147098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125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18E-2"/>
          <c:w val="0.643122676579928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8440-4070-9E3D-65D4781BF7F4}"/>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8440-4070-9E3D-65D4781BF7F4}"/>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8440-4070-9E3D-65D4781BF7F4}"/>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8440-4070-9E3D-65D4781BF7F4}"/>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8440-4070-9E3D-65D4781BF7F4}"/>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8440-4070-9E3D-65D4781BF7F4}"/>
              </c:ext>
            </c:extLst>
          </c:dPt>
          <c:val>
            <c:numRef>
              <c:f>BUC!$C$116:$H$116</c:f>
            </c:numRef>
          </c:val>
          <c:extLst xmlns:c16r2="http://schemas.microsoft.com/office/drawing/2015/06/chart">
            <c:ext xmlns:c16="http://schemas.microsoft.com/office/drawing/2014/chart" uri="{C3380CC4-5D6E-409C-BE32-E72D297353CC}">
              <c16:uniqueId val="{0000000C-8440-4070-9E3D-65D4781BF7F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51E-2"/>
          <c:w val="0.643122676579930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F9AF-4EAC-881B-E4CBA8C6E0A2}"/>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F9AF-4EAC-881B-E4CBA8C6E0A2}"/>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F9AF-4EAC-881B-E4CBA8C6E0A2}"/>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F9AF-4EAC-881B-E4CBA8C6E0A2}"/>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F9AF-4EAC-881B-E4CBA8C6E0A2}"/>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F9AF-4EAC-881B-E4CBA8C6E0A2}"/>
              </c:ext>
            </c:extLst>
          </c:dPt>
          <c:val>
            <c:numRef>
              <c:f>'BUC area'!$C$127:$H$127</c:f>
              <c:numCache>
                <c:formatCode>General</c:formatCode>
                <c:ptCount val="6"/>
                <c:pt idx="0">
                  <c:v>6</c:v>
                </c:pt>
                <c:pt idx="1">
                  <c:v>14</c:v>
                </c:pt>
                <c:pt idx="2">
                  <c:v>51</c:v>
                </c:pt>
                <c:pt idx="3">
                  <c:v>66</c:v>
                </c:pt>
                <c:pt idx="4">
                  <c:v>36</c:v>
                </c:pt>
                <c:pt idx="5">
                  <c:v>3</c:v>
                </c:pt>
              </c:numCache>
            </c:numRef>
          </c:val>
          <c:extLst xmlns:c16r2="http://schemas.microsoft.com/office/drawing/2015/06/chart">
            <c:ext xmlns:c16="http://schemas.microsoft.com/office/drawing/2014/chart" uri="{C3380CC4-5D6E-409C-BE32-E72D297353CC}">
              <c16:uniqueId val="{0000000C-F9AF-4EAC-881B-E4CBA8C6E0A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567B-492E-BD2C-B341C4070E63}"/>
              </c:ext>
            </c:extLst>
          </c:dPt>
          <c:val>
            <c:numRef>
              <c:f>'BUC area'!$P$127</c:f>
              <c:numCache>
                <c:formatCode>0.0</c:formatCode>
                <c:ptCount val="1"/>
                <c:pt idx="0">
                  <c:v>6.6184971098265901</c:v>
                </c:pt>
              </c:numCache>
            </c:numRef>
          </c:val>
          <c:extLst xmlns:c16r2="http://schemas.microsoft.com/office/drawing/2015/06/chart">
            <c:ext xmlns:c16="http://schemas.microsoft.com/office/drawing/2014/chart" uri="{C3380CC4-5D6E-409C-BE32-E72D297353CC}">
              <c16:uniqueId val="{00000002-567B-492E-BD2C-B341C4070E63}"/>
            </c:ext>
          </c:extLst>
        </c:ser>
        <c:dLbls>
          <c:showLegendKey val="0"/>
          <c:showVal val="0"/>
          <c:showCatName val="0"/>
          <c:showSerName val="0"/>
          <c:showPercent val="0"/>
          <c:showBubbleSize val="0"/>
        </c:dLbls>
        <c:gapWidth val="0"/>
        <c:overlap val="100"/>
        <c:axId val="-314711504"/>
        <c:axId val="-314709328"/>
      </c:barChart>
      <c:catAx>
        <c:axId val="-314711504"/>
        <c:scaling>
          <c:orientation val="minMax"/>
        </c:scaling>
        <c:delete val="1"/>
        <c:axPos val="b"/>
        <c:majorTickMark val="out"/>
        <c:minorTickMark val="none"/>
        <c:tickLblPos val="none"/>
        <c:crossAx val="-314709328"/>
        <c:crosses val="autoZero"/>
        <c:auto val="1"/>
        <c:lblAlgn val="ctr"/>
        <c:lblOffset val="100"/>
        <c:noMultiLvlLbl val="0"/>
      </c:catAx>
      <c:valAx>
        <c:axId val="-3147093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115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06E-2"/>
          <c:w val="0.643122676579930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7D59-49E4-AD8A-68A63AEC9FD3}"/>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7D59-49E4-AD8A-68A63AEC9FD3}"/>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7D59-49E4-AD8A-68A63AEC9FD3}"/>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7D59-49E4-AD8A-68A63AEC9FD3}"/>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7D59-49E4-AD8A-68A63AEC9FD3}"/>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7D59-49E4-AD8A-68A63AEC9FD3}"/>
              </c:ext>
            </c:extLst>
          </c:dPt>
          <c:val>
            <c:numRef>
              <c:f>'BUC area'!$C$135:$H$135</c:f>
              <c:numCache>
                <c:formatCode>General</c:formatCode>
                <c:ptCount val="6"/>
                <c:pt idx="0">
                  <c:v>1</c:v>
                </c:pt>
                <c:pt idx="1">
                  <c:v>2</c:v>
                </c:pt>
                <c:pt idx="2">
                  <c:v>26</c:v>
                </c:pt>
                <c:pt idx="3">
                  <c:v>50</c:v>
                </c:pt>
                <c:pt idx="4">
                  <c:v>88</c:v>
                </c:pt>
                <c:pt idx="5">
                  <c:v>9</c:v>
                </c:pt>
              </c:numCache>
            </c:numRef>
          </c:val>
          <c:extLst xmlns:c16r2="http://schemas.microsoft.com/office/drawing/2015/06/chart">
            <c:ext xmlns:c16="http://schemas.microsoft.com/office/drawing/2014/chart" uri="{C3380CC4-5D6E-409C-BE32-E72D297353CC}">
              <c16:uniqueId val="{0000000C-7D59-49E4-AD8A-68A63AEC9FD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9DC1-4326-AC00-1FA1EE5C951E}"/>
              </c:ext>
            </c:extLst>
          </c:dPt>
          <c:val>
            <c:numRef>
              <c:f>'BUC area'!$P$135</c:f>
              <c:numCache>
                <c:formatCode>0.0</c:formatCode>
                <c:ptCount val="1"/>
                <c:pt idx="0">
                  <c:v>8.3233532934131738</c:v>
                </c:pt>
              </c:numCache>
            </c:numRef>
          </c:val>
          <c:extLst xmlns:c16r2="http://schemas.microsoft.com/office/drawing/2015/06/chart">
            <c:ext xmlns:c16="http://schemas.microsoft.com/office/drawing/2014/chart" uri="{C3380CC4-5D6E-409C-BE32-E72D297353CC}">
              <c16:uniqueId val="{00000002-9DC1-4326-AC00-1FA1EE5C951E}"/>
            </c:ext>
          </c:extLst>
        </c:ser>
        <c:dLbls>
          <c:showLegendKey val="0"/>
          <c:showVal val="0"/>
          <c:showCatName val="0"/>
          <c:showSerName val="0"/>
          <c:showPercent val="0"/>
          <c:showBubbleSize val="0"/>
        </c:dLbls>
        <c:gapWidth val="0"/>
        <c:overlap val="100"/>
        <c:axId val="-314710960"/>
        <c:axId val="-314708784"/>
      </c:barChart>
      <c:catAx>
        <c:axId val="-314710960"/>
        <c:scaling>
          <c:orientation val="minMax"/>
        </c:scaling>
        <c:delete val="1"/>
        <c:axPos val="b"/>
        <c:majorTickMark val="out"/>
        <c:minorTickMark val="none"/>
        <c:tickLblPos val="none"/>
        <c:crossAx val="-314708784"/>
        <c:crosses val="autoZero"/>
        <c:auto val="1"/>
        <c:lblAlgn val="ctr"/>
        <c:lblOffset val="100"/>
        <c:noMultiLvlLbl val="0"/>
      </c:catAx>
      <c:valAx>
        <c:axId val="-3147087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4710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48E-2"/>
          <c:w val="0.643122676579930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6F1-49ED-9EF9-5A7745F9927E}"/>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6F1-49ED-9EF9-5A7745F9927E}"/>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6F1-49ED-9EF9-5A7745F9927E}"/>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6F1-49ED-9EF9-5A7745F9927E}"/>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6F1-49ED-9EF9-5A7745F9927E}"/>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6F1-49ED-9EF9-5A7745F9927E}"/>
              </c:ext>
            </c:extLst>
          </c:dPt>
          <c:val>
            <c:numRef>
              <c:f>'BUC area'!$C$139:$H$139</c:f>
              <c:numCache>
                <c:formatCode>General</c:formatCode>
                <c:ptCount val="6"/>
                <c:pt idx="0">
                  <c:v>2</c:v>
                </c:pt>
                <c:pt idx="1">
                  <c:v>4</c:v>
                </c:pt>
                <c:pt idx="2">
                  <c:v>36</c:v>
                </c:pt>
                <c:pt idx="3">
                  <c:v>82</c:v>
                </c:pt>
                <c:pt idx="4">
                  <c:v>48</c:v>
                </c:pt>
                <c:pt idx="5">
                  <c:v>4</c:v>
                </c:pt>
              </c:numCache>
            </c:numRef>
          </c:val>
          <c:extLst xmlns:c16r2="http://schemas.microsoft.com/office/drawing/2015/06/chart">
            <c:ext xmlns:c16="http://schemas.microsoft.com/office/drawing/2014/chart" uri="{C3380CC4-5D6E-409C-BE32-E72D297353CC}">
              <c16:uniqueId val="{0000000C-A6F1-49ED-9EF9-5A7745F9927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7E4F-4271-8466-E0B008C1618B}"/>
              </c:ext>
            </c:extLst>
          </c:dPt>
          <c:val>
            <c:numRef>
              <c:f>'BUC area'!$P$139</c:f>
              <c:numCache>
                <c:formatCode>0.0</c:formatCode>
                <c:ptCount val="1"/>
                <c:pt idx="0">
                  <c:v>7.470930232558139</c:v>
                </c:pt>
              </c:numCache>
            </c:numRef>
          </c:val>
          <c:extLst xmlns:c16r2="http://schemas.microsoft.com/office/drawing/2015/06/chart">
            <c:ext xmlns:c16="http://schemas.microsoft.com/office/drawing/2014/chart" uri="{C3380CC4-5D6E-409C-BE32-E72D297353CC}">
              <c16:uniqueId val="{00000002-7E4F-4271-8466-E0B008C1618B}"/>
            </c:ext>
          </c:extLst>
        </c:ser>
        <c:dLbls>
          <c:showLegendKey val="0"/>
          <c:showVal val="0"/>
          <c:showCatName val="0"/>
          <c:showSerName val="0"/>
          <c:showPercent val="0"/>
          <c:showBubbleSize val="0"/>
        </c:dLbls>
        <c:gapWidth val="0"/>
        <c:overlap val="100"/>
        <c:axId val="-310928400"/>
        <c:axId val="-310938736"/>
      </c:barChart>
      <c:catAx>
        <c:axId val="-310928400"/>
        <c:scaling>
          <c:orientation val="minMax"/>
        </c:scaling>
        <c:delete val="1"/>
        <c:axPos val="b"/>
        <c:majorTickMark val="out"/>
        <c:minorTickMark val="none"/>
        <c:tickLblPos val="none"/>
        <c:crossAx val="-310938736"/>
        <c:crosses val="autoZero"/>
        <c:auto val="1"/>
        <c:lblAlgn val="ctr"/>
        <c:lblOffset val="100"/>
        <c:noMultiLvlLbl val="0"/>
      </c:catAx>
      <c:valAx>
        <c:axId val="-31093873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284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03E-2"/>
          <c:w val="0.643122676579931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60B-4127-90DE-0B8AA48828F1}"/>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260B-4127-90DE-0B8AA48828F1}"/>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260B-4127-90DE-0B8AA48828F1}"/>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260B-4127-90DE-0B8AA48828F1}"/>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260B-4127-90DE-0B8AA48828F1}"/>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260B-4127-90DE-0B8AA48828F1}"/>
              </c:ext>
            </c:extLst>
          </c:dPt>
          <c:val>
            <c:numRef>
              <c:f>BUC!$C$176:$H$176</c:f>
            </c:numRef>
          </c:val>
          <c:extLst xmlns:c16r2="http://schemas.microsoft.com/office/drawing/2015/06/chart">
            <c:ext xmlns:c16="http://schemas.microsoft.com/office/drawing/2014/chart" uri="{C3380CC4-5D6E-409C-BE32-E72D297353CC}">
              <c16:uniqueId val="{0000000C-260B-4127-90DE-0B8AA48828F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2B84-444E-A422-3FE61A404975}"/>
              </c:ext>
            </c:extLst>
          </c:dPt>
          <c:val>
            <c:numRef>
              <c:f>BUC!$P$176</c:f>
            </c:numRef>
          </c:val>
          <c:extLst xmlns:c16r2="http://schemas.microsoft.com/office/drawing/2015/06/chart">
            <c:ext xmlns:c16="http://schemas.microsoft.com/office/drawing/2014/chart" uri="{C3380CC4-5D6E-409C-BE32-E72D297353CC}">
              <c16:uniqueId val="{00000002-2B84-444E-A422-3FE61A404975}"/>
            </c:ext>
          </c:extLst>
        </c:ser>
        <c:dLbls>
          <c:showLegendKey val="0"/>
          <c:showVal val="0"/>
          <c:showCatName val="0"/>
          <c:showSerName val="0"/>
          <c:showPercent val="0"/>
          <c:showBubbleSize val="0"/>
        </c:dLbls>
        <c:gapWidth val="0"/>
        <c:overlap val="100"/>
        <c:axId val="-310936016"/>
        <c:axId val="-310932752"/>
      </c:barChart>
      <c:catAx>
        <c:axId val="-310936016"/>
        <c:scaling>
          <c:orientation val="minMax"/>
        </c:scaling>
        <c:delete val="1"/>
        <c:axPos val="b"/>
        <c:majorTickMark val="out"/>
        <c:minorTickMark val="none"/>
        <c:tickLblPos val="none"/>
        <c:crossAx val="-310932752"/>
        <c:crosses val="autoZero"/>
        <c:auto val="1"/>
        <c:lblAlgn val="ctr"/>
        <c:lblOffset val="100"/>
        <c:noMultiLvlLbl val="0"/>
      </c:catAx>
      <c:valAx>
        <c:axId val="-310932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3601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38E-2"/>
          <c:w val="0.643122676579931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AE7C-49AB-BC7E-52E8437DAEE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AE7C-49AB-BC7E-52E8437DAEE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AE7C-49AB-BC7E-52E8437DAEE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AE7C-49AB-BC7E-52E8437DAEE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AE7C-49AB-BC7E-52E8437DAEE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AE7C-49AB-BC7E-52E8437DAEE7}"/>
              </c:ext>
            </c:extLst>
          </c:dPt>
          <c:val>
            <c:numRef>
              <c:f>BUC!$C$180:$H$180</c:f>
            </c:numRef>
          </c:val>
          <c:extLst xmlns:c16r2="http://schemas.microsoft.com/office/drawing/2015/06/chart">
            <c:ext xmlns:c16="http://schemas.microsoft.com/office/drawing/2014/chart" uri="{C3380CC4-5D6E-409C-BE32-E72D297353CC}">
              <c16:uniqueId val="{0000000C-AE7C-49AB-BC7E-52E8437DAEE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64DC-4905-8B93-611CA644884F}"/>
              </c:ext>
            </c:extLst>
          </c:dPt>
          <c:val>
            <c:numRef>
              <c:f>BUC!$P$180</c:f>
            </c:numRef>
          </c:val>
          <c:extLst xmlns:c16r2="http://schemas.microsoft.com/office/drawing/2015/06/chart">
            <c:ext xmlns:c16="http://schemas.microsoft.com/office/drawing/2014/chart" uri="{C3380CC4-5D6E-409C-BE32-E72D297353CC}">
              <c16:uniqueId val="{00000002-64DC-4905-8B93-611CA644884F}"/>
            </c:ext>
          </c:extLst>
        </c:ser>
        <c:dLbls>
          <c:showLegendKey val="0"/>
          <c:showVal val="0"/>
          <c:showCatName val="0"/>
          <c:showSerName val="0"/>
          <c:showPercent val="0"/>
          <c:showBubbleSize val="0"/>
        </c:dLbls>
        <c:gapWidth val="0"/>
        <c:overlap val="100"/>
        <c:axId val="-310942000"/>
        <c:axId val="-310931120"/>
      </c:barChart>
      <c:catAx>
        <c:axId val="-310942000"/>
        <c:scaling>
          <c:orientation val="minMax"/>
        </c:scaling>
        <c:delete val="1"/>
        <c:axPos val="b"/>
        <c:majorTickMark val="out"/>
        <c:minorTickMark val="none"/>
        <c:tickLblPos val="none"/>
        <c:crossAx val="-310931120"/>
        <c:crosses val="autoZero"/>
        <c:auto val="1"/>
        <c:lblAlgn val="ctr"/>
        <c:lblOffset val="100"/>
        <c:noMultiLvlLbl val="0"/>
      </c:catAx>
      <c:valAx>
        <c:axId val="-31093112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420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21A5-4D08-AB1A-182D02DDD4AC}"/>
              </c:ext>
            </c:extLst>
          </c:dPt>
          <c:val>
            <c:numRef>
              <c:f>BUC!$P$116</c:f>
            </c:numRef>
          </c:val>
          <c:extLst xmlns:c16r2="http://schemas.microsoft.com/office/drawing/2015/06/chart">
            <c:ext xmlns:c16="http://schemas.microsoft.com/office/drawing/2014/chart" uri="{C3380CC4-5D6E-409C-BE32-E72D297353CC}">
              <c16:uniqueId val="{00000002-21A5-4D08-AB1A-182D02DDD4AC}"/>
            </c:ext>
          </c:extLst>
        </c:ser>
        <c:dLbls>
          <c:showLegendKey val="0"/>
          <c:showVal val="0"/>
          <c:showCatName val="0"/>
          <c:showSerName val="0"/>
          <c:showPercent val="0"/>
          <c:showBubbleSize val="0"/>
        </c:dLbls>
        <c:gapWidth val="0"/>
        <c:overlap val="100"/>
        <c:axId val="-387879856"/>
        <c:axId val="-387879312"/>
      </c:barChart>
      <c:catAx>
        <c:axId val="-387879856"/>
        <c:scaling>
          <c:orientation val="minMax"/>
        </c:scaling>
        <c:delete val="1"/>
        <c:axPos val="b"/>
        <c:majorTickMark val="out"/>
        <c:minorTickMark val="none"/>
        <c:tickLblPos val="none"/>
        <c:crossAx val="-387879312"/>
        <c:crosses val="autoZero"/>
        <c:auto val="1"/>
        <c:lblAlgn val="ctr"/>
        <c:lblOffset val="100"/>
        <c:noMultiLvlLbl val="0"/>
      </c:catAx>
      <c:valAx>
        <c:axId val="-3878793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878798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87E-2"/>
          <c:w val="0.643122676579931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023-47F5-9B02-4BD133B7A9D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023-47F5-9B02-4BD133B7A9D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3023-47F5-9B02-4BD133B7A9D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3023-47F5-9B02-4BD133B7A9D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3023-47F5-9B02-4BD133B7A9D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3023-47F5-9B02-4BD133B7A9D0}"/>
              </c:ext>
            </c:extLst>
          </c:dPt>
          <c:val>
            <c:numRef>
              <c:f>BUC!$C$187:$H$187</c:f>
            </c:numRef>
          </c:val>
          <c:extLst xmlns:c16r2="http://schemas.microsoft.com/office/drawing/2015/06/chart">
            <c:ext xmlns:c16="http://schemas.microsoft.com/office/drawing/2014/chart" uri="{C3380CC4-5D6E-409C-BE32-E72D297353CC}">
              <c16:uniqueId val="{0000000C-3023-47F5-9B02-4BD133B7A9D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003C-4688-88BD-9529505290CD}"/>
              </c:ext>
            </c:extLst>
          </c:dPt>
          <c:val>
            <c:numRef>
              <c:f>BUC!$P$187</c:f>
            </c:numRef>
          </c:val>
          <c:extLst xmlns:c16r2="http://schemas.microsoft.com/office/drawing/2015/06/chart">
            <c:ext xmlns:c16="http://schemas.microsoft.com/office/drawing/2014/chart" uri="{C3380CC4-5D6E-409C-BE32-E72D297353CC}">
              <c16:uniqueId val="{00000002-003C-4688-88BD-9529505290CD}"/>
            </c:ext>
          </c:extLst>
        </c:ser>
        <c:dLbls>
          <c:showLegendKey val="0"/>
          <c:showVal val="0"/>
          <c:showCatName val="0"/>
          <c:showSerName val="0"/>
          <c:showPercent val="0"/>
          <c:showBubbleSize val="0"/>
        </c:dLbls>
        <c:gapWidth val="0"/>
        <c:overlap val="100"/>
        <c:axId val="-310942544"/>
        <c:axId val="-310934384"/>
      </c:barChart>
      <c:catAx>
        <c:axId val="-310942544"/>
        <c:scaling>
          <c:orientation val="minMax"/>
        </c:scaling>
        <c:delete val="1"/>
        <c:axPos val="b"/>
        <c:majorTickMark val="out"/>
        <c:minorTickMark val="none"/>
        <c:tickLblPos val="none"/>
        <c:crossAx val="-310934384"/>
        <c:crosses val="autoZero"/>
        <c:auto val="1"/>
        <c:lblAlgn val="ctr"/>
        <c:lblOffset val="100"/>
        <c:noMultiLvlLbl val="0"/>
      </c:catAx>
      <c:valAx>
        <c:axId val="-3109343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425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35E-2"/>
          <c:w val="0.643122676579932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CBE2-4176-847A-3F4128F8D247}"/>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CBE2-4176-847A-3F4128F8D247}"/>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CBE2-4176-847A-3F4128F8D247}"/>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CBE2-4176-847A-3F4128F8D247}"/>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CBE2-4176-847A-3F4128F8D247}"/>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CBE2-4176-847A-3F4128F8D247}"/>
              </c:ext>
            </c:extLst>
          </c:dPt>
          <c:val>
            <c:numRef>
              <c:f>BUC!$C$191:$H$191</c:f>
            </c:numRef>
          </c:val>
          <c:extLst xmlns:c16r2="http://schemas.microsoft.com/office/drawing/2015/06/chart">
            <c:ext xmlns:c16="http://schemas.microsoft.com/office/drawing/2014/chart" uri="{C3380CC4-5D6E-409C-BE32-E72D297353CC}">
              <c16:uniqueId val="{0000000C-CBE2-4176-847A-3F4128F8D24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6CDD-4E8E-A516-41A52F33F8FD}"/>
              </c:ext>
            </c:extLst>
          </c:dPt>
          <c:val>
            <c:numRef>
              <c:f>BUC!$P$191</c:f>
            </c:numRef>
          </c:val>
          <c:extLst xmlns:c16r2="http://schemas.microsoft.com/office/drawing/2015/06/chart">
            <c:ext xmlns:c16="http://schemas.microsoft.com/office/drawing/2014/chart" uri="{C3380CC4-5D6E-409C-BE32-E72D297353CC}">
              <c16:uniqueId val="{00000002-6CDD-4E8E-A516-41A52F33F8FD}"/>
            </c:ext>
          </c:extLst>
        </c:ser>
        <c:dLbls>
          <c:showLegendKey val="0"/>
          <c:showVal val="0"/>
          <c:showCatName val="0"/>
          <c:showSerName val="0"/>
          <c:showPercent val="0"/>
          <c:showBubbleSize val="0"/>
        </c:dLbls>
        <c:gapWidth val="0"/>
        <c:overlap val="100"/>
        <c:axId val="-310941456"/>
        <c:axId val="-310933840"/>
      </c:barChart>
      <c:catAx>
        <c:axId val="-310941456"/>
        <c:scaling>
          <c:orientation val="minMax"/>
        </c:scaling>
        <c:delete val="1"/>
        <c:axPos val="b"/>
        <c:majorTickMark val="out"/>
        <c:minorTickMark val="none"/>
        <c:tickLblPos val="none"/>
        <c:crossAx val="-310933840"/>
        <c:crosses val="autoZero"/>
        <c:auto val="1"/>
        <c:lblAlgn val="ctr"/>
        <c:lblOffset val="100"/>
        <c:noMultiLvlLbl val="0"/>
      </c:catAx>
      <c:valAx>
        <c:axId val="-3109338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414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91E-2"/>
          <c:w val="0.64312267657993238"/>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B69B-4E55-AFB8-5AD5DCF0C4A1}"/>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B69B-4E55-AFB8-5AD5DCF0C4A1}"/>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B69B-4E55-AFB8-5AD5DCF0C4A1}"/>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69B-4E55-AFB8-5AD5DCF0C4A1}"/>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B69B-4E55-AFB8-5AD5DCF0C4A1}"/>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B69B-4E55-AFB8-5AD5DCF0C4A1}"/>
              </c:ext>
            </c:extLst>
          </c:dPt>
          <c:val>
            <c:numRef>
              <c:f>BUC!$C$195:$H$195</c:f>
            </c:numRef>
          </c:val>
          <c:extLst xmlns:c16r2="http://schemas.microsoft.com/office/drawing/2015/06/chart">
            <c:ext xmlns:c16="http://schemas.microsoft.com/office/drawing/2014/chart" uri="{C3380CC4-5D6E-409C-BE32-E72D297353CC}">
              <c16:uniqueId val="{0000000C-B69B-4E55-AFB8-5AD5DCF0C4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DC16-48BC-8E7E-3D47567E93BE}"/>
              </c:ext>
            </c:extLst>
          </c:dPt>
          <c:val>
            <c:numRef>
              <c:f>BUC!$P$195</c:f>
            </c:numRef>
          </c:val>
          <c:extLst xmlns:c16r2="http://schemas.microsoft.com/office/drawing/2015/06/chart">
            <c:ext xmlns:c16="http://schemas.microsoft.com/office/drawing/2014/chart" uri="{C3380CC4-5D6E-409C-BE32-E72D297353CC}">
              <c16:uniqueId val="{00000002-DC16-48BC-8E7E-3D47567E93BE}"/>
            </c:ext>
          </c:extLst>
        </c:ser>
        <c:dLbls>
          <c:showLegendKey val="0"/>
          <c:showVal val="0"/>
          <c:showCatName val="0"/>
          <c:showSerName val="0"/>
          <c:showPercent val="0"/>
          <c:showBubbleSize val="0"/>
        </c:dLbls>
        <c:gapWidth val="0"/>
        <c:overlap val="100"/>
        <c:axId val="-310943632"/>
        <c:axId val="-310931664"/>
      </c:barChart>
      <c:catAx>
        <c:axId val="-310943632"/>
        <c:scaling>
          <c:orientation val="minMax"/>
        </c:scaling>
        <c:delete val="1"/>
        <c:axPos val="b"/>
        <c:majorTickMark val="out"/>
        <c:minorTickMark val="none"/>
        <c:tickLblPos val="none"/>
        <c:crossAx val="-310931664"/>
        <c:crosses val="autoZero"/>
        <c:auto val="1"/>
        <c:lblAlgn val="ctr"/>
        <c:lblOffset val="100"/>
        <c:noMultiLvlLbl val="0"/>
      </c:catAx>
      <c:valAx>
        <c:axId val="-3109316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436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746E-2"/>
          <c:w val="0.643122676579932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3D94-4E52-9E33-010F5BA9CB3F}"/>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3D94-4E52-9E33-010F5BA9CB3F}"/>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3D94-4E52-9E33-010F5BA9CB3F}"/>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3D94-4E52-9E33-010F5BA9CB3F}"/>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3D94-4E52-9E33-010F5BA9CB3F}"/>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3D94-4E52-9E33-010F5BA9CB3F}"/>
              </c:ext>
            </c:extLst>
          </c:dPt>
          <c:val>
            <c:numRef>
              <c:f>BUC!$C$200:$H$200</c:f>
            </c:numRef>
          </c:val>
          <c:extLst xmlns:c16r2="http://schemas.microsoft.com/office/drawing/2015/06/chart">
            <c:ext xmlns:c16="http://schemas.microsoft.com/office/drawing/2014/chart" uri="{C3380CC4-5D6E-409C-BE32-E72D297353CC}">
              <c16:uniqueId val="{0000000C-3D94-4E52-9E33-010F5BA9CB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336B-4CA7-A30B-283FC39C09F7}"/>
              </c:ext>
            </c:extLst>
          </c:dPt>
          <c:val>
            <c:numRef>
              <c:f>BUC!$P$200</c:f>
            </c:numRef>
          </c:val>
          <c:extLst xmlns:c16r2="http://schemas.microsoft.com/office/drawing/2015/06/chart">
            <c:ext xmlns:c16="http://schemas.microsoft.com/office/drawing/2014/chart" uri="{C3380CC4-5D6E-409C-BE32-E72D297353CC}">
              <c16:uniqueId val="{00000002-336B-4CA7-A30B-283FC39C09F7}"/>
            </c:ext>
          </c:extLst>
        </c:ser>
        <c:dLbls>
          <c:showLegendKey val="0"/>
          <c:showVal val="0"/>
          <c:showCatName val="0"/>
          <c:showSerName val="0"/>
          <c:showPercent val="0"/>
          <c:showBubbleSize val="0"/>
        </c:dLbls>
        <c:gapWidth val="0"/>
        <c:overlap val="100"/>
        <c:axId val="-310940368"/>
        <c:axId val="-310930032"/>
      </c:barChart>
      <c:catAx>
        <c:axId val="-310940368"/>
        <c:scaling>
          <c:orientation val="minMax"/>
        </c:scaling>
        <c:delete val="1"/>
        <c:axPos val="b"/>
        <c:majorTickMark val="out"/>
        <c:minorTickMark val="none"/>
        <c:tickLblPos val="none"/>
        <c:crossAx val="-310930032"/>
        <c:crosses val="autoZero"/>
        <c:auto val="1"/>
        <c:lblAlgn val="ctr"/>
        <c:lblOffset val="100"/>
        <c:noMultiLvlLbl val="0"/>
      </c:catAx>
      <c:valAx>
        <c:axId val="-3109300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403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09E-2"/>
          <c:w val="0.643122676579932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196C-436A-9015-AEC02D4EA140}"/>
              </c:ext>
            </c:extLst>
          </c:dPt>
          <c:dPt>
            <c:idx val="1"/>
            <c:bubble3D val="0"/>
            <c:spPr>
              <a:solidFill>
                <a:srgbClr val="FF9900"/>
              </a:solidFill>
              <a:ln w="12700">
                <a:solidFill>
                  <a:srgbClr val="000000"/>
                </a:solidFill>
                <a:prstDash val="solid"/>
              </a:ln>
            </c:spPr>
            <c:extLst xmlns:c16r2="http://schemas.microsoft.com/office/drawing/2015/06/chart">
              <c:ext xmlns:c16="http://schemas.microsoft.com/office/drawing/2014/chart" uri="{C3380CC4-5D6E-409C-BE32-E72D297353CC}">
                <c16:uniqueId val="{00000003-196C-436A-9015-AEC02D4EA140}"/>
              </c:ext>
            </c:extLst>
          </c:dPt>
          <c:dPt>
            <c:idx val="2"/>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196C-436A-9015-AEC02D4EA140}"/>
              </c:ext>
            </c:extLst>
          </c:dPt>
          <c:dPt>
            <c:idx val="3"/>
            <c:bubble3D val="0"/>
            <c:spPr>
              <a:solidFill>
                <a:srgbClr val="33CCCC"/>
              </a:solidFill>
              <a:ln w="12700">
                <a:solidFill>
                  <a:srgbClr val="000000"/>
                </a:solidFill>
                <a:prstDash val="solid"/>
              </a:ln>
            </c:spPr>
            <c:extLst xmlns:c16r2="http://schemas.microsoft.com/office/drawing/2015/06/chart">
              <c:ext xmlns:c16="http://schemas.microsoft.com/office/drawing/2014/chart" uri="{C3380CC4-5D6E-409C-BE32-E72D297353CC}">
                <c16:uniqueId val="{00000007-196C-436A-9015-AEC02D4EA140}"/>
              </c:ext>
            </c:extLst>
          </c:dPt>
          <c:dPt>
            <c:idx val="4"/>
            <c:bubble3D val="0"/>
            <c:spPr>
              <a:solidFill>
                <a:srgbClr val="0000FF"/>
              </a:solidFill>
              <a:ln w="12700">
                <a:solidFill>
                  <a:srgbClr val="000000"/>
                </a:solidFill>
                <a:prstDash val="solid"/>
              </a:ln>
            </c:spPr>
            <c:extLst xmlns:c16r2="http://schemas.microsoft.com/office/drawing/2015/06/chart">
              <c:ext xmlns:c16="http://schemas.microsoft.com/office/drawing/2014/chart" uri="{C3380CC4-5D6E-409C-BE32-E72D297353CC}">
                <c16:uniqueId val="{00000009-196C-436A-9015-AEC02D4EA140}"/>
              </c:ext>
            </c:extLst>
          </c:dPt>
          <c:dPt>
            <c:idx val="5"/>
            <c:bubble3D val="0"/>
            <c:spPr>
              <a:solidFill>
                <a:schemeClr val="bg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196C-436A-9015-AEC02D4EA140}"/>
              </c:ext>
            </c:extLst>
          </c:dPt>
          <c:val>
            <c:numRef>
              <c:f>'BUC area'!$C$185:$H$185</c:f>
              <c:numCache>
                <c:formatCode>General</c:formatCode>
                <c:ptCount val="6"/>
                <c:pt idx="0">
                  <c:v>1</c:v>
                </c:pt>
                <c:pt idx="1">
                  <c:v>2</c:v>
                </c:pt>
                <c:pt idx="2">
                  <c:v>19</c:v>
                </c:pt>
                <c:pt idx="3">
                  <c:v>61</c:v>
                </c:pt>
                <c:pt idx="4">
                  <c:v>85</c:v>
                </c:pt>
                <c:pt idx="5">
                  <c:v>8</c:v>
                </c:pt>
              </c:numCache>
            </c:numRef>
          </c:val>
          <c:extLst xmlns:c16r2="http://schemas.microsoft.com/office/drawing/2015/06/chart">
            <c:ext xmlns:c16="http://schemas.microsoft.com/office/drawing/2014/chart" uri="{C3380CC4-5D6E-409C-BE32-E72D297353CC}">
              <c16:uniqueId val="{0000000C-196C-436A-9015-AEC02D4EA14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1024-468F-AB70-94B8F4E891E1}"/>
              </c:ext>
            </c:extLst>
          </c:dPt>
          <c:val>
            <c:numRef>
              <c:f>'BUC area'!$P$185</c:f>
              <c:numCache>
                <c:formatCode>0.0</c:formatCode>
                <c:ptCount val="1"/>
                <c:pt idx="0">
                  <c:v>8.3779761904761898</c:v>
                </c:pt>
              </c:numCache>
            </c:numRef>
          </c:val>
          <c:extLst xmlns:c16r2="http://schemas.microsoft.com/office/drawing/2015/06/chart">
            <c:ext xmlns:c16="http://schemas.microsoft.com/office/drawing/2014/chart" uri="{C3380CC4-5D6E-409C-BE32-E72D297353CC}">
              <c16:uniqueId val="{00000002-1024-468F-AB70-94B8F4E891E1}"/>
            </c:ext>
          </c:extLst>
        </c:ser>
        <c:dLbls>
          <c:showLegendKey val="0"/>
          <c:showVal val="0"/>
          <c:showCatName val="0"/>
          <c:showSerName val="0"/>
          <c:showPercent val="0"/>
          <c:showBubbleSize val="0"/>
        </c:dLbls>
        <c:gapWidth val="0"/>
        <c:overlap val="100"/>
        <c:axId val="-310929488"/>
        <c:axId val="-310939824"/>
      </c:barChart>
      <c:catAx>
        <c:axId val="-310929488"/>
        <c:scaling>
          <c:orientation val="minMax"/>
        </c:scaling>
        <c:delete val="1"/>
        <c:axPos val="b"/>
        <c:majorTickMark val="out"/>
        <c:minorTickMark val="none"/>
        <c:tickLblPos val="none"/>
        <c:crossAx val="-310939824"/>
        <c:crosses val="autoZero"/>
        <c:auto val="1"/>
        <c:lblAlgn val="ctr"/>
        <c:lblOffset val="100"/>
        <c:noMultiLvlLbl val="0"/>
      </c:catAx>
      <c:valAx>
        <c:axId val="-3109398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09294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5" dropStyle="combo" dx="15" fmlaLink="$R$2" fmlaRange="Areas!$B$4:$B$7" sel="2" val="0"/>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s>
</file>

<file path=xl/drawings/_rels/drawing24.xml.rels><?xml version="1.0" encoding="UTF-8" standalone="yes"?>
<Relationships xmlns="http://schemas.openxmlformats.org/package/2006/relationships"><Relationship Id="rId13" Type="http://schemas.openxmlformats.org/officeDocument/2006/relationships/chart" Target="../charts/chart73.xml"/><Relationship Id="rId18" Type="http://schemas.openxmlformats.org/officeDocument/2006/relationships/chart" Target="../charts/chart78.xml"/><Relationship Id="rId26" Type="http://schemas.openxmlformats.org/officeDocument/2006/relationships/chart" Target="../charts/chart86.xml"/><Relationship Id="rId39" Type="http://schemas.openxmlformats.org/officeDocument/2006/relationships/chart" Target="../charts/chart99.xml"/><Relationship Id="rId21" Type="http://schemas.openxmlformats.org/officeDocument/2006/relationships/chart" Target="../charts/chart81.xml"/><Relationship Id="rId34" Type="http://schemas.openxmlformats.org/officeDocument/2006/relationships/chart" Target="../charts/chart94.xml"/><Relationship Id="rId42" Type="http://schemas.openxmlformats.org/officeDocument/2006/relationships/chart" Target="../charts/chart102.xml"/><Relationship Id="rId47" Type="http://schemas.openxmlformats.org/officeDocument/2006/relationships/chart" Target="../charts/chart107.xml"/><Relationship Id="rId50" Type="http://schemas.openxmlformats.org/officeDocument/2006/relationships/chart" Target="../charts/chart110.xml"/><Relationship Id="rId55" Type="http://schemas.openxmlformats.org/officeDocument/2006/relationships/chart" Target="../charts/chart115.xml"/><Relationship Id="rId7" Type="http://schemas.openxmlformats.org/officeDocument/2006/relationships/chart" Target="../charts/chart67.xml"/><Relationship Id="rId2" Type="http://schemas.openxmlformats.org/officeDocument/2006/relationships/chart" Target="../charts/chart62.xml"/><Relationship Id="rId16" Type="http://schemas.openxmlformats.org/officeDocument/2006/relationships/chart" Target="../charts/chart76.xml"/><Relationship Id="rId29" Type="http://schemas.openxmlformats.org/officeDocument/2006/relationships/chart" Target="../charts/chart89.xml"/><Relationship Id="rId11" Type="http://schemas.openxmlformats.org/officeDocument/2006/relationships/chart" Target="../charts/chart71.xml"/><Relationship Id="rId24" Type="http://schemas.openxmlformats.org/officeDocument/2006/relationships/chart" Target="../charts/chart84.xml"/><Relationship Id="rId32" Type="http://schemas.openxmlformats.org/officeDocument/2006/relationships/chart" Target="../charts/chart92.xml"/><Relationship Id="rId37" Type="http://schemas.openxmlformats.org/officeDocument/2006/relationships/chart" Target="../charts/chart97.xml"/><Relationship Id="rId40" Type="http://schemas.openxmlformats.org/officeDocument/2006/relationships/chart" Target="../charts/chart100.xml"/><Relationship Id="rId45" Type="http://schemas.openxmlformats.org/officeDocument/2006/relationships/chart" Target="../charts/chart105.xml"/><Relationship Id="rId53" Type="http://schemas.openxmlformats.org/officeDocument/2006/relationships/chart" Target="../charts/chart113.xml"/><Relationship Id="rId58" Type="http://schemas.openxmlformats.org/officeDocument/2006/relationships/chart" Target="../charts/chart118.xml"/><Relationship Id="rId5" Type="http://schemas.openxmlformats.org/officeDocument/2006/relationships/chart" Target="../charts/chart65.xml"/><Relationship Id="rId19" Type="http://schemas.openxmlformats.org/officeDocument/2006/relationships/chart" Target="../charts/chart79.xml"/><Relationship Id="rId4" Type="http://schemas.openxmlformats.org/officeDocument/2006/relationships/chart" Target="../charts/chart64.xml"/><Relationship Id="rId9" Type="http://schemas.openxmlformats.org/officeDocument/2006/relationships/chart" Target="../charts/chart69.xml"/><Relationship Id="rId14" Type="http://schemas.openxmlformats.org/officeDocument/2006/relationships/chart" Target="../charts/chart74.xml"/><Relationship Id="rId22" Type="http://schemas.openxmlformats.org/officeDocument/2006/relationships/chart" Target="../charts/chart82.xml"/><Relationship Id="rId27" Type="http://schemas.openxmlformats.org/officeDocument/2006/relationships/chart" Target="../charts/chart87.xml"/><Relationship Id="rId30" Type="http://schemas.openxmlformats.org/officeDocument/2006/relationships/chart" Target="../charts/chart90.xml"/><Relationship Id="rId35" Type="http://schemas.openxmlformats.org/officeDocument/2006/relationships/chart" Target="../charts/chart95.xml"/><Relationship Id="rId43" Type="http://schemas.openxmlformats.org/officeDocument/2006/relationships/chart" Target="../charts/chart103.xml"/><Relationship Id="rId48" Type="http://schemas.openxmlformats.org/officeDocument/2006/relationships/chart" Target="../charts/chart108.xml"/><Relationship Id="rId56" Type="http://schemas.openxmlformats.org/officeDocument/2006/relationships/chart" Target="../charts/chart116.xml"/><Relationship Id="rId8" Type="http://schemas.openxmlformats.org/officeDocument/2006/relationships/chart" Target="../charts/chart68.xml"/><Relationship Id="rId51" Type="http://schemas.openxmlformats.org/officeDocument/2006/relationships/chart" Target="../charts/chart111.xml"/><Relationship Id="rId3" Type="http://schemas.openxmlformats.org/officeDocument/2006/relationships/chart" Target="../charts/chart63.xml"/><Relationship Id="rId12" Type="http://schemas.openxmlformats.org/officeDocument/2006/relationships/chart" Target="../charts/chart72.xml"/><Relationship Id="rId17" Type="http://schemas.openxmlformats.org/officeDocument/2006/relationships/chart" Target="../charts/chart77.xml"/><Relationship Id="rId25" Type="http://schemas.openxmlformats.org/officeDocument/2006/relationships/chart" Target="../charts/chart85.xml"/><Relationship Id="rId33" Type="http://schemas.openxmlformats.org/officeDocument/2006/relationships/chart" Target="../charts/chart93.xml"/><Relationship Id="rId38" Type="http://schemas.openxmlformats.org/officeDocument/2006/relationships/chart" Target="../charts/chart98.xml"/><Relationship Id="rId46" Type="http://schemas.openxmlformats.org/officeDocument/2006/relationships/chart" Target="../charts/chart106.xml"/><Relationship Id="rId59" Type="http://schemas.openxmlformats.org/officeDocument/2006/relationships/chart" Target="../charts/chart119.xml"/><Relationship Id="rId20" Type="http://schemas.openxmlformats.org/officeDocument/2006/relationships/chart" Target="../charts/chart80.xml"/><Relationship Id="rId41" Type="http://schemas.openxmlformats.org/officeDocument/2006/relationships/chart" Target="../charts/chart101.xml"/><Relationship Id="rId54" Type="http://schemas.openxmlformats.org/officeDocument/2006/relationships/chart" Target="../charts/chart114.xml"/><Relationship Id="rId1" Type="http://schemas.openxmlformats.org/officeDocument/2006/relationships/chart" Target="../charts/chart61.xml"/><Relationship Id="rId6" Type="http://schemas.openxmlformats.org/officeDocument/2006/relationships/chart" Target="../charts/chart66.xml"/><Relationship Id="rId15" Type="http://schemas.openxmlformats.org/officeDocument/2006/relationships/chart" Target="../charts/chart75.xml"/><Relationship Id="rId23" Type="http://schemas.openxmlformats.org/officeDocument/2006/relationships/chart" Target="../charts/chart83.xml"/><Relationship Id="rId28" Type="http://schemas.openxmlformats.org/officeDocument/2006/relationships/chart" Target="../charts/chart88.xml"/><Relationship Id="rId36" Type="http://schemas.openxmlformats.org/officeDocument/2006/relationships/chart" Target="../charts/chart96.xml"/><Relationship Id="rId49" Type="http://schemas.openxmlformats.org/officeDocument/2006/relationships/chart" Target="../charts/chart109.xml"/><Relationship Id="rId57" Type="http://schemas.openxmlformats.org/officeDocument/2006/relationships/chart" Target="../charts/chart117.xml"/><Relationship Id="rId10" Type="http://schemas.openxmlformats.org/officeDocument/2006/relationships/chart" Target="../charts/chart70.xml"/><Relationship Id="rId31" Type="http://schemas.openxmlformats.org/officeDocument/2006/relationships/chart" Target="../charts/chart91.xml"/><Relationship Id="rId44" Type="http://schemas.openxmlformats.org/officeDocument/2006/relationships/chart" Target="../charts/chart104.xml"/><Relationship Id="rId52" Type="http://schemas.openxmlformats.org/officeDocument/2006/relationships/chart" Target="../charts/chart112.xml"/><Relationship Id="rId60" Type="http://schemas.openxmlformats.org/officeDocument/2006/relationships/chart" Target="../charts/chart12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21.xml"/></Relationships>
</file>

<file path=xl/drawings/drawing1.xml><?xml version="1.0" encoding="utf-8"?>
<xdr:wsDr xmlns:xdr="http://schemas.openxmlformats.org/drawingml/2006/spreadsheetDrawing" xmlns:a="http://schemas.openxmlformats.org/drawingml/2006/main">
  <xdr:twoCellAnchor>
    <xdr:from>
      <xdr:col>3</xdr:col>
      <xdr:colOff>338612</xdr:colOff>
      <xdr:row>14</xdr:row>
      <xdr:rowOff>33130</xdr:rowOff>
    </xdr:from>
    <xdr:to>
      <xdr:col>15</xdr:col>
      <xdr:colOff>605118</xdr:colOff>
      <xdr:row>43</xdr:row>
      <xdr:rowOff>16566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248479</xdr:colOff>
      <xdr:row>54</xdr:row>
      <xdr:rowOff>223631</xdr:rowOff>
    </xdr:from>
    <xdr:to>
      <xdr:col>15</xdr:col>
      <xdr:colOff>746040</xdr:colOff>
      <xdr:row>62</xdr:row>
      <xdr:rowOff>49697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68863</xdr:colOff>
      <xdr:row>72</xdr:row>
      <xdr:rowOff>337458</xdr:rowOff>
    </xdr:from>
    <xdr:to>
      <xdr:col>15</xdr:col>
      <xdr:colOff>590667</xdr:colOff>
      <xdr:row>103</xdr:row>
      <xdr:rowOff>27214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16565</xdr:colOff>
      <xdr:row>110</xdr:row>
      <xdr:rowOff>150010</xdr:rowOff>
    </xdr:from>
    <xdr:to>
      <xdr:col>8</xdr:col>
      <xdr:colOff>35646</xdr:colOff>
      <xdr:row>111</xdr:row>
      <xdr:rowOff>1794108</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222356</xdr:colOff>
      <xdr:row>110</xdr:row>
      <xdr:rowOff>99392</xdr:rowOff>
    </xdr:from>
    <xdr:to>
      <xdr:col>14</xdr:col>
      <xdr:colOff>266828</xdr:colOff>
      <xdr:row>111</xdr:row>
      <xdr:rowOff>1780857</xdr:rowOff>
    </xdr:to>
    <xdr:graphicFrame macro="">
      <xdr:nvGraphicFramePr>
        <xdr:cNvPr id="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114</xdr:row>
      <xdr:rowOff>50618</xdr:rowOff>
    </xdr:from>
    <xdr:to>
      <xdr:col>8</xdr:col>
      <xdr:colOff>19081</xdr:colOff>
      <xdr:row>115</xdr:row>
      <xdr:rowOff>29911</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205791</xdr:colOff>
      <xdr:row>114</xdr:row>
      <xdr:rowOff>0</xdr:rowOff>
    </xdr:from>
    <xdr:to>
      <xdr:col>14</xdr:col>
      <xdr:colOff>250263</xdr:colOff>
      <xdr:row>115</xdr:row>
      <xdr:rowOff>16660</xdr:rowOff>
    </xdr:to>
    <xdr:graphicFrame macro="">
      <xdr:nvGraphicFramePr>
        <xdr:cNvPr id="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117</xdr:row>
      <xdr:rowOff>50618</xdr:rowOff>
    </xdr:from>
    <xdr:to>
      <xdr:col>8</xdr:col>
      <xdr:colOff>19081</xdr:colOff>
      <xdr:row>118</xdr:row>
      <xdr:rowOff>29911</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205791</xdr:colOff>
      <xdr:row>116</xdr:row>
      <xdr:rowOff>165652</xdr:rowOff>
    </xdr:from>
    <xdr:to>
      <xdr:col>14</xdr:col>
      <xdr:colOff>250263</xdr:colOff>
      <xdr:row>118</xdr:row>
      <xdr:rowOff>16660</xdr:rowOff>
    </xdr:to>
    <xdr:graphicFrame macro="">
      <xdr:nvGraphicFramePr>
        <xdr:cNvPr id="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120</xdr:row>
      <xdr:rowOff>50618</xdr:rowOff>
    </xdr:from>
    <xdr:to>
      <xdr:col>8</xdr:col>
      <xdr:colOff>19081</xdr:colOff>
      <xdr:row>121</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205791</xdr:colOff>
      <xdr:row>120</xdr:row>
      <xdr:rowOff>0</xdr:rowOff>
    </xdr:from>
    <xdr:to>
      <xdr:col>14</xdr:col>
      <xdr:colOff>250263</xdr:colOff>
      <xdr:row>121</xdr:row>
      <xdr:rowOff>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136</xdr:row>
      <xdr:rowOff>50618</xdr:rowOff>
    </xdr:from>
    <xdr:to>
      <xdr:col>8</xdr:col>
      <xdr:colOff>19081</xdr:colOff>
      <xdr:row>137</xdr:row>
      <xdr:rowOff>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205791</xdr:colOff>
      <xdr:row>136</xdr:row>
      <xdr:rowOff>0</xdr:rowOff>
    </xdr:from>
    <xdr:to>
      <xdr:col>14</xdr:col>
      <xdr:colOff>250263</xdr:colOff>
      <xdr:row>137</xdr:row>
      <xdr:rowOff>0</xdr:rowOff>
    </xdr:to>
    <xdr:graphicFrame macro="">
      <xdr:nvGraphicFramePr>
        <xdr:cNvPr id="1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0</xdr:colOff>
      <xdr:row>139</xdr:row>
      <xdr:rowOff>50618</xdr:rowOff>
    </xdr:from>
    <xdr:to>
      <xdr:col>8</xdr:col>
      <xdr:colOff>19081</xdr:colOff>
      <xdr:row>140</xdr:row>
      <xdr:rowOff>-1</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205791</xdr:colOff>
      <xdr:row>139</xdr:row>
      <xdr:rowOff>0</xdr:rowOff>
    </xdr:from>
    <xdr:to>
      <xdr:col>14</xdr:col>
      <xdr:colOff>250263</xdr:colOff>
      <xdr:row>140</xdr:row>
      <xdr:rowOff>-1</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142</xdr:row>
      <xdr:rowOff>50618</xdr:rowOff>
    </xdr:from>
    <xdr:to>
      <xdr:col>8</xdr:col>
      <xdr:colOff>19081</xdr:colOff>
      <xdr:row>144</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205791</xdr:colOff>
      <xdr:row>142</xdr:row>
      <xdr:rowOff>0</xdr:rowOff>
    </xdr:from>
    <xdr:to>
      <xdr:col>14</xdr:col>
      <xdr:colOff>250263</xdr:colOff>
      <xdr:row>144</xdr:row>
      <xdr:rowOff>0</xdr:rowOff>
    </xdr:to>
    <xdr:graphicFrame macro="">
      <xdr:nvGraphicFramePr>
        <xdr:cNvPr id="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148</xdr:row>
      <xdr:rowOff>50618</xdr:rowOff>
    </xdr:from>
    <xdr:to>
      <xdr:col>8</xdr:col>
      <xdr:colOff>19081</xdr:colOff>
      <xdr:row>149</xdr:row>
      <xdr:rowOff>1660071</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205791</xdr:colOff>
      <xdr:row>148</xdr:row>
      <xdr:rowOff>0</xdr:rowOff>
    </xdr:from>
    <xdr:to>
      <xdr:col>14</xdr:col>
      <xdr:colOff>250263</xdr:colOff>
      <xdr:row>149</xdr:row>
      <xdr:rowOff>1660071</xdr:rowOff>
    </xdr:to>
    <xdr:graphicFrame macro="">
      <xdr:nvGraphicFramePr>
        <xdr:cNvPr id="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0</xdr:colOff>
      <xdr:row>152</xdr:row>
      <xdr:rowOff>50618</xdr:rowOff>
    </xdr:from>
    <xdr:to>
      <xdr:col>8</xdr:col>
      <xdr:colOff>19081</xdr:colOff>
      <xdr:row>154</xdr:row>
      <xdr:rowOff>1496785</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205791</xdr:colOff>
      <xdr:row>152</xdr:row>
      <xdr:rowOff>0</xdr:rowOff>
    </xdr:from>
    <xdr:to>
      <xdr:col>14</xdr:col>
      <xdr:colOff>250263</xdr:colOff>
      <xdr:row>154</xdr:row>
      <xdr:rowOff>1496785</xdr:rowOff>
    </xdr:to>
    <xdr:graphicFrame macro="">
      <xdr:nvGraphicFramePr>
        <xdr:cNvPr id="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0</xdr:colOff>
      <xdr:row>157</xdr:row>
      <xdr:rowOff>50618</xdr:rowOff>
    </xdr:from>
    <xdr:to>
      <xdr:col>8</xdr:col>
      <xdr:colOff>19081</xdr:colOff>
      <xdr:row>158</xdr:row>
      <xdr:rowOff>1660071</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205791</xdr:colOff>
      <xdr:row>157</xdr:row>
      <xdr:rowOff>0</xdr:rowOff>
    </xdr:from>
    <xdr:to>
      <xdr:col>14</xdr:col>
      <xdr:colOff>250263</xdr:colOff>
      <xdr:row>158</xdr:row>
      <xdr:rowOff>1660071</xdr:rowOff>
    </xdr:to>
    <xdr:graphicFrame macro="">
      <xdr:nvGraphicFramePr>
        <xdr:cNvPr id="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161</xdr:row>
      <xdr:rowOff>50618</xdr:rowOff>
    </xdr:from>
    <xdr:to>
      <xdr:col>8</xdr:col>
      <xdr:colOff>19081</xdr:colOff>
      <xdr:row>162</xdr:row>
      <xdr:rowOff>1660071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205791</xdr:colOff>
      <xdr:row>161</xdr:row>
      <xdr:rowOff>0</xdr:rowOff>
    </xdr:from>
    <xdr:to>
      <xdr:col>14</xdr:col>
      <xdr:colOff>250263</xdr:colOff>
      <xdr:row>162</xdr:row>
      <xdr:rowOff>1660071</xdr:rowOff>
    </xdr:to>
    <xdr:graphicFrame macro="">
      <xdr:nvGraphicFramePr>
        <xdr:cNvPr id="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177</xdr:row>
      <xdr:rowOff>50618</xdr:rowOff>
    </xdr:from>
    <xdr:to>
      <xdr:col>8</xdr:col>
      <xdr:colOff>19081</xdr:colOff>
      <xdr:row>178</xdr:row>
      <xdr:rowOff>1660071</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205791</xdr:colOff>
      <xdr:row>177</xdr:row>
      <xdr:rowOff>0</xdr:rowOff>
    </xdr:from>
    <xdr:to>
      <xdr:col>14</xdr:col>
      <xdr:colOff>250263</xdr:colOff>
      <xdr:row>178</xdr:row>
      <xdr:rowOff>1660071</xdr:rowOff>
    </xdr:to>
    <xdr:graphicFrame macro="">
      <xdr:nvGraphicFramePr>
        <xdr:cNvPr id="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0</xdr:colOff>
      <xdr:row>181</xdr:row>
      <xdr:rowOff>50618</xdr:rowOff>
    </xdr:from>
    <xdr:to>
      <xdr:col>8</xdr:col>
      <xdr:colOff>19081</xdr:colOff>
      <xdr:row>182</xdr:row>
      <xdr:rowOff>1660071</xdr:rowOff>
    </xdr:to>
    <xdr:graphicFrame macro="">
      <xdr:nvGraphicFramePr>
        <xdr:cNvPr id="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205791</xdr:colOff>
      <xdr:row>181</xdr:row>
      <xdr:rowOff>0</xdr:rowOff>
    </xdr:from>
    <xdr:to>
      <xdr:col>14</xdr:col>
      <xdr:colOff>250263</xdr:colOff>
      <xdr:row>182</xdr:row>
      <xdr:rowOff>1660071</xdr:rowOff>
    </xdr:to>
    <xdr:graphicFrame macro="">
      <xdr:nvGraphicFramePr>
        <xdr:cNvPr id="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0</xdr:colOff>
      <xdr:row>188</xdr:row>
      <xdr:rowOff>50618</xdr:rowOff>
    </xdr:from>
    <xdr:to>
      <xdr:col>8</xdr:col>
      <xdr:colOff>19081</xdr:colOff>
      <xdr:row>189</xdr:row>
      <xdr:rowOff>1660071</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xdr:col>
      <xdr:colOff>205791</xdr:colOff>
      <xdr:row>188</xdr:row>
      <xdr:rowOff>0</xdr:rowOff>
    </xdr:from>
    <xdr:to>
      <xdr:col>14</xdr:col>
      <xdr:colOff>250263</xdr:colOff>
      <xdr:row>189</xdr:row>
      <xdr:rowOff>1660071</xdr:rowOff>
    </xdr:to>
    <xdr:graphicFrame macro="">
      <xdr:nvGraphicFramePr>
        <xdr:cNvPr id="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192</xdr:row>
      <xdr:rowOff>50618</xdr:rowOff>
    </xdr:from>
    <xdr:to>
      <xdr:col>8</xdr:col>
      <xdr:colOff>19081</xdr:colOff>
      <xdr:row>193</xdr:row>
      <xdr:rowOff>1660072</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205791</xdr:colOff>
      <xdr:row>192</xdr:row>
      <xdr:rowOff>0</xdr:rowOff>
    </xdr:from>
    <xdr:to>
      <xdr:col>14</xdr:col>
      <xdr:colOff>250263</xdr:colOff>
      <xdr:row>193</xdr:row>
      <xdr:rowOff>1660072</xdr:rowOff>
    </xdr:to>
    <xdr:graphicFrame macro="">
      <xdr:nvGraphicFramePr>
        <xdr:cNvPr id="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0</xdr:colOff>
      <xdr:row>196</xdr:row>
      <xdr:rowOff>50618</xdr:rowOff>
    </xdr:from>
    <xdr:to>
      <xdr:col>8</xdr:col>
      <xdr:colOff>19081</xdr:colOff>
      <xdr:row>198</xdr:row>
      <xdr:rowOff>1496785</xdr:rowOff>
    </xdr:to>
    <xdr:graphicFrame macro="">
      <xdr:nvGraphicFramePr>
        <xdr:cNvPr id="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205791</xdr:colOff>
      <xdr:row>196</xdr:row>
      <xdr:rowOff>0</xdr:rowOff>
    </xdr:from>
    <xdr:to>
      <xdr:col>14</xdr:col>
      <xdr:colOff>250263</xdr:colOff>
      <xdr:row>198</xdr:row>
      <xdr:rowOff>1496785</xdr:rowOff>
    </xdr:to>
    <xdr:graphicFrame macro="">
      <xdr:nvGraphicFramePr>
        <xdr:cNvPr id="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201</xdr:row>
      <xdr:rowOff>50618</xdr:rowOff>
    </xdr:from>
    <xdr:to>
      <xdr:col>8</xdr:col>
      <xdr:colOff>19081</xdr:colOff>
      <xdr:row>202</xdr:row>
      <xdr:rowOff>1578428</xdr:rowOff>
    </xdr:to>
    <xdr:graphicFrame macro="">
      <xdr:nvGraphicFramePr>
        <xdr:cNvPr id="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205791</xdr:colOff>
      <xdr:row>201</xdr:row>
      <xdr:rowOff>0</xdr:rowOff>
    </xdr:from>
    <xdr:to>
      <xdr:col>14</xdr:col>
      <xdr:colOff>250263</xdr:colOff>
      <xdr:row>202</xdr:row>
      <xdr:rowOff>1578428</xdr:rowOff>
    </xdr:to>
    <xdr:graphicFrame macro="">
      <xdr:nvGraphicFramePr>
        <xdr:cNvPr id="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205</xdr:row>
      <xdr:rowOff>50618</xdr:rowOff>
    </xdr:from>
    <xdr:to>
      <xdr:col>8</xdr:col>
      <xdr:colOff>19081</xdr:colOff>
      <xdr:row>206</xdr:row>
      <xdr:rowOff>0</xdr:rowOff>
    </xdr:to>
    <xdr:graphicFrame macro="">
      <xdr:nvGraphicFramePr>
        <xdr:cNvPr id="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10</xdr:col>
      <xdr:colOff>205791</xdr:colOff>
      <xdr:row>205</xdr:row>
      <xdr:rowOff>0</xdr:rowOff>
    </xdr:from>
    <xdr:to>
      <xdr:col>14</xdr:col>
      <xdr:colOff>250263</xdr:colOff>
      <xdr:row>206</xdr:row>
      <xdr:rowOff>0</xdr:rowOff>
    </xdr:to>
    <xdr:graphicFrame macro="">
      <xdr:nvGraphicFramePr>
        <xdr:cNvPr id="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12</xdr:col>
      <xdr:colOff>209551</xdr:colOff>
      <xdr:row>211</xdr:row>
      <xdr:rowOff>217716</xdr:rowOff>
    </xdr:from>
    <xdr:to>
      <xdr:col>15</xdr:col>
      <xdr:colOff>762001</xdr:colOff>
      <xdr:row>216</xdr:row>
      <xdr:rowOff>908</xdr:rowOff>
    </xdr:to>
    <xdr:graphicFrame macro="">
      <xdr:nvGraphicFramePr>
        <xdr:cNvPr id="4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68036</xdr:colOff>
      <xdr:row>223</xdr:row>
      <xdr:rowOff>123824</xdr:rowOff>
    </xdr:from>
    <xdr:to>
      <xdr:col>15</xdr:col>
      <xdr:colOff>620486</xdr:colOff>
      <xdr:row>229</xdr:row>
      <xdr:rowOff>39459</xdr:rowOff>
    </xdr:to>
    <xdr:graphicFrame macro="">
      <xdr:nvGraphicFramePr>
        <xdr:cNvPr id="4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xdr:col>
      <xdr:colOff>381000</xdr:colOff>
      <xdr:row>229</xdr:row>
      <xdr:rowOff>40821</xdr:rowOff>
    </xdr:from>
    <xdr:to>
      <xdr:col>11</xdr:col>
      <xdr:colOff>355147</xdr:colOff>
      <xdr:row>237</xdr:row>
      <xdr:rowOff>394608</xdr:rowOff>
    </xdr:to>
    <xdr:graphicFrame macro="">
      <xdr:nvGraphicFramePr>
        <xdr:cNvPr id="47"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68036</xdr:colOff>
      <xdr:row>237</xdr:row>
      <xdr:rowOff>870857</xdr:rowOff>
    </xdr:from>
    <xdr:to>
      <xdr:col>15</xdr:col>
      <xdr:colOff>620486</xdr:colOff>
      <xdr:row>245</xdr:row>
      <xdr:rowOff>12246</xdr:rowOff>
    </xdr:to>
    <xdr:graphicFrame macro="">
      <xdr:nvGraphicFramePr>
        <xdr:cNvPr id="48"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394607</xdr:colOff>
      <xdr:row>240</xdr:row>
      <xdr:rowOff>40822</xdr:rowOff>
    </xdr:from>
    <xdr:to>
      <xdr:col>11</xdr:col>
      <xdr:colOff>368754</xdr:colOff>
      <xdr:row>249</xdr:row>
      <xdr:rowOff>40823</xdr:rowOff>
    </xdr:to>
    <xdr:graphicFrame macro="">
      <xdr:nvGraphicFramePr>
        <xdr:cNvPr id="4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-1</xdr:colOff>
      <xdr:row>251</xdr:row>
      <xdr:rowOff>27211</xdr:rowOff>
    </xdr:from>
    <xdr:to>
      <xdr:col>15</xdr:col>
      <xdr:colOff>552449</xdr:colOff>
      <xdr:row>256</xdr:row>
      <xdr:rowOff>12243</xdr:rowOff>
    </xdr:to>
    <xdr:graphicFrame macro="">
      <xdr:nvGraphicFramePr>
        <xdr:cNvPr id="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0</xdr:colOff>
      <xdr:row>255</xdr:row>
      <xdr:rowOff>312965</xdr:rowOff>
    </xdr:from>
    <xdr:to>
      <xdr:col>15</xdr:col>
      <xdr:colOff>552450</xdr:colOff>
      <xdr:row>260</xdr:row>
      <xdr:rowOff>39461</xdr:rowOff>
    </xdr:to>
    <xdr:graphicFrame macro="">
      <xdr:nvGraphicFramePr>
        <xdr:cNvPr id="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11</xdr:col>
      <xdr:colOff>394607</xdr:colOff>
      <xdr:row>259</xdr:row>
      <xdr:rowOff>312965</xdr:rowOff>
    </xdr:from>
    <xdr:to>
      <xdr:col>15</xdr:col>
      <xdr:colOff>511628</xdr:colOff>
      <xdr:row>264</xdr:row>
      <xdr:rowOff>93889</xdr:rowOff>
    </xdr:to>
    <xdr:graphicFrame macro="">
      <xdr:nvGraphicFramePr>
        <xdr:cNvPr id="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81643</xdr:colOff>
      <xdr:row>269</xdr:row>
      <xdr:rowOff>68037</xdr:rowOff>
    </xdr:from>
    <xdr:to>
      <xdr:col>15</xdr:col>
      <xdr:colOff>231322</xdr:colOff>
      <xdr:row>272</xdr:row>
      <xdr:rowOff>476251</xdr:rowOff>
    </xdr:to>
    <xdr:graphicFrame macro="">
      <xdr:nvGraphicFramePr>
        <xdr:cNvPr id="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0</xdr:colOff>
      <xdr:row>278</xdr:row>
      <xdr:rowOff>50618</xdr:rowOff>
    </xdr:from>
    <xdr:to>
      <xdr:col>8</xdr:col>
      <xdr:colOff>19081</xdr:colOff>
      <xdr:row>280</xdr:row>
      <xdr:rowOff>0</xdr:rowOff>
    </xdr:to>
    <xdr:graphicFrame macro="">
      <xdr:nvGraphicFramePr>
        <xdr:cNvPr id="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10</xdr:col>
      <xdr:colOff>205791</xdr:colOff>
      <xdr:row>278</xdr:row>
      <xdr:rowOff>0</xdr:rowOff>
    </xdr:from>
    <xdr:to>
      <xdr:col>14</xdr:col>
      <xdr:colOff>250263</xdr:colOff>
      <xdr:row>280</xdr:row>
      <xdr:rowOff>0</xdr:rowOff>
    </xdr:to>
    <xdr:graphicFrame macro="">
      <xdr:nvGraphicFramePr>
        <xdr:cNvPr id="55"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284</xdr:row>
      <xdr:rowOff>50618</xdr:rowOff>
    </xdr:from>
    <xdr:to>
      <xdr:col>8</xdr:col>
      <xdr:colOff>19081</xdr:colOff>
      <xdr:row>286</xdr:row>
      <xdr:rowOff>0</xdr:rowOff>
    </xdr:to>
    <xdr:graphicFrame macro="">
      <xdr:nvGraphicFramePr>
        <xdr:cNvPr id="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205791</xdr:colOff>
      <xdr:row>284</xdr:row>
      <xdr:rowOff>0</xdr:rowOff>
    </xdr:from>
    <xdr:to>
      <xdr:col>14</xdr:col>
      <xdr:colOff>250263</xdr:colOff>
      <xdr:row>286</xdr:row>
      <xdr:rowOff>0</xdr:rowOff>
    </xdr:to>
    <xdr:graphicFrame macro="">
      <xdr:nvGraphicFramePr>
        <xdr:cNvPr id="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293</xdr:row>
      <xdr:rowOff>50618</xdr:rowOff>
    </xdr:from>
    <xdr:to>
      <xdr:col>8</xdr:col>
      <xdr:colOff>19081</xdr:colOff>
      <xdr:row>295</xdr:row>
      <xdr:rowOff>-1</xdr:rowOff>
    </xdr:to>
    <xdr:graphicFrame macro="">
      <xdr:nvGraphicFramePr>
        <xdr:cNvPr id="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10</xdr:col>
      <xdr:colOff>205791</xdr:colOff>
      <xdr:row>293</xdr:row>
      <xdr:rowOff>0</xdr:rowOff>
    </xdr:from>
    <xdr:to>
      <xdr:col>14</xdr:col>
      <xdr:colOff>250263</xdr:colOff>
      <xdr:row>295</xdr:row>
      <xdr:rowOff>-1</xdr:rowOff>
    </xdr:to>
    <xdr:graphicFrame macro="">
      <xdr:nvGraphicFramePr>
        <xdr:cNvPr id="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0</xdr:colOff>
      <xdr:row>299</xdr:row>
      <xdr:rowOff>50618</xdr:rowOff>
    </xdr:from>
    <xdr:to>
      <xdr:col>8</xdr:col>
      <xdr:colOff>19081</xdr:colOff>
      <xdr:row>301</xdr:row>
      <xdr:rowOff>0</xdr:rowOff>
    </xdr:to>
    <xdr:graphicFrame macro="">
      <xdr:nvGraphicFramePr>
        <xdr:cNvPr id="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205791</xdr:colOff>
      <xdr:row>299</xdr:row>
      <xdr:rowOff>0</xdr:rowOff>
    </xdr:from>
    <xdr:to>
      <xdr:col>14</xdr:col>
      <xdr:colOff>250263</xdr:colOff>
      <xdr:row>301</xdr:row>
      <xdr:rowOff>0</xdr:rowOff>
    </xdr:to>
    <xdr:graphicFrame macro="">
      <xdr:nvGraphicFramePr>
        <xdr:cNvPr id="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xdr:col>
      <xdr:colOff>177800</xdr:colOff>
      <xdr:row>62</xdr:row>
      <xdr:rowOff>139700</xdr:rowOff>
    </xdr:from>
    <xdr:to>
      <xdr:col>15</xdr:col>
      <xdr:colOff>675361</xdr:colOff>
      <xdr:row>69</xdr:row>
      <xdr:rowOff>118166</xdr:rowOff>
    </xdr:to>
    <xdr:graphicFrame macro="">
      <xdr:nvGraphicFramePr>
        <xdr:cNvPr id="6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63500</xdr:colOff>
      <xdr:row>163</xdr:row>
      <xdr:rowOff>482600</xdr:rowOff>
    </xdr:from>
    <xdr:to>
      <xdr:col>15</xdr:col>
      <xdr:colOff>700761</xdr:colOff>
      <xdr:row>171</xdr:row>
      <xdr:rowOff>143566</xdr:rowOff>
    </xdr:to>
    <xdr:graphicFrame macro="">
      <xdr:nvGraphicFramePr>
        <xdr:cNvPr id="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6</xdr:col>
      <xdr:colOff>190500</xdr:colOff>
      <xdr:row>216</xdr:row>
      <xdr:rowOff>355600</xdr:rowOff>
    </xdr:from>
    <xdr:to>
      <xdr:col>14</xdr:col>
      <xdr:colOff>12700</xdr:colOff>
      <xdr:row>223</xdr:row>
      <xdr:rowOff>127000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xdr:col>
      <xdr:colOff>0</xdr:colOff>
      <xdr:row>46</xdr:row>
      <xdr:rowOff>0</xdr:rowOff>
    </xdr:from>
    <xdr:to>
      <xdr:col>15</xdr:col>
      <xdr:colOff>497561</xdr:colOff>
      <xdr:row>53</xdr:row>
      <xdr:rowOff>207066</xdr:rowOff>
    </xdr:to>
    <xdr:graphicFrame macro="">
      <xdr:nvGraphicFramePr>
        <xdr:cNvPr id="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338612</xdr:colOff>
      <xdr:row>14</xdr:row>
      <xdr:rowOff>33131</xdr:rowOff>
    </xdr:from>
    <xdr:to>
      <xdr:col>15</xdr:col>
      <xdr:colOff>605118</xdr:colOff>
      <xdr:row>19</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248479</xdr:colOff>
      <xdr:row>30</xdr:row>
      <xdr:rowOff>223631</xdr:rowOff>
    </xdr:from>
    <xdr:to>
      <xdr:col>15</xdr:col>
      <xdr:colOff>746040</xdr:colOff>
      <xdr:row>38</xdr:row>
      <xdr:rowOff>49697</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68863</xdr:colOff>
      <xdr:row>48</xdr:row>
      <xdr:rowOff>337458</xdr:rowOff>
    </xdr:from>
    <xdr:to>
      <xdr:col>15</xdr:col>
      <xdr:colOff>590667</xdr:colOff>
      <xdr:row>79</xdr:row>
      <xdr:rowOff>27214</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16565</xdr:colOff>
      <xdr:row>86</xdr:row>
      <xdr:rowOff>150010</xdr:rowOff>
    </xdr:from>
    <xdr:to>
      <xdr:col>8</xdr:col>
      <xdr:colOff>35646</xdr:colOff>
      <xdr:row>87</xdr:row>
      <xdr:rowOff>1794108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222356</xdr:colOff>
      <xdr:row>86</xdr:row>
      <xdr:rowOff>99392</xdr:rowOff>
    </xdr:from>
    <xdr:to>
      <xdr:col>14</xdr:col>
      <xdr:colOff>266828</xdr:colOff>
      <xdr:row>87</xdr:row>
      <xdr:rowOff>1780857</xdr:rowOff>
    </xdr:to>
    <xdr:graphicFrame macro="">
      <xdr:nvGraphicFramePr>
        <xdr:cNvPr id="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90</xdr:row>
      <xdr:rowOff>50618</xdr:rowOff>
    </xdr:from>
    <xdr:to>
      <xdr:col>8</xdr:col>
      <xdr:colOff>19081</xdr:colOff>
      <xdr:row>91</xdr:row>
      <xdr:rowOff>29911</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205791</xdr:colOff>
      <xdr:row>90</xdr:row>
      <xdr:rowOff>0</xdr:rowOff>
    </xdr:from>
    <xdr:to>
      <xdr:col>14</xdr:col>
      <xdr:colOff>250263</xdr:colOff>
      <xdr:row>91</xdr:row>
      <xdr:rowOff>16660</xdr:rowOff>
    </xdr:to>
    <xdr:graphicFrame macro="">
      <xdr:nvGraphicFramePr>
        <xdr:cNvPr id="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93</xdr:row>
      <xdr:rowOff>50618</xdr:rowOff>
    </xdr:from>
    <xdr:to>
      <xdr:col>8</xdr:col>
      <xdr:colOff>19081</xdr:colOff>
      <xdr:row>94</xdr:row>
      <xdr:rowOff>29911</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205791</xdr:colOff>
      <xdr:row>92</xdr:row>
      <xdr:rowOff>165652</xdr:rowOff>
    </xdr:from>
    <xdr:to>
      <xdr:col>14</xdr:col>
      <xdr:colOff>250263</xdr:colOff>
      <xdr:row>94</xdr:row>
      <xdr:rowOff>16660</xdr:rowOff>
    </xdr:to>
    <xdr:graphicFrame macro="">
      <xdr:nvGraphicFramePr>
        <xdr:cNvPr id="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96</xdr:row>
      <xdr:rowOff>50618</xdr:rowOff>
    </xdr:from>
    <xdr:to>
      <xdr:col>8</xdr:col>
      <xdr:colOff>19081</xdr:colOff>
      <xdr:row>97</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205791</xdr:colOff>
      <xdr:row>96</xdr:row>
      <xdr:rowOff>0</xdr:rowOff>
    </xdr:from>
    <xdr:to>
      <xdr:col>14</xdr:col>
      <xdr:colOff>250263</xdr:colOff>
      <xdr:row>97</xdr:row>
      <xdr:rowOff>0</xdr:rowOff>
    </xdr:to>
    <xdr:graphicFrame macro="">
      <xdr:nvGraphicFramePr>
        <xdr:cNvPr id="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112</xdr:row>
      <xdr:rowOff>50618</xdr:rowOff>
    </xdr:from>
    <xdr:to>
      <xdr:col>8</xdr:col>
      <xdr:colOff>19081</xdr:colOff>
      <xdr:row>113</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205791</xdr:colOff>
      <xdr:row>112</xdr:row>
      <xdr:rowOff>0</xdr:rowOff>
    </xdr:from>
    <xdr:to>
      <xdr:col>14</xdr:col>
      <xdr:colOff>250263</xdr:colOff>
      <xdr:row>113</xdr:row>
      <xdr:rowOff>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0</xdr:colOff>
      <xdr:row>115</xdr:row>
      <xdr:rowOff>50618</xdr:rowOff>
    </xdr:from>
    <xdr:to>
      <xdr:col>8</xdr:col>
      <xdr:colOff>19081</xdr:colOff>
      <xdr:row>116</xdr:row>
      <xdr:rowOff>-1</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205791</xdr:colOff>
      <xdr:row>115</xdr:row>
      <xdr:rowOff>0</xdr:rowOff>
    </xdr:from>
    <xdr:to>
      <xdr:col>14</xdr:col>
      <xdr:colOff>250263</xdr:colOff>
      <xdr:row>116</xdr:row>
      <xdr:rowOff>-1</xdr:rowOff>
    </xdr:to>
    <xdr:graphicFrame macro="">
      <xdr:nvGraphicFramePr>
        <xdr:cNvPr id="1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118</xdr:row>
      <xdr:rowOff>50618</xdr:rowOff>
    </xdr:from>
    <xdr:to>
      <xdr:col>8</xdr:col>
      <xdr:colOff>19081</xdr:colOff>
      <xdr:row>120</xdr:row>
      <xdr:rowOff>0</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205791</xdr:colOff>
      <xdr:row>118</xdr:row>
      <xdr:rowOff>0</xdr:rowOff>
    </xdr:from>
    <xdr:to>
      <xdr:col>14</xdr:col>
      <xdr:colOff>250263</xdr:colOff>
      <xdr:row>120</xdr:row>
      <xdr:rowOff>0</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124</xdr:row>
      <xdr:rowOff>50618</xdr:rowOff>
    </xdr:from>
    <xdr:to>
      <xdr:col>8</xdr:col>
      <xdr:colOff>19081</xdr:colOff>
      <xdr:row>125</xdr:row>
      <xdr:rowOff>1660071</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205791</xdr:colOff>
      <xdr:row>124</xdr:row>
      <xdr:rowOff>0</xdr:rowOff>
    </xdr:from>
    <xdr:to>
      <xdr:col>14</xdr:col>
      <xdr:colOff>250263</xdr:colOff>
      <xdr:row>125</xdr:row>
      <xdr:rowOff>1660071</xdr:rowOff>
    </xdr:to>
    <xdr:graphicFrame macro="">
      <xdr:nvGraphicFramePr>
        <xdr:cNvPr id="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0</xdr:colOff>
      <xdr:row>128</xdr:row>
      <xdr:rowOff>50618</xdr:rowOff>
    </xdr:from>
    <xdr:to>
      <xdr:col>8</xdr:col>
      <xdr:colOff>19081</xdr:colOff>
      <xdr:row>130</xdr:row>
      <xdr:rowOff>1496785</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205791</xdr:colOff>
      <xdr:row>128</xdr:row>
      <xdr:rowOff>0</xdr:rowOff>
    </xdr:from>
    <xdr:to>
      <xdr:col>14</xdr:col>
      <xdr:colOff>250263</xdr:colOff>
      <xdr:row>130</xdr:row>
      <xdr:rowOff>1496785</xdr:rowOff>
    </xdr:to>
    <xdr:graphicFrame macro="">
      <xdr:nvGraphicFramePr>
        <xdr:cNvPr id="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0</xdr:colOff>
      <xdr:row>136</xdr:row>
      <xdr:rowOff>50618</xdr:rowOff>
    </xdr:from>
    <xdr:to>
      <xdr:col>8</xdr:col>
      <xdr:colOff>19081</xdr:colOff>
      <xdr:row>137</xdr:row>
      <xdr:rowOff>1660071</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205791</xdr:colOff>
      <xdr:row>136</xdr:row>
      <xdr:rowOff>0</xdr:rowOff>
    </xdr:from>
    <xdr:to>
      <xdr:col>14</xdr:col>
      <xdr:colOff>250263</xdr:colOff>
      <xdr:row>137</xdr:row>
      <xdr:rowOff>1660071</xdr:rowOff>
    </xdr:to>
    <xdr:graphicFrame macro="">
      <xdr:nvGraphicFramePr>
        <xdr:cNvPr id="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140</xdr:row>
      <xdr:rowOff>50618</xdr:rowOff>
    </xdr:from>
    <xdr:to>
      <xdr:col>8</xdr:col>
      <xdr:colOff>19081</xdr:colOff>
      <xdr:row>141</xdr:row>
      <xdr:rowOff>1660071</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205791</xdr:colOff>
      <xdr:row>140</xdr:row>
      <xdr:rowOff>0</xdr:rowOff>
    </xdr:from>
    <xdr:to>
      <xdr:col>14</xdr:col>
      <xdr:colOff>250263</xdr:colOff>
      <xdr:row>141</xdr:row>
      <xdr:rowOff>1660071</xdr:rowOff>
    </xdr:to>
    <xdr:graphicFrame macro="">
      <xdr:nvGraphicFramePr>
        <xdr:cNvPr id="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156</xdr:row>
      <xdr:rowOff>50618</xdr:rowOff>
    </xdr:from>
    <xdr:to>
      <xdr:col>8</xdr:col>
      <xdr:colOff>19081</xdr:colOff>
      <xdr:row>157</xdr:row>
      <xdr:rowOff>1660071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205791</xdr:colOff>
      <xdr:row>156</xdr:row>
      <xdr:rowOff>0</xdr:rowOff>
    </xdr:from>
    <xdr:to>
      <xdr:col>14</xdr:col>
      <xdr:colOff>250263</xdr:colOff>
      <xdr:row>157</xdr:row>
      <xdr:rowOff>1660071</xdr:rowOff>
    </xdr:to>
    <xdr:graphicFrame macro="">
      <xdr:nvGraphicFramePr>
        <xdr:cNvPr id="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0</xdr:colOff>
      <xdr:row>160</xdr:row>
      <xdr:rowOff>50618</xdr:rowOff>
    </xdr:from>
    <xdr:to>
      <xdr:col>8</xdr:col>
      <xdr:colOff>19081</xdr:colOff>
      <xdr:row>161</xdr:row>
      <xdr:rowOff>1660071</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205791</xdr:colOff>
      <xdr:row>160</xdr:row>
      <xdr:rowOff>0</xdr:rowOff>
    </xdr:from>
    <xdr:to>
      <xdr:col>14</xdr:col>
      <xdr:colOff>250263</xdr:colOff>
      <xdr:row>161</xdr:row>
      <xdr:rowOff>1660071</xdr:rowOff>
    </xdr:to>
    <xdr:graphicFrame macro="">
      <xdr:nvGraphicFramePr>
        <xdr:cNvPr id="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0</xdr:colOff>
      <xdr:row>167</xdr:row>
      <xdr:rowOff>50618</xdr:rowOff>
    </xdr:from>
    <xdr:to>
      <xdr:col>8</xdr:col>
      <xdr:colOff>19081</xdr:colOff>
      <xdr:row>168</xdr:row>
      <xdr:rowOff>1660071</xdr:rowOff>
    </xdr:to>
    <xdr:graphicFrame macro="">
      <xdr:nvGraphicFramePr>
        <xdr:cNvPr id="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xdr:col>
      <xdr:colOff>205791</xdr:colOff>
      <xdr:row>167</xdr:row>
      <xdr:rowOff>0</xdr:rowOff>
    </xdr:from>
    <xdr:to>
      <xdr:col>14</xdr:col>
      <xdr:colOff>250263</xdr:colOff>
      <xdr:row>168</xdr:row>
      <xdr:rowOff>1660071</xdr:rowOff>
    </xdr:to>
    <xdr:graphicFrame macro="">
      <xdr:nvGraphicFramePr>
        <xdr:cNvPr id="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171</xdr:row>
      <xdr:rowOff>50618</xdr:rowOff>
    </xdr:from>
    <xdr:to>
      <xdr:col>8</xdr:col>
      <xdr:colOff>19081</xdr:colOff>
      <xdr:row>172</xdr:row>
      <xdr:rowOff>1660072</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205791</xdr:colOff>
      <xdr:row>171</xdr:row>
      <xdr:rowOff>0</xdr:rowOff>
    </xdr:from>
    <xdr:to>
      <xdr:col>14</xdr:col>
      <xdr:colOff>250263</xdr:colOff>
      <xdr:row>172</xdr:row>
      <xdr:rowOff>1660072</xdr:rowOff>
    </xdr:to>
    <xdr:graphicFrame macro="">
      <xdr:nvGraphicFramePr>
        <xdr:cNvPr id="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0</xdr:colOff>
      <xdr:row>175</xdr:row>
      <xdr:rowOff>50618</xdr:rowOff>
    </xdr:from>
    <xdr:to>
      <xdr:col>8</xdr:col>
      <xdr:colOff>19081</xdr:colOff>
      <xdr:row>177</xdr:row>
      <xdr:rowOff>1496785</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205791</xdr:colOff>
      <xdr:row>175</xdr:row>
      <xdr:rowOff>0</xdr:rowOff>
    </xdr:from>
    <xdr:to>
      <xdr:col>14</xdr:col>
      <xdr:colOff>250263</xdr:colOff>
      <xdr:row>177</xdr:row>
      <xdr:rowOff>1496785</xdr:rowOff>
    </xdr:to>
    <xdr:graphicFrame macro="">
      <xdr:nvGraphicFramePr>
        <xdr:cNvPr id="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180</xdr:row>
      <xdr:rowOff>50618</xdr:rowOff>
    </xdr:from>
    <xdr:to>
      <xdr:col>8</xdr:col>
      <xdr:colOff>19081</xdr:colOff>
      <xdr:row>181</xdr:row>
      <xdr:rowOff>1578428</xdr:rowOff>
    </xdr:to>
    <xdr:graphicFrame macro="">
      <xdr:nvGraphicFramePr>
        <xdr:cNvPr id="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205791</xdr:colOff>
      <xdr:row>180</xdr:row>
      <xdr:rowOff>0</xdr:rowOff>
    </xdr:from>
    <xdr:to>
      <xdr:col>14</xdr:col>
      <xdr:colOff>250263</xdr:colOff>
      <xdr:row>181</xdr:row>
      <xdr:rowOff>1578428</xdr:rowOff>
    </xdr:to>
    <xdr:graphicFrame macro="">
      <xdr:nvGraphicFramePr>
        <xdr:cNvPr id="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186</xdr:row>
      <xdr:rowOff>50618</xdr:rowOff>
    </xdr:from>
    <xdr:to>
      <xdr:col>8</xdr:col>
      <xdr:colOff>19081</xdr:colOff>
      <xdr:row>187</xdr:row>
      <xdr:rowOff>0</xdr:rowOff>
    </xdr:to>
    <xdr:graphicFrame macro="">
      <xdr:nvGraphicFramePr>
        <xdr:cNvPr id="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10</xdr:col>
      <xdr:colOff>205791</xdr:colOff>
      <xdr:row>186</xdr:row>
      <xdr:rowOff>0</xdr:rowOff>
    </xdr:from>
    <xdr:to>
      <xdr:col>14</xdr:col>
      <xdr:colOff>250263</xdr:colOff>
      <xdr:row>187</xdr:row>
      <xdr:rowOff>0</xdr:rowOff>
    </xdr:to>
    <xdr:graphicFrame macro="">
      <xdr:nvGraphicFramePr>
        <xdr:cNvPr id="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12</xdr:col>
      <xdr:colOff>209551</xdr:colOff>
      <xdr:row>192</xdr:row>
      <xdr:rowOff>217716</xdr:rowOff>
    </xdr:from>
    <xdr:to>
      <xdr:col>15</xdr:col>
      <xdr:colOff>762001</xdr:colOff>
      <xdr:row>197</xdr:row>
      <xdr:rowOff>908</xdr:rowOff>
    </xdr:to>
    <xdr:graphicFrame macro="">
      <xdr:nvGraphicFramePr>
        <xdr:cNvPr id="4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68036</xdr:colOff>
      <xdr:row>204</xdr:row>
      <xdr:rowOff>123824</xdr:rowOff>
    </xdr:from>
    <xdr:to>
      <xdr:col>15</xdr:col>
      <xdr:colOff>620486</xdr:colOff>
      <xdr:row>210</xdr:row>
      <xdr:rowOff>39459</xdr:rowOff>
    </xdr:to>
    <xdr:graphicFrame macro="">
      <xdr:nvGraphicFramePr>
        <xdr:cNvPr id="4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xdr:col>
      <xdr:colOff>381000</xdr:colOff>
      <xdr:row>210</xdr:row>
      <xdr:rowOff>40821</xdr:rowOff>
    </xdr:from>
    <xdr:to>
      <xdr:col>11</xdr:col>
      <xdr:colOff>355147</xdr:colOff>
      <xdr:row>218</xdr:row>
      <xdr:rowOff>394608</xdr:rowOff>
    </xdr:to>
    <xdr:graphicFrame macro="">
      <xdr:nvGraphicFramePr>
        <xdr:cNvPr id="43"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68036</xdr:colOff>
      <xdr:row>218</xdr:row>
      <xdr:rowOff>870857</xdr:rowOff>
    </xdr:from>
    <xdr:to>
      <xdr:col>15</xdr:col>
      <xdr:colOff>620486</xdr:colOff>
      <xdr:row>226</xdr:row>
      <xdr:rowOff>12246</xdr:rowOff>
    </xdr:to>
    <xdr:graphicFrame macro="">
      <xdr:nvGraphicFramePr>
        <xdr:cNvPr id="4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394607</xdr:colOff>
      <xdr:row>221</xdr:row>
      <xdr:rowOff>40822</xdr:rowOff>
    </xdr:from>
    <xdr:to>
      <xdr:col>11</xdr:col>
      <xdr:colOff>368754</xdr:colOff>
      <xdr:row>230</xdr:row>
      <xdr:rowOff>40823</xdr:rowOff>
    </xdr:to>
    <xdr:graphicFrame macro="">
      <xdr:nvGraphicFramePr>
        <xdr:cNvPr id="45"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-1</xdr:colOff>
      <xdr:row>232</xdr:row>
      <xdr:rowOff>27211</xdr:rowOff>
    </xdr:from>
    <xdr:to>
      <xdr:col>15</xdr:col>
      <xdr:colOff>552449</xdr:colOff>
      <xdr:row>237</xdr:row>
      <xdr:rowOff>12243</xdr:rowOff>
    </xdr:to>
    <xdr:graphicFrame macro="">
      <xdr:nvGraphicFramePr>
        <xdr:cNvPr id="46"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0</xdr:colOff>
      <xdr:row>236</xdr:row>
      <xdr:rowOff>312965</xdr:rowOff>
    </xdr:from>
    <xdr:to>
      <xdr:col>15</xdr:col>
      <xdr:colOff>552450</xdr:colOff>
      <xdr:row>241</xdr:row>
      <xdr:rowOff>39461</xdr:rowOff>
    </xdr:to>
    <xdr:graphicFrame macro="">
      <xdr:nvGraphicFramePr>
        <xdr:cNvPr id="47"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11</xdr:col>
      <xdr:colOff>394607</xdr:colOff>
      <xdr:row>240</xdr:row>
      <xdr:rowOff>312965</xdr:rowOff>
    </xdr:from>
    <xdr:to>
      <xdr:col>15</xdr:col>
      <xdr:colOff>511628</xdr:colOff>
      <xdr:row>245</xdr:row>
      <xdr:rowOff>93889</xdr:rowOff>
    </xdr:to>
    <xdr:graphicFrame macro="">
      <xdr:nvGraphicFramePr>
        <xdr:cNvPr id="48"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81643</xdr:colOff>
      <xdr:row>250</xdr:row>
      <xdr:rowOff>68037</xdr:rowOff>
    </xdr:from>
    <xdr:to>
      <xdr:col>15</xdr:col>
      <xdr:colOff>231322</xdr:colOff>
      <xdr:row>253</xdr:row>
      <xdr:rowOff>476251</xdr:rowOff>
    </xdr:to>
    <xdr:graphicFrame macro="">
      <xdr:nvGraphicFramePr>
        <xdr:cNvPr id="49"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0</xdr:colOff>
      <xdr:row>259</xdr:row>
      <xdr:rowOff>50618</xdr:rowOff>
    </xdr:from>
    <xdr:to>
      <xdr:col>8</xdr:col>
      <xdr:colOff>19081</xdr:colOff>
      <xdr:row>261</xdr:row>
      <xdr:rowOff>0</xdr:rowOff>
    </xdr:to>
    <xdr:graphicFrame macro="">
      <xdr:nvGraphicFramePr>
        <xdr:cNvPr id="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10</xdr:col>
      <xdr:colOff>205791</xdr:colOff>
      <xdr:row>259</xdr:row>
      <xdr:rowOff>0</xdr:rowOff>
    </xdr:from>
    <xdr:to>
      <xdr:col>14</xdr:col>
      <xdr:colOff>250263</xdr:colOff>
      <xdr:row>261</xdr:row>
      <xdr:rowOff>0</xdr:rowOff>
    </xdr:to>
    <xdr:graphicFrame macro="">
      <xdr:nvGraphicFramePr>
        <xdr:cNvPr id="5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265</xdr:row>
      <xdr:rowOff>50618</xdr:rowOff>
    </xdr:from>
    <xdr:to>
      <xdr:col>8</xdr:col>
      <xdr:colOff>19081</xdr:colOff>
      <xdr:row>267</xdr:row>
      <xdr:rowOff>0</xdr:rowOff>
    </xdr:to>
    <xdr:graphicFrame macro="">
      <xdr:nvGraphicFramePr>
        <xdr:cNvPr id="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205791</xdr:colOff>
      <xdr:row>265</xdr:row>
      <xdr:rowOff>0</xdr:rowOff>
    </xdr:from>
    <xdr:to>
      <xdr:col>14</xdr:col>
      <xdr:colOff>250263</xdr:colOff>
      <xdr:row>267</xdr:row>
      <xdr:rowOff>0</xdr:rowOff>
    </xdr:to>
    <xdr:graphicFrame macro="">
      <xdr:nvGraphicFramePr>
        <xdr:cNvPr id="53"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274</xdr:row>
      <xdr:rowOff>50618</xdr:rowOff>
    </xdr:from>
    <xdr:to>
      <xdr:col>8</xdr:col>
      <xdr:colOff>19081</xdr:colOff>
      <xdr:row>276</xdr:row>
      <xdr:rowOff>-1</xdr:rowOff>
    </xdr:to>
    <xdr:graphicFrame macro="">
      <xdr:nvGraphicFramePr>
        <xdr:cNvPr id="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10</xdr:col>
      <xdr:colOff>205791</xdr:colOff>
      <xdr:row>274</xdr:row>
      <xdr:rowOff>0</xdr:rowOff>
    </xdr:from>
    <xdr:to>
      <xdr:col>14</xdr:col>
      <xdr:colOff>250263</xdr:colOff>
      <xdr:row>276</xdr:row>
      <xdr:rowOff>-1</xdr:rowOff>
    </xdr:to>
    <xdr:graphicFrame macro="">
      <xdr:nvGraphicFramePr>
        <xdr:cNvPr id="55"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0</xdr:colOff>
      <xdr:row>280</xdr:row>
      <xdr:rowOff>50618</xdr:rowOff>
    </xdr:from>
    <xdr:to>
      <xdr:col>8</xdr:col>
      <xdr:colOff>19081</xdr:colOff>
      <xdr:row>282</xdr:row>
      <xdr:rowOff>0</xdr:rowOff>
    </xdr:to>
    <xdr:graphicFrame macro="">
      <xdr:nvGraphicFramePr>
        <xdr:cNvPr id="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205791</xdr:colOff>
      <xdr:row>280</xdr:row>
      <xdr:rowOff>0</xdr:rowOff>
    </xdr:from>
    <xdr:to>
      <xdr:col>14</xdr:col>
      <xdr:colOff>250263</xdr:colOff>
      <xdr:row>282</xdr:row>
      <xdr:rowOff>0</xdr:rowOff>
    </xdr:to>
    <xdr:graphicFrame macro="">
      <xdr:nvGraphicFramePr>
        <xdr:cNvPr id="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xdr:col>
      <xdr:colOff>177800</xdr:colOff>
      <xdr:row>38</xdr:row>
      <xdr:rowOff>139700</xdr:rowOff>
    </xdr:from>
    <xdr:to>
      <xdr:col>15</xdr:col>
      <xdr:colOff>675361</xdr:colOff>
      <xdr:row>45</xdr:row>
      <xdr:rowOff>118166</xdr:rowOff>
    </xdr:to>
    <xdr:graphicFrame macro="">
      <xdr:nvGraphicFramePr>
        <xdr:cNvPr id="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63500</xdr:colOff>
      <xdr:row>142</xdr:row>
      <xdr:rowOff>482600</xdr:rowOff>
    </xdr:from>
    <xdr:to>
      <xdr:col>15</xdr:col>
      <xdr:colOff>700761</xdr:colOff>
      <xdr:row>150</xdr:row>
      <xdr:rowOff>143566</xdr:rowOff>
    </xdr:to>
    <xdr:graphicFrame macro="">
      <xdr:nvGraphicFramePr>
        <xdr:cNvPr id="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6</xdr:col>
      <xdr:colOff>190500</xdr:colOff>
      <xdr:row>197</xdr:row>
      <xdr:rowOff>355600</xdr:rowOff>
    </xdr:from>
    <xdr:to>
      <xdr:col>14</xdr:col>
      <xdr:colOff>12700</xdr:colOff>
      <xdr:row>204</xdr:row>
      <xdr:rowOff>127000</xdr:rowOff>
    </xdr:to>
    <xdr:graphicFrame macro="">
      <xdr:nvGraphicFramePr>
        <xdr:cNvPr id="60" name="Gráfico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xdr:col>
      <xdr:colOff>0</xdr:colOff>
      <xdr:row>22</xdr:row>
      <xdr:rowOff>0</xdr:rowOff>
    </xdr:from>
    <xdr:to>
      <xdr:col>15</xdr:col>
      <xdr:colOff>497561</xdr:colOff>
      <xdr:row>29</xdr:row>
      <xdr:rowOff>207066</xdr:rowOff>
    </xdr:to>
    <xdr:graphicFrame macro="">
      <xdr:nvGraphicFramePr>
        <xdr:cNvPr id="6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mc:AlternateContent xmlns:mc="http://schemas.openxmlformats.org/markup-compatibility/2006">
    <mc:Choice xmlns:a14="http://schemas.microsoft.com/office/drawing/2010/main" Requires="a14">
      <xdr:twoCellAnchor>
        <xdr:from>
          <xdr:col>1</xdr:col>
          <xdr:colOff>247650</xdr:colOff>
          <xdr:row>0</xdr:row>
          <xdr:rowOff>19050</xdr:rowOff>
        </xdr:from>
        <xdr:to>
          <xdr:col>3</xdr:col>
          <xdr:colOff>171450</xdr:colOff>
          <xdr:row>0</xdr:row>
          <xdr:rowOff>304800</xdr:rowOff>
        </xdr:to>
        <xdr:sp macro="" textlink="">
          <xdr:nvSpPr>
            <xdr:cNvPr id="25879553" name="Drop Down 1" hidden="1">
              <a:extLst>
                <a:ext uri="{63B3BB69-23CF-44E3-9099-C40C66FF867C}">
                  <a14:compatExt spid="_x0000_s258795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7.xml><?xml version="1.0" encoding="utf-8"?>
<xdr:wsDr xmlns:xdr="http://schemas.openxmlformats.org/drawingml/2006/spreadsheetDrawing" xmlns:a="http://schemas.openxmlformats.org/drawingml/2006/main">
  <xdr:twoCellAnchor>
    <xdr:from>
      <xdr:col>17</xdr:col>
      <xdr:colOff>38099</xdr:colOff>
      <xdr:row>1</xdr:row>
      <xdr:rowOff>47624</xdr:rowOff>
    </xdr:from>
    <xdr:to>
      <xdr:col>27</xdr:col>
      <xdr:colOff>542925</xdr:colOff>
      <xdr:row>39</xdr:row>
      <xdr:rowOff>123825</xdr:rowOff>
    </xdr:to>
    <xdr:graphicFrame macro="">
      <xdr:nvGraphicFramePr>
        <xdr:cNvPr id="321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uario" refreshedDate="42844.392119791664" createdVersion="4" refreshedVersion="6" minRefreshableVersion="3" recordCount="629">
  <cacheSource type="worksheet">
    <worksheetSource ref="A1:BA253" sheet="TABLA"/>
  </cacheSource>
  <cacheFields count="70">
    <cacheField name="Centro" numFmtId="0">
      <sharedItems/>
    </cacheField>
    <cacheField name="cod centro" numFmtId="0">
      <sharedItems/>
    </cacheField>
    <cacheField name="Área" numFmtId="0">
      <sharedItems containsMixedTypes="1" containsNumber="1" containsInteger="1" minValue="0" maxValue="0" count="6">
        <s v="Ciencias de la Salud"/>
        <s v=""/>
        <s v="Humanidades"/>
        <s v="Ciencias Experimentales"/>
        <s v="Ciencias Sociales"/>
        <n v="0" u="1"/>
      </sharedItems>
    </cacheField>
    <cacheField name="id" numFmtId="0">
      <sharedItems containsSemiMixedTypes="0" containsString="0" containsNumber="1" containsInteger="1" minValue="706" maxValue="1363"/>
    </cacheField>
    <cacheField name="El Servicio de Evaluación de la Biblioteca de la Universidad Complutense está realizando una encuesta de opinión sobre los servicios bibliotecarios. Por favor, cumplimente la siguiente encuesta y pulse enviar datos para hacérnosla llegar" numFmtId="0">
      <sharedItems containsNonDate="0" containsString="0" containsBlank="1"/>
    </cacheField>
    <cacheField name="1. ASISTENCIA A LA BIBLIOTECA" numFmtId="0">
      <sharedItems containsBlank="1"/>
    </cacheField>
    <cacheField name="1.1 ¿En qué Facultad desarrolla su principal actividad docente?" numFmtId="0">
      <sharedItems containsBlank="1" containsMixedTypes="1" containsNumber="1" containsInteger="1" minValue="1" maxValue="26"/>
    </cacheField>
    <cacheField name="Indique, la frecuencia y tipo de utilización por su parte del servicio de biblioteca" numFmtId="0">
      <sharedItems containsBlank="1" containsMixedTypes="1" containsNumber="1" containsInteger="1" minValue="7" maxValue="17"/>
    </cacheField>
    <cacheField name="1.2 Acudiendo personalmente a la Biblioteca" numFmtId="0">
      <sharedItems containsString="0" containsBlank="1" containsNumber="1" containsInteger="1" minValue="1" maxValue="5"/>
    </cacheField>
    <cacheField name="1.3 Utilizando la Biblioteca de manera virtual" numFmtId="0">
      <sharedItems containsBlank="1" containsMixedTypes="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3" maxValue="5"/>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1"/>
    </cacheField>
    <cacheField name="Si acude a otras bibliotecas o centros de documentación fuera de la Universidad Complutense, le rogamos que nos indique a cuales" numFmtId="0">
      <sharedItems containsBlank="1"/>
    </cacheField>
    <cacheField name="2. INSTALACIONES Y EQUIPOS " numFmtId="0">
      <sharedItems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2" maxValue="4"/>
    </cacheField>
    <cacheField name="¿De dónde obtiene usted la mayor parte de la información que necesita para su actividad docente e investigadora? (1-Nada, 2- Poco, 3- Algo, 4- Bastante, 5- Mucho)" numFmtId="0">
      <sharedItems containsString="0" containsBlank="1" containsNumber="1" containsInteger="1" minValue="1" maxValue="1"/>
    </cacheField>
    <cacheField name="De los libros impresos y revistas impresas que hay en la biblioteca de la UCM o los que obtengo por préstamo interbibliotecario" numFmtId="0">
      <sharedItems containsString="0" containsBlank="1" containsNumber="1" containsInteger="1" minValue="1" maxValue="5"/>
    </cacheField>
    <cacheField name="De las revistas en línea o libros electrónicos suscritos por la biblioteca" numFmtId="0">
      <sharedItems containsString="0" containsBlank="1" containsNumber="1" containsInteger="1" minValue="1" maxValue="5"/>
    </cacheField>
    <cacheField name="De mi propia biblioteca personal" numFmtId="0">
      <sharedItems containsString="0" containsBlank="1" containsNumber="1" containsInteger="1" minValue="1" maxValue="5"/>
    </cacheField>
    <cacheField name="De los documentos que encuentro en otros archivos o bibliotecas" numFmtId="0">
      <sharedItems containsString="0" containsBlank="1" containsNumber="1" containsInteger="1" minValue="1" maxValue="5"/>
    </cacheField>
    <cacheField name="De los recursos libres y gratuitos que encuentro en internet" numFmtId="0">
      <sharedItems containsString="0" containsBlank="1" containsNumber="1" containsInteger="1" minValue="1" maxValue="5"/>
    </cacheField>
    <cacheField name="Indique en una escala que va desde 1(Muy insatisfecho), 2 (Insatisfecho), 3(Normal), 4 (Satisfecho) hasta 5 (Muy sastisfecho) su grado de satisfacción con los siguientes elementos2" numFmtId="0">
      <sharedItems containsString="0" containsBlank="1" containsNumber="1" containsInteger="1" minValue="4" maxValue="4"/>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5"/>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3" maxValue="6"/>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4" maxValue="4"/>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String="0" containsBlank="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Blank="1" containsMixedTypes="1" containsNumber="1" containsInteger="1" minValue="1" maxValue="5"/>
    </cacheField>
    <cacheField name="5. APOYO A LA DOCENCIA Y A LA INVESTIGACIÓN" numFmtId="0">
      <sharedItems containsString="0" containsBlank="1" containsNumber="1" containsInteger="1" minValue="3" maxValue="5"/>
    </cacheField>
    <cacheField name="5.1 Conoce el repositorio institucional E-Prints Complutense que recoge la producción científica de nuestros profesores e investigadores?" numFmtId="0">
      <sharedItems containsBlank="1"/>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2" maxValue="5"/>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5" maxValue="5"/>
    </cacheField>
    <cacheField name="5.6 En caso afirmativo. ¿cómo valora este servicio?" numFmtId="0">
      <sharedItems containsString="0" containsBlank="1" containsNumber="1" containsInteger="1" minValue="1" maxValue="5"/>
    </cacheField>
    <cacheField name="5.7 ¿Sabe como encontrar los indicadores de calidad de la producción científica que se valoran para obtener sexenios?" numFmtId="0">
      <sharedItems containsBlank="1" containsMixedTypes="1" containsNumber="1" containsInteger="1" minValue="5" maxValue="5"/>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Blank="1" containsMixedTypes="1" containsNumber="1" containsInteger="1" minValue="1" maxValue="5"/>
    </cacheField>
    <cacheField name="5.11 ¿Ha utilizado las instalaciones y/o los servicios de la biblioteca con sus alumnos como apoyo a su tarea docente?" numFmtId="0">
      <sharedItems containsBlank="1" containsMixedTypes="1" containsNumber="1" containsInteger="1" minValue="2" maxValue="2"/>
    </cacheField>
    <cacheField name="5.12 ¿Qué otros servicios de apoyo a la investigación considera que debería incorporar la Biblioteca?" numFmtId="0">
      <sharedItems containsBlank="1" longText="1"/>
    </cacheField>
    <cacheField name="Si no conoce alguno de estos servicios o bien los conoce pero no los utiliza, por favor, indique los motivos en el apartado 8. Sugerencias y observaciones" numFmtId="0">
      <sharedItems containsString="0" containsBlank="1" containsNumber="1" containsInteger="1" minValue="4" maxValue="5"/>
    </cacheField>
    <cacheField name="6. EL PERSONAL DE LA BIBLIOTECA"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4" numFmtId="0">
      <sharedItems containsNonDate="0" containsString="0" containsBlank="1"/>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longText="1"/>
    </cacheField>
    <cacheField name="Muchas gracias por su colaboración" numFmtId="0">
      <sharedItems containsNonDate="0" containsString="0" containsBlank="1"/>
    </cacheField>
    <cacheField name="Fecha de descarga" numFmtId="0">
      <sharedItems containsSemiMixedTypes="0" containsNonDate="0" containsDate="1" containsString="0" minDate="2017-03-17T10:06:41" maxDate="2017-03-30T18:03:59"/>
    </cacheField>
    <cacheField name="I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refreshedDate="43507.566428472222" createdVersion="6" refreshedVersion="6" recordCount="576">
  <cacheSource type="worksheet">
    <worksheetSource ref="A1:AY253" sheet="TABLA"/>
  </cacheSource>
  <cacheFields count="65">
    <cacheField name="Centro" numFmtId="0">
      <sharedItems/>
    </cacheField>
    <cacheField name="cod centro" numFmtId="0">
      <sharedItems/>
    </cacheField>
    <cacheField name="Área" numFmtId="0">
      <sharedItems containsMixedTypes="1" containsNumber="1" containsInteger="1" minValue="0" maxValue="0" count="6">
        <s v="Ciencias de la Salud"/>
        <s v="Humanidades"/>
        <s v=""/>
        <s v="Ciencias Sociales"/>
        <s v="Ciencias Experimentales"/>
        <n v="0" u="1"/>
      </sharedItems>
    </cacheField>
    <cacheField name="id" numFmtId="0">
      <sharedItems containsString="0" containsBlank="1" containsNumber="1" containsInteger="1" minValue="3" maxValue="414"/>
    </cacheField>
    <cacheField name="El Servicio de Evaluación de la Biblioteca de la Universidad Complutense está realizando una encuesta de opinión sobre los servicios bibliotecarios. Por favor, cumplimente la siguiente encuesta y pulse enviar datos para hacérnosla llegar"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y de investigación?" numFmtId="0">
      <sharedItems containsString="0" containsBlank="1" containsNumber="1" containsInteger="1" minValue="1" maxValue="26"/>
    </cacheField>
    <cacheField name="Indique, la frecuencia y tipo de utilización por su parte del servicio de biblioteca" numFmtId="0">
      <sharedItems containsNonDate="0" containsString="0" containsBlank="1"/>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NonDate="0" containsString="0" containsBlank="1"/>
    </cacheField>
    <cacheField name="Biblioteca 1" numFmtId="0">
      <sharedItems containsString="0" containsBlank="1" containsNumber="1" containsInteger="1" minValue="1" maxValue="29"/>
    </cacheField>
    <cacheField name="Biblioteca 2" numFmtId="0">
      <sharedItems containsString="0" containsBlank="1" containsNumber="1" containsInteger="1" minValue="1" maxValue="29"/>
    </cacheField>
    <cacheField name="BIblioteca 3" numFmtId="0">
      <sharedItems containsString="0" containsBlank="1" containsNumber="1" containsInteger="1" minValue="1" maxValue="29"/>
    </cacheField>
    <cacheField name="Si acude a otras bibliotecas o centros de documentación fuera de la Universidad Complutense, le rogamos que nos indique a cuales" numFmtId="0">
      <sharedItems containsBlank="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NonDate="0" containsString="0" containsBlank="1"/>
    </cacheField>
    <cacheField name="¿De dónde obtiene usted la mayor parte de la información que necesita para su actividad docente e investigadora? (1-Nada, 2- Poco, 3- Algo, 4- Bastante, 5- Mucho)" numFmtId="0">
      <sharedItems containsNonDate="0" containsString="0" containsBlank="1"/>
    </cacheField>
    <cacheField name="De los libros impresos y revistas impresas que hay en la biblioteca de la UCM o los que obtengo por préstamo interbibliotecario" numFmtId="0">
      <sharedItems containsString="0" containsBlank="1" containsNumber="1" containsInteger="1" minValue="1" maxValue="5"/>
    </cacheField>
    <cacheField name="De las revistas en línea o libros electrónicos suscritos por la biblioteca" numFmtId="0">
      <sharedItems containsString="0" containsBlank="1" containsNumber="1" containsInteger="1" minValue="1" maxValue="5"/>
    </cacheField>
    <cacheField name="De mi propia biblioteca personal" numFmtId="0">
      <sharedItems containsString="0" containsBlank="1" containsNumber="1" containsInteger="1" minValue="1" maxValue="5"/>
    </cacheField>
    <cacheField name="De los documentos que encuentro en otros archivos o bibliotecas" numFmtId="0">
      <sharedItems containsString="0" containsBlank="1" containsNumber="1" containsInteger="1" minValue="1" maxValue="5"/>
    </cacheField>
    <cacheField name="De los recursos libres y gratuitos que encuentro en internet" numFmtId="0">
      <sharedItems containsString="0" containsBlank="1" containsNumber="1" containsInteger="1" minValue="1" maxValue="5"/>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6" count="7">
        <n v="5"/>
        <n v="3"/>
        <m/>
        <n v="4"/>
        <n v="1"/>
        <n v="2"/>
        <n v="6" u="1"/>
      </sharedItems>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NonDate="0" containsString="0" containsBlank="1"/>
    </cacheField>
    <cacheField name="Indique en una escala que va desde 1(Muy insatisfecho), 2 (Insatisfecho), 3(Normal), 4 (Satisfecho) hasta 5 (Muy sastisfecho) su grado de satisfacción con los siguientes elementos3" numFmtId="0">
      <sharedItems containsNonDate="0" containsString="0" containsBlank="1"/>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String="0" containsBlank="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5. APOYO A LA DOCENCIA Y A LA INVESTIGACIÓN" numFmtId="0">
      <sharedItems containsNonDate="0" containsString="0" containsBlank="1"/>
    </cacheField>
    <cacheField name="5.1 Conoce el repositorio institucional E-Prints Complutense que recoge la producción académica de nuestros docentes e investigadores?" numFmtId="0">
      <sharedItems containsBlank="1"/>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acheField>
    <cacheField name="5.6 En caso afirmativo. ¿cómo valora este servicio?" numFmtId="0">
      <sharedItems containsString="0" containsBlank="1" containsNumber="1" containsInteger="1" minValue="1" maxValue="5"/>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estudiantes como apoyo a su tarea docente?" numFmtId="0">
      <sharedItems containsBlank="1"/>
    </cacheField>
    <cacheField name="5.12 ¿Qué otros servicios de apoyo a la investigación considera que debería incorporar la Biblioteca?" numFmtId="0">
      <sharedItems containsBlank="1" longText="1"/>
    </cacheField>
    <cacheField name="Si no conoce alguno de estos servicios o bien los conoce pero no los utiliza, por favor, indique los motivos en el apartado 8. Sugerencias y observaciones" numFmtId="0">
      <sharedItems containsNonDate="0" containsString="0" containsBlank="1"/>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NonDate="0" containsString="0" containsBlank="1"/>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apa" refreshedDate="43970.514984490743" createdVersion="5" refreshedVersion="5" minRefreshableVersion="3" recordCount="260">
  <cacheSource type="worksheet">
    <worksheetSource ref="A1:BA261" sheet="TABLA"/>
  </cacheSource>
  <cacheFields count="53">
    <cacheField name="Centro" numFmtId="0">
      <sharedItems containsBlank="1"/>
    </cacheField>
    <cacheField name="cod centro" numFmtId="0">
      <sharedItems containsBlank="1"/>
    </cacheField>
    <cacheField name="Área" numFmtId="0">
      <sharedItems containsBlank="1"/>
    </cacheField>
    <cacheField name="Fecha de descarga" numFmtId="0">
      <sharedItems containsDate="1" containsBlank="1" containsMixedTypes="1" minDate="2020-05-19T10:51:00" maxDate="2020-05-19T11:51:00"/>
    </cacheField>
    <cacheField name="1.1 ¿En qué Facultad desarrolla su principal actividad docentey de investigación?" numFmtId="0">
      <sharedItems containsBlank="1"/>
    </cacheField>
    <cacheField name="1.2 Acudiendo personalmente a la Biblioteca" numFmtId="0">
      <sharedItems containsBlank="1" containsMixedTypes="1" containsNumber="1" containsInteger="1" minValue="1" maxValue="5" count="12">
        <s v="1.2 Acudiendo personalmente a la Biblioteca"/>
        <s v="De vez en cuando (1 o 2 veces al mes)"/>
        <s v="Rara vez, menos de 6 veces al año"/>
        <s v="Frecuentemente (1 o 2 veces por semana)"/>
        <s v="Muy frecuentemente (3 o más veces por semana)"/>
        <s v="Nunca"/>
        <m/>
        <n v="5" u="1"/>
        <n v="2" u="1"/>
        <n v="1" u="1"/>
        <n v="3" u="1"/>
        <n v="4" u="1"/>
      </sharedItems>
    </cacheField>
    <cacheField name="1.3 Utilizando la Biblioteca de manera virtual" numFmtId="0">
      <sharedItems containsBlank="1" count="7">
        <s v="1.3 Utilizando la Biblioteca de forma virtual "/>
        <s v="Muy frecuentemente (3 o más veces por semana)"/>
        <s v="Frecuentemente (1 o 2 veces por semana)"/>
        <s v="De vez en cuando (1 o 2 veces al mes)"/>
        <s v="Nunca"/>
        <s v="Rara vez, menos de 6 veces al año"/>
        <m/>
      </sharedItems>
    </cacheField>
    <cacheField name="1.4 postpandemia" numFmtId="0">
      <sharedItems containsBlank="1" count="18" longText="1">
        <s v="1.4 postpandemia"/>
        <s v="Seguiré usando los servicios de la biblioteca con la misma frecuencia que expuse en la pregunta anterior|Solo haré uso de la biblioteca virtual y de sus recursos electrónicos|Procuraré buscar la información que necesito fuera de la biblioteca"/>
        <s v="Seguiré usando los servicios de la biblioteca con la misma frecuencia que expuse en la pregunta anterior"/>
        <s v="Creo que voy a acudir con menos frecuencia a la biblioteca y usaré más la biblioteca virtual"/>
        <s v="Solo haré uso de la biblioteca virtual y de sus recursos electrónicos"/>
        <s v="Tengo que ir necesariamente para consultar los documentos que están ubicados en la biblioteca"/>
        <s v="Seguiré usando los servicios de la biblioteca con la misma frecuencia que expuse en la pregunta anterior|Creo que voy a acudir con menos frecuencia a la biblioteca y usaré más la biblioteca virtual"/>
        <s v="Tengo que ir necesariamente para consultar los documentos que están ubicados en la biblioteca|Solo haré uso de la biblioteca virtual y de sus recursos electrónicos"/>
        <s v="Seguiré usando los servicios de la biblioteca con la misma frecuencia que expuse en la pregunta anterior|Tengo que ir necesariamente para consultar los documentos que están ubicados en la biblioteca"/>
        <s v="Procuraré buscar la información que necesito fuera de la biblioteca"/>
        <s v="Solo haré uso de la biblioteca virtual y de sus recursos electrónicos|Tendré que comprar libros con cargo a mi bolsillo, o piratearlos electrónicamente a través de library genesis o similares, ya que el nuevo reglamento de préstamo de la Biblioteca es tan absurdo, molesto e insidioso para los profesores que no nos permite ni investigar, di dar clases correctamente conservando la mínima tranquilidad necesaria para hacer estas cosas bien"/>
        <s v="Creo que voy a acudir con menos frecuencia a la biblioteca y usaré más la biblioteca virtual|Solo haré uso de la biblioteca virtual y de sus recursos electrónicos"/>
        <s v="Creo que voy a acudir con menos frecuencia a la biblioteca y usaré más la biblioteca virtual|Tengo que ir necesariamente para consultar los documentos que están ubicados en la biblioteca"/>
        <s v="Seguiré usando los servicios de la biblioteca con la misma frecuencia que expuse en la pregunta anterior|Aprovecharé los cursos online que están desarrollando desde la biblioteca. No los conocía."/>
        <s v="Creo que voy a acudir con menos frecuencia a la biblioteca y usaré más la biblioteca virtual|Tengo que ir necesariamente para consultar los documentos que están ubicados en la biblioteca|Procuraré buscar la información que necesito fuera de la biblioteca"/>
        <s v="Seguiré usando los servicios de la biblioteca con la misma frecuencia que expuse en la pregunta anterior|Tengo que ir necesariamente para consultar los documentos que están ubicados en la biblioteca|Préstamo interbibliotecario"/>
        <s v="Seguiré usando los servicios de la biblioteca con la misma frecuencia que expuse en la pregunta anterior|Creo que voy a acudir con menos frecuencia a la biblioteca y usaré más la biblioteca virtual|Tengo que ir necesariamente para consultar los documentos que están ubicados en la biblioteca"/>
        <m/>
      </sharedItems>
    </cacheField>
    <cacheField name="Biblioteca 1" numFmtId="0">
      <sharedItems containsBlank="1" count="29">
        <s v="Biblioteca 1"/>
        <s v="F. Psicología"/>
        <s v="F. Educación - Centro de Formación del Profesorado"/>
        <s v="Biblioteca Maria Zambrano (Filología / Derecho)"/>
        <s v="F. Trabajo Social"/>
        <s v="F. Ciencias Biológicas"/>
        <s v="F. Ciencias Políticas y Sociología"/>
        <s v="F. Filosofía"/>
        <s v="F. Filología (Clásicas o General)"/>
        <s v="F. Geografía e Historia"/>
        <s v="F. Farmacia"/>
        <s v="F. Medicina"/>
        <s v="F. Bellas Artes"/>
        <s v="F. Ciencias de la Información"/>
        <s v="F. Enfermería, Fisioterapia y Podología"/>
        <s v="F. Ciencias Físicas"/>
        <s v="F. Óptica y Optometría"/>
        <s v="F. Ciencias Matemáticas"/>
        <s v="F. Veterinaria"/>
        <m/>
        <s v="F. Estudios Estadísticos"/>
        <s v="F. Ciencias Químicas"/>
        <s v="F. Ciencias Geológicas"/>
        <s v="F. Odontología"/>
        <s v="F. Ciencias de la Documentación"/>
        <s v="F. Ciencias Económicas y Empresariales"/>
        <s v="F. Informática"/>
        <s v="F. Comercio y Turismo"/>
        <s v="F. Derecho (Departamentos, Criminología)"/>
      </sharedItems>
    </cacheField>
    <cacheField name="Biblioteca 2" numFmtId="0">
      <sharedItems containsBlank="1"/>
    </cacheField>
    <cacheField name="BIblioteca 3" numFmtId="0">
      <sharedItems containsBlank="1"/>
    </cacheField>
    <cacheField name="Si acude a otras bibliotecas o centros de documentación fuera de la Universidad Complutense, le rogamos que nos indique a cuales" numFmtId="0">
      <sharedItems containsBlank="1"/>
    </cacheField>
    <cacheField name="2.1 El horario de la Biblioteca" numFmtId="0">
      <sharedItems containsBlank="1"/>
    </cacheField>
    <cacheField name="2.2 El número de puestos de lectura" numFmtId="0">
      <sharedItems containsBlank="1"/>
    </cacheField>
    <cacheField name="2.3 La comodidad de las instalaciones de la Biblioteca" numFmtId="0">
      <sharedItems containsBlank="1"/>
    </cacheField>
    <cacheField name="2.5 El equipamiento informático de la Biblioteca" numFmtId="0">
      <sharedItems containsBlank="1"/>
    </cacheField>
    <cacheField name="De los libros impresos y revistas impresas que hay en la biblioteca de la UCM o los que obtengo por préstamo interbibliotecario" numFmtId="0">
      <sharedItems containsBlank="1" containsMixedTypes="1" containsNumber="1" containsInteger="1" minValue="1" maxValue="5"/>
    </cacheField>
    <cacheField name="De las revistas en línea o libros electrónicos suscritos por la biblioteca" numFmtId="0">
      <sharedItems containsBlank="1" containsMixedTypes="1" containsNumber="1" containsInteger="1" minValue="1" maxValue="5"/>
    </cacheField>
    <cacheField name="De mi propia biblioteca personal" numFmtId="0">
      <sharedItems containsBlank="1" containsMixedTypes="1" containsNumber="1" containsInteger="1" minValue="1" maxValue="5"/>
    </cacheField>
    <cacheField name="De los documentos que encuentro en otros archivos o bibliotecas" numFmtId="0">
      <sharedItems containsBlank="1" containsMixedTypes="1" containsNumber="1" containsInteger="1" minValue="1" maxValue="5"/>
    </cacheField>
    <cacheField name="De los recursos libres y gratuitos que encuentro en internet" numFmtId="0">
      <sharedItems containsBlank="1" containsMixedTypes="1" containsNumber="1" containsInteger="1" minValue="1" maxValue="5"/>
    </cacheField>
    <cacheField name="3.1 La adecuación de la colección a sus necesidades" numFmtId="0">
      <sharedItems containsBlank="1" containsMixedTypes="1" containsNumber="1" containsInteger="1" minValue="1" maxValue="5"/>
    </cacheField>
    <cacheField name="3.2 La facilidad para localizar los libros, revistas u otros documentos en la biblioteca" numFmtId="0">
      <sharedItems containsBlank="1"/>
    </cacheField>
    <cacheField name="3.3 La facilidad para acceder a los recursos electrónicos que necesita" numFmtId="0">
      <sharedItems containsBlank="1" containsMixedTypes="1" containsNumber="1" containsInteger="1" minValue="1" maxValue="5"/>
    </cacheField>
    <cacheField name="3.4 La respuesta obtenida al solicitar alguna información" numFmtId="0">
      <sharedItems containsBlank="1" containsMixedTypes="1" containsNumber="1" containsInteger="1" minValue="1" maxValue="5"/>
    </cacheField>
    <cacheField name="3.5 La facilidad para navegar por el catálogo de la Biblioteca" numFmtId="0">
      <sharedItems containsBlank="1" containsMixedTypes="1" containsNumber="1" containsInteger="1" minValue="1" maxValue="5"/>
    </cacheField>
    <cacheField name="3.6 La facilidad para hacer sugerencias y comentarios o peticiones para nuevas adquisiciones" numFmtId="0">
      <sharedItems containsBlank="1" containsMixedTypes="1" containsNumber="1" containsInteger="1" minValue="1" maxValue="5"/>
    </cacheField>
    <cacheField name="3.7 Los contenidos y la facilidad de uso de la página web de la Biblioteca" numFmtId="0">
      <sharedItems containsBlank="1" containsMixedTypes="1" containsNumber="1" containsInteger="1" minValue="1" maxValue="5"/>
    </cacheField>
    <cacheField name="3.13 Redes sociales" numFmtId="0">
      <sharedItems containsBlank="1"/>
    </cacheField>
    <cacheField name="4.1 La agilidad al ser atendido en el mostrador de préstamo" numFmtId="0">
      <sharedItems containsBlank="1"/>
    </cacheField>
    <cacheField name="4.2 La idoneidad de los plazos de préstamo" numFmtId="0">
      <sharedItems containsBlank="1"/>
    </cacheField>
    <cacheField name="4.3 El número de documentos que se pueden obtener en préstamo" numFmtId="0">
      <sharedItems containsBlank="1"/>
    </cacheField>
    <cacheField name="4.4 La sencillez para obtener un documento en préstamo" numFmtId="0">
      <sharedItems containsBlank="1"/>
    </cacheField>
    <cacheField name="4.5 La sencillez para reservar y renovar un préstamo" numFmtId="0">
      <sharedItems containsBlank="1"/>
    </cacheField>
    <cacheField name="4.6 La facilidad para conocer el estado de sus préstamos y reservas a través del catálogo" numFmtId="0">
      <sharedItems containsBlank="1"/>
    </cacheField>
    <cacheField name="4.7 La facilidad/rapidez con la que se puede obtener un documento que está en otra biblioteca, universidad o institución" numFmtId="0">
      <sharedItems containsBlank="1" containsMixedTypes="1" containsNumber="1" containsInteger="1" minValue="1" maxValue="5"/>
    </cacheField>
    <cacheField name="5.1 Conoce el repositorio institucional E-Prints Complutense que recoge la producción académica de nuestros docentes e investigadores?" numFmtId="0">
      <sharedItems containsBlank="1"/>
    </cacheField>
    <cacheField name="5.2 En caso afirmativo. ¿cómo valora este servicio en una escala de 1 (Muy malo), 2 (Malo), 3 (Regular), 4 (Bueno) a 5 (Excelente)?" numFmtId="0">
      <sharedItems containsBlank="1"/>
    </cacheField>
    <cacheField name="5.3¿Conoce el servicio de bibliografías recomendadas?" numFmtId="0">
      <sharedItems containsBlank="1"/>
    </cacheField>
    <cacheField name="5.4 En caso afirmativo. ¿cómo valora este servicio?" numFmtId="0">
      <sharedItems containsBlank="1"/>
    </cacheField>
    <cacheField name="5.5 ¿Conoce la opción de incluir bibliografía adyacente en el campus virtual?" numFmtId="0">
      <sharedItems containsBlank="1"/>
    </cacheField>
    <cacheField name="5.6 En caso afirmativo. ¿cómo valora este servicio?" numFmtId="0">
      <sharedItems containsBlank="1"/>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Blank="1"/>
    </cacheField>
    <cacheField name="5.11 ¿Ha utilizado las instalaciones y/o los servicios de la biblioteca con sus estudiantes como apoyo a su tarea docente?" numFmtId="0">
      <sharedItems containsBlank="1"/>
    </cacheField>
    <cacheField name="5.12 ¿Qué otros servicios de apoyo a la investigación considera que debería incorporar la Biblioteca?" numFmtId="0">
      <sharedItems containsBlank="1" longText="1"/>
    </cacheField>
    <cacheField name="6.1 La capacidad de gestión y resolución de las preguntas por parte del personal de la Biblioteca" numFmtId="0">
      <sharedItems containsBlank="1" containsMixedTypes="1" containsNumber="1" containsInteger="1" minValue="1" maxValue="5"/>
    </cacheField>
    <cacheField name="6.2 La cordialidad y amabilidad en el trato por parte del personal de la Biblioteca" numFmtId="0">
      <sharedItems containsBlank="1" containsMixedTypes="1" containsNumber="1" containsInteger="1" minValue="1" maxValue="5"/>
    </cacheField>
    <cacheField name="7.1 ¿Cómo valoraría globalmente el servicio de Biblioteca?" numFmtId="0">
      <sharedItems containsBlank="1"/>
    </cacheField>
    <cacheField name="7.2 En su opinión, ¿cómo ha evolucionado este servicio en los dos últimos años?" numFmtId="0">
      <sharedItems containsBlank="1"/>
    </cacheField>
    <cacheField name="8. OBSERVACIONES Y SUGERENCIA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9">
  <r>
    <s v="Facultad de Veterinaria "/>
    <s v="VET"/>
    <x v="0"/>
    <n v="706"/>
    <m/>
    <m/>
    <n v="21"/>
    <m/>
    <n v="3"/>
    <n v="5"/>
    <m/>
    <n v="21"/>
    <m/>
    <m/>
    <m/>
    <m/>
    <m/>
    <n v="4"/>
    <n v="4"/>
    <n v="4"/>
    <n v="4"/>
    <m/>
    <m/>
    <n v="3"/>
    <n v="5"/>
    <n v="3"/>
    <n v="2"/>
    <n v="3"/>
    <m/>
    <n v="4"/>
    <n v="4"/>
    <n v="5"/>
    <n v="5"/>
    <n v="5"/>
    <n v="5"/>
    <n v="5"/>
    <m/>
    <m/>
    <n v="5"/>
    <n v="4"/>
    <n v="4"/>
    <n v="5"/>
    <n v="5"/>
    <n v="5"/>
    <n v="5"/>
    <m/>
    <s v="Si"/>
    <n v="5"/>
    <s v="Si"/>
    <n v="5"/>
    <s v="Si"/>
    <n v="5"/>
    <s v="Si"/>
    <s v="Si"/>
    <s v="Si"/>
    <n v="5"/>
    <s v="Si"/>
    <m/>
    <m/>
    <m/>
    <m/>
    <n v="5"/>
    <n v="5"/>
    <m/>
    <n v="5"/>
    <n v="5"/>
    <m/>
    <m/>
    <d v="2017-03-17T10:06:41"/>
    <s v="10.150.1.152"/>
  </r>
  <r>
    <s v="F. Enfermería, Fisioterapia y Podología"/>
    <s v="ENF"/>
    <x v="0"/>
    <n v="707"/>
    <m/>
    <m/>
    <n v="22"/>
    <m/>
    <n v="3"/>
    <n v="4"/>
    <m/>
    <n v="22"/>
    <n v="13"/>
    <m/>
    <m/>
    <m/>
    <m/>
    <n v="4"/>
    <n v="4"/>
    <n v="4"/>
    <n v="4"/>
    <m/>
    <m/>
    <n v="4"/>
    <n v="4"/>
    <n v="2"/>
    <n v="3"/>
    <n v="2"/>
    <m/>
    <n v="4"/>
    <n v="4"/>
    <n v="4"/>
    <n v="5"/>
    <n v="4"/>
    <n v="4"/>
    <n v="4"/>
    <m/>
    <m/>
    <n v="5"/>
    <n v="4"/>
    <n v="4"/>
    <n v="4"/>
    <n v="4"/>
    <n v="4"/>
    <n v="4"/>
    <m/>
    <s v="Si"/>
    <n v="4"/>
    <s v="Si"/>
    <n v="4"/>
    <s v="Si"/>
    <n v="4"/>
    <s v="Si"/>
    <s v="Si"/>
    <s v="No"/>
    <n v="4"/>
    <s v="No"/>
    <m/>
    <m/>
    <m/>
    <m/>
    <n v="5"/>
    <n v="5"/>
    <m/>
    <n v="5"/>
    <n v="5"/>
    <m/>
    <m/>
    <d v="2017-03-17T10:08:03"/>
    <s v="10.150.1.151"/>
  </r>
  <r>
    <s v=""/>
    <s v=""/>
    <x v="1"/>
    <n v="708"/>
    <m/>
    <m/>
    <m/>
    <m/>
    <n v="2"/>
    <n v="5"/>
    <m/>
    <n v="13"/>
    <m/>
    <m/>
    <m/>
    <m/>
    <m/>
    <n v="4"/>
    <n v="4"/>
    <n v="3"/>
    <n v="2"/>
    <m/>
    <m/>
    <n v="3"/>
    <n v="5"/>
    <n v="4"/>
    <n v="2"/>
    <n v="5"/>
    <m/>
    <n v="4"/>
    <n v="2"/>
    <n v="5"/>
    <n v="5"/>
    <n v="2"/>
    <n v="4"/>
    <n v="3"/>
    <m/>
    <m/>
    <n v="4"/>
    <n v="4"/>
    <n v="4"/>
    <n v="4"/>
    <n v="4"/>
    <m/>
    <n v="4"/>
    <m/>
    <s v="Si"/>
    <n v="3"/>
    <s v="No"/>
    <m/>
    <s v="No"/>
    <m/>
    <s v="Si"/>
    <s v="Si"/>
    <s v="No"/>
    <m/>
    <s v="No"/>
    <m/>
    <m/>
    <m/>
    <m/>
    <n v="4"/>
    <n v="5"/>
    <m/>
    <n v="4"/>
    <n v="3"/>
    <m/>
    <m/>
    <d v="2017-03-17T10:08:34"/>
    <s v="10.150.1.151"/>
  </r>
  <r>
    <s v="Facultad de Psicología "/>
    <s v="PSI"/>
    <x v="0"/>
    <n v="709"/>
    <m/>
    <m/>
    <n v="20"/>
    <m/>
    <n v="3"/>
    <n v="3"/>
    <m/>
    <n v="20"/>
    <m/>
    <m/>
    <s v="Centro adscrito Villanueva"/>
    <m/>
    <m/>
    <n v="4"/>
    <n v="4"/>
    <n v="4"/>
    <n v="2"/>
    <m/>
    <m/>
    <n v="5"/>
    <n v="5"/>
    <n v="3"/>
    <n v="3"/>
    <n v="4"/>
    <m/>
    <n v="5"/>
    <n v="5"/>
    <n v="4"/>
    <n v="4"/>
    <n v="3"/>
    <n v="4"/>
    <n v="4"/>
    <m/>
    <m/>
    <n v="3"/>
    <n v="2"/>
    <n v="4"/>
    <n v="4"/>
    <n v="4"/>
    <n v="4"/>
    <n v="3"/>
    <m/>
    <s v="No"/>
    <m/>
    <s v="No"/>
    <m/>
    <s v="No"/>
    <m/>
    <s v="No"/>
    <s v="Si"/>
    <s v="Si"/>
    <n v="2"/>
    <s v="No"/>
    <m/>
    <m/>
    <m/>
    <m/>
    <n v="3"/>
    <n v="3"/>
    <m/>
    <n v="4"/>
    <n v="3"/>
    <m/>
    <m/>
    <d v="2017-03-17T10:08:36"/>
    <s v="10.150.1.151"/>
  </r>
  <r>
    <s v="Facultad de Filología "/>
    <s v="FLL"/>
    <x v="2"/>
    <n v="710"/>
    <m/>
    <m/>
    <n v="14"/>
    <m/>
    <n v="4"/>
    <n v="4"/>
    <m/>
    <n v="14"/>
    <n v="15"/>
    <n v="16"/>
    <m/>
    <m/>
    <m/>
    <n v="5"/>
    <n v="5"/>
    <n v="4"/>
    <n v="4"/>
    <m/>
    <m/>
    <n v="4"/>
    <n v="3"/>
    <n v="4"/>
    <n v="3"/>
    <n v="3"/>
    <m/>
    <n v="4"/>
    <n v="4"/>
    <n v="4"/>
    <n v="5"/>
    <n v="4"/>
    <n v="3"/>
    <n v="4"/>
    <m/>
    <m/>
    <n v="4"/>
    <n v="4"/>
    <n v="4"/>
    <n v="4"/>
    <n v="4"/>
    <n v="5"/>
    <n v="2"/>
    <m/>
    <s v="Si"/>
    <n v="4"/>
    <s v="Si"/>
    <n v="4"/>
    <s v="Si"/>
    <n v="4"/>
    <s v="Si"/>
    <s v="Si"/>
    <s v="Si"/>
    <n v="4"/>
    <m/>
    <m/>
    <m/>
    <m/>
    <m/>
    <n v="5"/>
    <n v="5"/>
    <m/>
    <n v="4"/>
    <n v="4"/>
    <m/>
    <m/>
    <d v="2017-03-17T10:08:38"/>
    <s v="10.150.1.152"/>
  </r>
  <r>
    <s v="Facultad de Filología "/>
    <s v="FLL"/>
    <x v="2"/>
    <n v="711"/>
    <m/>
    <m/>
    <n v="14"/>
    <m/>
    <n v="3"/>
    <n v="4"/>
    <m/>
    <n v="29"/>
    <n v="14"/>
    <m/>
    <m/>
    <m/>
    <m/>
    <n v="4"/>
    <n v="4"/>
    <n v="5"/>
    <n v="5"/>
    <m/>
    <m/>
    <n v="5"/>
    <n v="5"/>
    <n v="4"/>
    <n v="5"/>
    <n v="5"/>
    <m/>
    <n v="3"/>
    <n v="5"/>
    <n v="4"/>
    <n v="5"/>
    <n v="5"/>
    <n v="4"/>
    <n v="5"/>
    <m/>
    <m/>
    <n v="5"/>
    <n v="5"/>
    <n v="4"/>
    <n v="5"/>
    <n v="5"/>
    <n v="5"/>
    <n v="4"/>
    <m/>
    <s v="Si"/>
    <n v="4"/>
    <s v="No"/>
    <m/>
    <s v="No"/>
    <m/>
    <s v="No"/>
    <s v="Si"/>
    <s v="No"/>
    <m/>
    <s v="No"/>
    <m/>
    <m/>
    <m/>
    <m/>
    <n v="5"/>
    <n v="5"/>
    <m/>
    <n v="5"/>
    <n v="4"/>
    <m/>
    <m/>
    <d v="2017-03-17T10:09:00"/>
    <s v="10.150.1.152"/>
  </r>
  <r>
    <s v="Facultad de Medicina "/>
    <s v="MED"/>
    <x v="0"/>
    <n v="712"/>
    <m/>
    <m/>
    <n v="18"/>
    <m/>
    <n v="4"/>
    <n v="4"/>
    <m/>
    <n v="18"/>
    <n v="22"/>
    <m/>
    <m/>
    <m/>
    <m/>
    <n v="5"/>
    <n v="5"/>
    <n v="5"/>
    <n v="4"/>
    <m/>
    <m/>
    <n v="4"/>
    <n v="4"/>
    <n v="4"/>
    <n v="2"/>
    <n v="2"/>
    <m/>
    <n v="4"/>
    <n v="5"/>
    <n v="4"/>
    <n v="5"/>
    <n v="4"/>
    <n v="5"/>
    <n v="3"/>
    <m/>
    <m/>
    <n v="5"/>
    <n v="4"/>
    <n v="5"/>
    <n v="5"/>
    <n v="5"/>
    <n v="5"/>
    <n v="5"/>
    <m/>
    <s v="Si"/>
    <n v="4"/>
    <s v="Si"/>
    <n v="4"/>
    <s v="Si"/>
    <n v="5"/>
    <s v="No"/>
    <s v="No"/>
    <s v="No"/>
    <m/>
    <s v="Si"/>
    <m/>
    <m/>
    <m/>
    <m/>
    <n v="5"/>
    <n v="5"/>
    <m/>
    <n v="4"/>
    <n v="4"/>
    <m/>
    <m/>
    <d v="2017-03-17T10:09:24"/>
    <s v="10.150.1.152"/>
  </r>
  <r>
    <s v="Facultad de Ciencias Químicas "/>
    <s v="QUI"/>
    <x v="3"/>
    <n v="713"/>
    <m/>
    <m/>
    <n v="10"/>
    <m/>
    <n v="1"/>
    <n v="4"/>
    <m/>
    <m/>
    <m/>
    <m/>
    <m/>
    <m/>
    <m/>
    <m/>
    <m/>
    <m/>
    <m/>
    <m/>
    <m/>
    <n v="2"/>
    <n v="5"/>
    <n v="4"/>
    <n v="1"/>
    <n v="3"/>
    <m/>
    <n v="4"/>
    <n v="4"/>
    <n v="4"/>
    <n v="5"/>
    <n v="4"/>
    <n v="4"/>
    <n v="4"/>
    <m/>
    <m/>
    <m/>
    <m/>
    <m/>
    <m/>
    <m/>
    <m/>
    <m/>
    <m/>
    <s v="Si"/>
    <n v="4"/>
    <s v="Si"/>
    <n v="4"/>
    <s v="No"/>
    <m/>
    <s v="Si"/>
    <s v="Si"/>
    <s v="No"/>
    <m/>
    <s v="No"/>
    <m/>
    <m/>
    <m/>
    <m/>
    <n v="5"/>
    <n v="5"/>
    <m/>
    <n v="4"/>
    <n v="4"/>
    <m/>
    <m/>
    <d v="2017-03-17T10:09:34"/>
    <s v="10.150.1.152"/>
  </r>
  <r>
    <s v="Facultad de Ciencias Matemáticas "/>
    <s v="MAT"/>
    <x v="3"/>
    <n v="714"/>
    <m/>
    <m/>
    <n v="8"/>
    <m/>
    <n v="3"/>
    <n v="4"/>
    <m/>
    <n v="8"/>
    <n v="6"/>
    <n v="17"/>
    <m/>
    <m/>
    <m/>
    <n v="5"/>
    <n v="3"/>
    <n v="1"/>
    <n v="4"/>
    <m/>
    <m/>
    <n v="3"/>
    <n v="3"/>
    <n v="5"/>
    <n v="3"/>
    <n v="4"/>
    <m/>
    <n v="4"/>
    <n v="4"/>
    <n v="4"/>
    <n v="5"/>
    <n v="5"/>
    <n v="5"/>
    <n v="5"/>
    <m/>
    <m/>
    <n v="5"/>
    <n v="5"/>
    <n v="5"/>
    <n v="5"/>
    <n v="5"/>
    <n v="5"/>
    <n v="5"/>
    <m/>
    <s v="Si"/>
    <n v="4"/>
    <s v="No"/>
    <m/>
    <s v="Si"/>
    <n v="2"/>
    <s v="Si"/>
    <s v="Si"/>
    <s v="No"/>
    <m/>
    <s v="No"/>
    <m/>
    <m/>
    <m/>
    <m/>
    <n v="5"/>
    <n v="5"/>
    <m/>
    <n v="4"/>
    <n v="3"/>
    <m/>
    <m/>
    <d v="2017-03-17T10:09:57"/>
    <s v="10.150.1.152"/>
  </r>
  <r>
    <s v="Facultad de Filología "/>
    <s v="FLL"/>
    <x v="2"/>
    <n v="715"/>
    <m/>
    <m/>
    <n v="14"/>
    <m/>
    <n v="5"/>
    <n v="5"/>
    <m/>
    <n v="29"/>
    <n v="14"/>
    <n v="15"/>
    <s v="Geografía e HIstoira"/>
    <m/>
    <m/>
    <n v="4"/>
    <n v="4"/>
    <n v="4"/>
    <n v="2"/>
    <m/>
    <m/>
    <n v="2"/>
    <n v="2"/>
    <n v="3"/>
    <n v="3"/>
    <m/>
    <m/>
    <n v="2"/>
    <n v="2"/>
    <n v="4"/>
    <n v="5"/>
    <n v="4"/>
    <n v="4"/>
    <n v="4"/>
    <m/>
    <m/>
    <n v="4"/>
    <n v="3"/>
    <n v="3"/>
    <n v="4"/>
    <n v="4"/>
    <n v="4"/>
    <n v="2"/>
    <m/>
    <s v="Si"/>
    <n v="4"/>
    <s v="Si"/>
    <n v="3"/>
    <s v="Si"/>
    <n v="2"/>
    <s v="Si"/>
    <s v="Si"/>
    <s v="Si"/>
    <n v="4"/>
    <s v="No"/>
    <s v="Mejores abonos a las bases de datos digitales"/>
    <m/>
    <m/>
    <m/>
    <n v="4"/>
    <n v="4"/>
    <m/>
    <n v="4"/>
    <n v="2"/>
    <s v="La falta de financiación es evidente a todos los niveles"/>
    <m/>
    <d v="2017-03-17T10:10:00"/>
    <s v="10.150.1.152"/>
  </r>
  <r>
    <s v=""/>
    <s v=""/>
    <x v="1"/>
    <n v="716"/>
    <m/>
    <m/>
    <m/>
    <m/>
    <n v="3"/>
    <n v="4"/>
    <m/>
    <n v="1"/>
    <n v="16"/>
    <n v="14"/>
    <m/>
    <m/>
    <m/>
    <n v="4"/>
    <n v="4"/>
    <n v="4"/>
    <n v="4"/>
    <m/>
    <m/>
    <n v="4"/>
    <n v="5"/>
    <n v="4"/>
    <n v="4"/>
    <n v="3"/>
    <m/>
    <n v="5"/>
    <n v="5"/>
    <n v="5"/>
    <n v="5"/>
    <n v="5"/>
    <n v="5"/>
    <n v="5"/>
    <m/>
    <m/>
    <n v="5"/>
    <n v="5"/>
    <n v="5"/>
    <n v="5"/>
    <n v="5"/>
    <n v="5"/>
    <n v="5"/>
    <m/>
    <s v="Si"/>
    <n v="4"/>
    <s v="Si"/>
    <n v="4"/>
    <s v="Si"/>
    <n v="5"/>
    <s v="No"/>
    <s v="Si"/>
    <s v="Si"/>
    <n v="5"/>
    <s v="No"/>
    <m/>
    <m/>
    <m/>
    <m/>
    <n v="5"/>
    <n v="5"/>
    <m/>
    <n v="5"/>
    <n v="5"/>
    <m/>
    <m/>
    <d v="2017-03-17T10:11:02"/>
    <s v="10.150.1.152"/>
  </r>
  <r>
    <s v="Facultad de Filología "/>
    <s v="FLL"/>
    <x v="2"/>
    <n v="717"/>
    <m/>
    <m/>
    <n v="14"/>
    <m/>
    <n v="5"/>
    <n v="5"/>
    <m/>
    <n v="14"/>
    <m/>
    <m/>
    <m/>
    <m/>
    <m/>
    <n v="3"/>
    <n v="5"/>
    <n v="5"/>
    <n v="4"/>
    <m/>
    <m/>
    <n v="5"/>
    <n v="5"/>
    <n v="3"/>
    <n v="3"/>
    <n v="3"/>
    <m/>
    <n v="5"/>
    <n v="5"/>
    <n v="5"/>
    <n v="5"/>
    <n v="3"/>
    <n v="5"/>
    <n v="5"/>
    <m/>
    <m/>
    <n v="5"/>
    <n v="5"/>
    <n v="5"/>
    <n v="5"/>
    <n v="5"/>
    <n v="5"/>
    <n v="5"/>
    <m/>
    <s v="Si"/>
    <n v="5"/>
    <s v="Si"/>
    <n v="5"/>
    <s v="No"/>
    <m/>
    <s v="Si"/>
    <s v="Si"/>
    <s v="No"/>
    <m/>
    <s v="Si"/>
    <m/>
    <m/>
    <m/>
    <m/>
    <n v="5"/>
    <n v="5"/>
    <m/>
    <n v="5"/>
    <n v="5"/>
    <s v="Muchas gracias por el servicio a todos los bibliotecarios y bibliotecarias."/>
    <m/>
    <d v="2017-03-17T10:11:14"/>
    <s v="10.150.1.152"/>
  </r>
  <r>
    <s v="Facultad de Filosofía "/>
    <s v="FLS"/>
    <x v="2"/>
    <n v="718"/>
    <m/>
    <m/>
    <n v="15"/>
    <m/>
    <n v="3"/>
    <n v="4"/>
    <m/>
    <n v="15"/>
    <n v="15"/>
    <n v="16"/>
    <m/>
    <m/>
    <m/>
    <n v="5"/>
    <n v="5"/>
    <n v="5"/>
    <n v="5"/>
    <m/>
    <m/>
    <n v="5"/>
    <n v="3"/>
    <n v="5"/>
    <n v="2"/>
    <n v="4"/>
    <m/>
    <n v="5"/>
    <n v="5"/>
    <n v="4"/>
    <n v="5"/>
    <n v="5"/>
    <n v="5"/>
    <n v="5"/>
    <m/>
    <m/>
    <n v="5"/>
    <n v="5"/>
    <n v="5"/>
    <n v="5"/>
    <n v="5"/>
    <n v="5"/>
    <n v="5"/>
    <m/>
    <s v="Si"/>
    <n v="4"/>
    <s v="Si"/>
    <n v="5"/>
    <s v="Si"/>
    <n v="5"/>
    <s v="No"/>
    <s v="Si"/>
    <s v="No"/>
    <m/>
    <s v="No"/>
    <m/>
    <m/>
    <m/>
    <m/>
    <n v="5"/>
    <n v="5"/>
    <m/>
    <n v="5"/>
    <n v="5"/>
    <m/>
    <m/>
    <d v="2017-03-17T10:11:23"/>
    <s v="10.150.1.151"/>
  </r>
  <r>
    <s v="Facultad de Ciencias Físicas "/>
    <s v="FIS"/>
    <x v="3"/>
    <n v="719"/>
    <m/>
    <m/>
    <n v="6"/>
    <m/>
    <n v="2"/>
    <n v="2"/>
    <m/>
    <n v="6"/>
    <n v="10"/>
    <m/>
    <m/>
    <m/>
    <m/>
    <n v="4"/>
    <n v="4"/>
    <n v="3"/>
    <n v="3"/>
    <m/>
    <m/>
    <n v="2"/>
    <n v="4"/>
    <n v="3"/>
    <n v="1"/>
    <n v="4"/>
    <m/>
    <n v="2"/>
    <n v="3"/>
    <n v="4"/>
    <n v="4"/>
    <n v="3"/>
    <n v="3"/>
    <n v="2"/>
    <m/>
    <m/>
    <n v="3"/>
    <n v="3"/>
    <n v="3"/>
    <n v="3"/>
    <n v="3"/>
    <n v="3"/>
    <n v="3"/>
    <m/>
    <s v="Si"/>
    <n v="3"/>
    <s v="No"/>
    <m/>
    <s v="No"/>
    <m/>
    <s v="Si"/>
    <s v="Si"/>
    <s v="No"/>
    <m/>
    <s v="No"/>
    <m/>
    <m/>
    <m/>
    <m/>
    <n v="3"/>
    <n v="4"/>
    <m/>
    <n v="3"/>
    <n v="4"/>
    <m/>
    <m/>
    <d v="2017-03-17T10:11:26"/>
    <s v="10.150.1.151"/>
  </r>
  <r>
    <s v="Facultad de Filología "/>
    <s v="FLL"/>
    <x v="2"/>
    <n v="720"/>
    <m/>
    <m/>
    <n v="14"/>
    <m/>
    <n v="4"/>
    <n v="4"/>
    <m/>
    <n v="29"/>
    <n v="16"/>
    <n v="4"/>
    <s v="AECID, Biblioteca Nacional"/>
    <m/>
    <m/>
    <n v="5"/>
    <n v="5"/>
    <n v="5"/>
    <n v="5"/>
    <m/>
    <m/>
    <n v="4"/>
    <n v="4"/>
    <n v="5"/>
    <n v="4"/>
    <n v="3"/>
    <m/>
    <n v="5"/>
    <n v="4"/>
    <n v="5"/>
    <n v="5"/>
    <n v="5"/>
    <n v="5"/>
    <n v="5"/>
    <m/>
    <m/>
    <n v="5"/>
    <n v="5"/>
    <n v="5"/>
    <n v="5"/>
    <n v="5"/>
    <n v="5"/>
    <n v="5"/>
    <m/>
    <s v="No"/>
    <m/>
    <s v="No"/>
    <m/>
    <s v="No"/>
    <m/>
    <s v="Si"/>
    <s v="No"/>
    <s v="No"/>
    <m/>
    <s v="No"/>
    <m/>
    <m/>
    <m/>
    <m/>
    <n v="5"/>
    <n v="5"/>
    <m/>
    <n v="5"/>
    <n v="4"/>
    <m/>
    <m/>
    <d v="2017-03-17T10:11:39"/>
    <s v="10.150.1.152"/>
  </r>
  <r>
    <s v="Facultad de Ciencias de la Documentación "/>
    <s v="BYD"/>
    <x v="4"/>
    <n v="721"/>
    <m/>
    <m/>
    <n v="3"/>
    <m/>
    <n v="4"/>
    <n v="5"/>
    <m/>
    <n v="3"/>
    <m/>
    <m/>
    <m/>
    <m/>
    <m/>
    <n v="5"/>
    <n v="5"/>
    <n v="5"/>
    <n v="5"/>
    <m/>
    <m/>
    <n v="2"/>
    <n v="5"/>
    <n v="2"/>
    <n v="4"/>
    <n v="5"/>
    <m/>
    <n v="4"/>
    <n v="3"/>
    <n v="4"/>
    <n v="1"/>
    <n v="1"/>
    <n v="1"/>
    <n v="3"/>
    <m/>
    <m/>
    <n v="5"/>
    <n v="5"/>
    <n v="5"/>
    <n v="5"/>
    <n v="4"/>
    <n v="4"/>
    <n v="5"/>
    <m/>
    <s v="Si"/>
    <n v="2"/>
    <s v="No"/>
    <m/>
    <s v="No"/>
    <m/>
    <s v="Si"/>
    <s v="Si"/>
    <s v="No"/>
    <m/>
    <s v="No"/>
    <m/>
    <m/>
    <m/>
    <m/>
    <n v="5"/>
    <n v="5"/>
    <m/>
    <n v="3"/>
    <n v="2"/>
    <m/>
    <m/>
    <d v="2017-03-17T10:11:43"/>
    <s v="10.150.1.151"/>
  </r>
  <r>
    <s v="Facultad de Geografía e Historia "/>
    <s v="GHI"/>
    <x v="2"/>
    <n v="722"/>
    <m/>
    <m/>
    <n v="16"/>
    <m/>
    <n v="5"/>
    <n v="4"/>
    <m/>
    <n v="16"/>
    <n v="1"/>
    <n v="29"/>
    <s v="CSIC "/>
    <m/>
    <m/>
    <n v="5"/>
    <n v="4"/>
    <n v="5"/>
    <n v="4"/>
    <m/>
    <m/>
    <n v="4"/>
    <n v="2"/>
    <n v="4"/>
    <n v="4"/>
    <n v="3"/>
    <m/>
    <n v="5"/>
    <n v="5"/>
    <n v="4"/>
    <n v="5"/>
    <n v="5"/>
    <n v="5"/>
    <n v="5"/>
    <m/>
    <m/>
    <n v="5"/>
    <n v="5"/>
    <n v="5"/>
    <n v="5"/>
    <n v="5"/>
    <n v="5"/>
    <n v="4"/>
    <m/>
    <s v="Si"/>
    <n v="3"/>
    <s v="No"/>
    <m/>
    <s v="Si"/>
    <n v="3"/>
    <s v="No"/>
    <s v="Si"/>
    <s v="Si"/>
    <n v="5"/>
    <s v="No"/>
    <m/>
    <m/>
    <m/>
    <m/>
    <n v="5"/>
    <n v="5"/>
    <m/>
    <n v="5"/>
    <n v="5"/>
    <m/>
    <m/>
    <d v="2017-03-17T10:11:46"/>
    <s v="10.150.1.151"/>
  </r>
  <r>
    <s v="Facultad de Medicina "/>
    <s v="MED"/>
    <x v="0"/>
    <n v="723"/>
    <m/>
    <m/>
    <n v="18"/>
    <m/>
    <n v="4"/>
    <n v="3"/>
    <m/>
    <n v="18"/>
    <n v="18"/>
    <n v="18"/>
    <m/>
    <m/>
    <m/>
    <n v="3"/>
    <n v="2"/>
    <n v="4"/>
    <n v="2"/>
    <m/>
    <m/>
    <n v="5"/>
    <n v="5"/>
    <n v="4"/>
    <n v="2"/>
    <n v="2"/>
    <m/>
    <n v="3"/>
    <n v="5"/>
    <n v="2"/>
    <n v="5"/>
    <n v="2"/>
    <n v="5"/>
    <n v="3"/>
    <m/>
    <m/>
    <n v="5"/>
    <n v="5"/>
    <n v="5"/>
    <n v="5"/>
    <n v="5"/>
    <n v="5"/>
    <n v="5"/>
    <m/>
    <s v="Si"/>
    <n v="5"/>
    <s v="No"/>
    <m/>
    <s v="No"/>
    <m/>
    <s v="No"/>
    <s v="No"/>
    <m/>
    <m/>
    <s v="No"/>
    <m/>
    <m/>
    <m/>
    <m/>
    <n v="5"/>
    <n v="5"/>
    <m/>
    <n v="5"/>
    <n v="5"/>
    <m/>
    <m/>
    <d v="2017-03-17T10:11:46"/>
    <s v="10.150.1.151"/>
  </r>
  <r>
    <s v="Facultad de Geografía e Historia "/>
    <s v="GHI"/>
    <x v="2"/>
    <n v="724"/>
    <m/>
    <m/>
    <n v="16"/>
    <m/>
    <n v="3"/>
    <n v="4"/>
    <m/>
    <n v="16"/>
    <m/>
    <m/>
    <m/>
    <m/>
    <m/>
    <n v="5"/>
    <n v="5"/>
    <n v="5"/>
    <n v="2"/>
    <m/>
    <m/>
    <n v="5"/>
    <n v="3"/>
    <n v="5"/>
    <n v="3"/>
    <n v="3"/>
    <m/>
    <n v="3"/>
    <n v="1"/>
    <n v="2"/>
    <n v="1"/>
    <n v="1"/>
    <n v="4"/>
    <n v="1"/>
    <m/>
    <m/>
    <n v="5"/>
    <n v="5"/>
    <n v="5"/>
    <n v="5"/>
    <n v="5"/>
    <n v="3"/>
    <n v="4"/>
    <m/>
    <s v="Si"/>
    <n v="3"/>
    <s v="Si"/>
    <n v="3"/>
    <s v="Si"/>
    <n v="2"/>
    <s v="Si"/>
    <s v="Si"/>
    <s v="No"/>
    <m/>
    <s v="Si"/>
    <m/>
    <m/>
    <m/>
    <m/>
    <n v="5"/>
    <n v="5"/>
    <m/>
    <n v="4"/>
    <n v="4"/>
    <m/>
    <m/>
    <d v="2017-03-17T10:12:04"/>
    <s v="10.150.1.151"/>
  </r>
  <r>
    <s v="F. Estudios Estadísticos"/>
    <s v="EST"/>
    <x v="3"/>
    <n v="725"/>
    <m/>
    <m/>
    <n v="23"/>
    <m/>
    <n v="2"/>
    <n v="3"/>
    <m/>
    <n v="23"/>
    <m/>
    <m/>
    <m/>
    <m/>
    <m/>
    <n v="5"/>
    <n v="4"/>
    <n v="4"/>
    <n v="4"/>
    <m/>
    <m/>
    <n v="5"/>
    <n v="4"/>
    <n v="3"/>
    <n v="1"/>
    <n v="4"/>
    <m/>
    <n v="4"/>
    <n v="4"/>
    <n v="3"/>
    <n v="5"/>
    <n v="4"/>
    <n v="5"/>
    <n v="4"/>
    <m/>
    <m/>
    <n v="5"/>
    <n v="3"/>
    <n v="3"/>
    <n v="3"/>
    <n v="3"/>
    <n v="3"/>
    <n v="3"/>
    <m/>
    <s v="Si"/>
    <n v="4"/>
    <s v="Si"/>
    <n v="3"/>
    <s v="Si"/>
    <n v="3"/>
    <s v="No"/>
    <s v="No"/>
    <s v="No"/>
    <m/>
    <s v="No"/>
    <m/>
    <m/>
    <m/>
    <m/>
    <n v="4"/>
    <n v="5"/>
    <m/>
    <n v="4"/>
    <n v="4"/>
    <m/>
    <m/>
    <d v="2017-03-17T10:12:05"/>
    <s v="10.150.1.151"/>
  </r>
  <r>
    <s v="Facultad de Veterinaria "/>
    <s v="VET"/>
    <x v="0"/>
    <n v="726"/>
    <m/>
    <m/>
    <n v="21"/>
    <m/>
    <n v="4"/>
    <n v="3"/>
    <m/>
    <n v="21"/>
    <n v="15"/>
    <n v="23"/>
    <m/>
    <m/>
    <m/>
    <n v="4"/>
    <n v="4"/>
    <n v="3"/>
    <n v="3"/>
    <m/>
    <m/>
    <n v="3"/>
    <n v="5"/>
    <n v="4"/>
    <n v="2"/>
    <n v="4"/>
    <m/>
    <n v="3"/>
    <n v="4"/>
    <n v="4"/>
    <n v="5"/>
    <n v="4"/>
    <n v="4"/>
    <n v="5"/>
    <m/>
    <m/>
    <n v="5"/>
    <n v="4"/>
    <n v="4"/>
    <n v="4"/>
    <n v="4"/>
    <n v="5"/>
    <n v="3"/>
    <m/>
    <s v="No"/>
    <m/>
    <s v="No"/>
    <m/>
    <s v="No"/>
    <m/>
    <s v="No"/>
    <s v="Si"/>
    <s v="Si"/>
    <n v="5"/>
    <s v="No"/>
    <m/>
    <m/>
    <m/>
    <m/>
    <n v="5"/>
    <n v="5"/>
    <m/>
    <n v="4"/>
    <n v="4"/>
    <m/>
    <m/>
    <d v="2017-03-17T10:12:28"/>
    <s v="10.150.1.152"/>
  </r>
  <r>
    <s v=""/>
    <s v=""/>
    <x v="1"/>
    <n v="727"/>
    <m/>
    <m/>
    <m/>
    <m/>
    <n v="3"/>
    <n v="3"/>
    <m/>
    <n v="22"/>
    <n v="18"/>
    <m/>
    <m/>
    <m/>
    <m/>
    <n v="4"/>
    <n v="4"/>
    <n v="4"/>
    <n v="4"/>
    <m/>
    <m/>
    <n v="2"/>
    <n v="5"/>
    <n v="1"/>
    <n v="3"/>
    <n v="5"/>
    <m/>
    <n v="4"/>
    <n v="4"/>
    <n v="4"/>
    <n v="5"/>
    <n v="4"/>
    <n v="5"/>
    <n v="4"/>
    <m/>
    <m/>
    <n v="5"/>
    <n v="5"/>
    <n v="5"/>
    <n v="5"/>
    <n v="5"/>
    <n v="5"/>
    <n v="4"/>
    <m/>
    <s v="Si"/>
    <n v="4"/>
    <s v="Si"/>
    <n v="5"/>
    <s v="Si"/>
    <n v="4"/>
    <s v="No"/>
    <s v="Si"/>
    <s v="Si"/>
    <n v="4"/>
    <s v="Si"/>
    <m/>
    <m/>
    <m/>
    <m/>
    <n v="5"/>
    <n v="5"/>
    <m/>
    <n v="5"/>
    <n v="3"/>
    <m/>
    <m/>
    <d v="2017-03-17T10:12:30"/>
    <s v="10.150.1.151"/>
  </r>
  <r>
    <s v="Facultad de Veterinaria "/>
    <s v="VET"/>
    <x v="0"/>
    <n v="728"/>
    <m/>
    <m/>
    <n v="21"/>
    <m/>
    <n v="3"/>
    <n v="3"/>
    <m/>
    <n v="21"/>
    <n v="23"/>
    <n v="16"/>
    <s v="Maria Zambrano"/>
    <m/>
    <m/>
    <n v="5"/>
    <n v="4"/>
    <n v="3"/>
    <n v="3"/>
    <m/>
    <m/>
    <n v="2"/>
    <n v="4"/>
    <n v="4"/>
    <n v="3"/>
    <m/>
    <m/>
    <n v="3"/>
    <n v="4"/>
    <n v="4"/>
    <n v="5"/>
    <n v="4"/>
    <n v="4"/>
    <n v="3"/>
    <m/>
    <m/>
    <n v="4"/>
    <n v="4"/>
    <n v="4"/>
    <n v="4"/>
    <n v="4"/>
    <n v="4"/>
    <n v="5"/>
    <m/>
    <s v="Si"/>
    <n v="4"/>
    <s v="Si"/>
    <n v="3"/>
    <s v="Si"/>
    <n v="3"/>
    <s v="Si"/>
    <s v="Si"/>
    <s v="Si"/>
    <n v="4"/>
    <s v="Si"/>
    <s v="Servicios de apoyo y asesoramiento en la valoración bibliométrica de la producción científica.&lt;br&gt;"/>
    <m/>
    <m/>
    <m/>
    <n v="4"/>
    <n v="5"/>
    <m/>
    <n v="5"/>
    <n v="5"/>
    <m/>
    <m/>
    <d v="2017-03-17T10:12:39"/>
    <s v="10.150.1.151"/>
  </r>
  <r>
    <s v="Facultad de Filología "/>
    <s v="FLL"/>
    <x v="2"/>
    <n v="729"/>
    <m/>
    <m/>
    <n v="14"/>
    <m/>
    <n v="4"/>
    <n v="4"/>
    <m/>
    <n v="14"/>
    <n v="29"/>
    <n v="4"/>
    <m/>
    <m/>
    <m/>
    <n v="4"/>
    <n v="5"/>
    <n v="4"/>
    <n v="5"/>
    <m/>
    <m/>
    <n v="4"/>
    <n v="4"/>
    <n v="3"/>
    <n v="3"/>
    <n v="3"/>
    <m/>
    <n v="3"/>
    <n v="4"/>
    <n v="5"/>
    <n v="4"/>
    <n v="4"/>
    <n v="4"/>
    <n v="4"/>
    <m/>
    <m/>
    <n v="5"/>
    <n v="5"/>
    <n v="5"/>
    <n v="5"/>
    <n v="5"/>
    <n v="5"/>
    <n v="4"/>
    <m/>
    <s v="No"/>
    <n v="4"/>
    <s v="Si"/>
    <n v="3"/>
    <s v="No"/>
    <m/>
    <s v="No"/>
    <s v="Si"/>
    <s v="No"/>
    <m/>
    <s v="No"/>
    <m/>
    <m/>
    <m/>
    <m/>
    <n v="5"/>
    <n v="4"/>
    <m/>
    <n v="5"/>
    <n v="5"/>
    <s v="No se si se podría adoptar alguna medida ante usuarios que NO devuelven los ejemplares prestados, aun cuando otro usuario haya hecho una reserva de ese volumen. Obviamente, impide que otros lectores tengan acceso a ese libro durante periodos muy largos de tiempo (años incluso)."/>
    <m/>
    <d v="2017-03-17T10:13:20"/>
    <s v="10.150.1.151"/>
  </r>
  <r>
    <s v="Facultad de Ciencias Químicas "/>
    <s v="QUI"/>
    <x v="3"/>
    <n v="730"/>
    <m/>
    <m/>
    <n v="10"/>
    <m/>
    <n v="2"/>
    <n v="3"/>
    <m/>
    <n v="10"/>
    <m/>
    <m/>
    <m/>
    <m/>
    <m/>
    <n v="5"/>
    <n v="5"/>
    <n v="5"/>
    <n v="4"/>
    <m/>
    <m/>
    <n v="3"/>
    <n v="5"/>
    <n v="4"/>
    <n v="2"/>
    <n v="3"/>
    <m/>
    <n v="4"/>
    <n v="4"/>
    <n v="5"/>
    <n v="5"/>
    <n v="4"/>
    <n v="5"/>
    <n v="4"/>
    <m/>
    <m/>
    <n v="5"/>
    <n v="5"/>
    <n v="5"/>
    <n v="5"/>
    <n v="5"/>
    <n v="4"/>
    <n v="4"/>
    <m/>
    <s v="Si"/>
    <n v="4"/>
    <s v="No"/>
    <m/>
    <s v="No"/>
    <m/>
    <s v="Si"/>
    <s v="Si"/>
    <s v="No"/>
    <m/>
    <s v="Si"/>
    <m/>
    <m/>
    <m/>
    <m/>
    <n v="5"/>
    <n v="4"/>
    <m/>
    <n v="5"/>
    <n v="3"/>
    <m/>
    <m/>
    <d v="2017-03-17T10:13:26"/>
    <s v="10.150.1.151"/>
  </r>
  <r>
    <s v="Facultad de Ciencias Químicas "/>
    <s v="QUI"/>
    <x v="3"/>
    <n v="731"/>
    <m/>
    <m/>
    <n v="10"/>
    <m/>
    <n v="3"/>
    <n v="5"/>
    <m/>
    <n v="10"/>
    <n v="6"/>
    <n v="7"/>
    <m/>
    <m/>
    <m/>
    <n v="5"/>
    <n v="5"/>
    <n v="5"/>
    <n v="4"/>
    <m/>
    <m/>
    <n v="3"/>
    <n v="3"/>
    <n v="4"/>
    <n v="3"/>
    <n v="3"/>
    <m/>
    <n v="4"/>
    <n v="5"/>
    <n v="5"/>
    <n v="5"/>
    <n v="2"/>
    <n v="4"/>
    <n v="2"/>
    <m/>
    <m/>
    <n v="5"/>
    <n v="5"/>
    <n v="5"/>
    <n v="5"/>
    <n v="5"/>
    <n v="5"/>
    <n v="5"/>
    <m/>
    <s v="Si"/>
    <n v="4"/>
    <s v="Si"/>
    <n v="3"/>
    <s v="Si"/>
    <n v="3"/>
    <s v="Si"/>
    <s v="Si"/>
    <s v="Si"/>
    <n v="4"/>
    <s v="Si"/>
    <m/>
    <m/>
    <m/>
    <m/>
    <n v="5"/>
    <n v="5"/>
    <m/>
    <n v="5"/>
    <n v="4"/>
    <s v="CAMBIAR LA APLICACIÓN DE BÚSQUEDA DE RECURSOS Y FACILITAR LOS ENLACES DIRECTOS. NO ES NI INTUITIVO NI RÁPIDO.&lt;br&gt;CASI SIEMPRE ES MÁS SENCILLO REALIZAR UN BÚSQUEDA POR GOOGLE, U OTROS MEDIOS, Y CONFIAR EN QUE RECONOZCA LA IP DE LA UCM PARA PODER ACCEDER AL TEXTO. &lt;br&gt;A MENUDO TENEMOS ACCESO A REVISTAS Y OTROS RECURSOS QUE, AL MENOS YO, SOY INCAPAZ DE ENCONTRAR CÓMO HACERLO.  "/>
    <m/>
    <d v="2017-03-17T10:13:34"/>
    <s v="10.150.1.152"/>
  </r>
  <r>
    <s v="Facultad de Ciencias de la Información "/>
    <s v="INF"/>
    <x v="4"/>
    <n v="732"/>
    <m/>
    <m/>
    <n v="4"/>
    <m/>
    <n v="3"/>
    <n v="4"/>
    <m/>
    <n v="4"/>
    <n v="16"/>
    <n v="29"/>
    <m/>
    <m/>
    <m/>
    <n v="5"/>
    <n v="5"/>
    <n v="5"/>
    <n v="4"/>
    <m/>
    <m/>
    <n v="3"/>
    <n v="5"/>
    <n v="4"/>
    <n v="2"/>
    <n v="4"/>
    <m/>
    <n v="4"/>
    <n v="5"/>
    <n v="4"/>
    <n v="5"/>
    <n v="5"/>
    <n v="5"/>
    <n v="5"/>
    <m/>
    <m/>
    <n v="4"/>
    <n v="5"/>
    <n v="5"/>
    <n v="5"/>
    <n v="5"/>
    <n v="5"/>
    <n v="4"/>
    <m/>
    <s v="Si"/>
    <n v="5"/>
    <s v="Si"/>
    <n v="4"/>
    <s v="Si"/>
    <n v="4"/>
    <s v="Si"/>
    <s v="Si"/>
    <s v="Si"/>
    <n v="5"/>
    <s v="No"/>
    <m/>
    <m/>
    <m/>
    <m/>
    <n v="5"/>
    <n v="5"/>
    <m/>
    <n v="5"/>
    <n v="4"/>
    <m/>
    <m/>
    <d v="2017-03-17T10:14:59"/>
    <s v="10.150.1.152"/>
  </r>
  <r>
    <s v="Facultad de Ciencias Químicas "/>
    <s v="QUI"/>
    <x v="3"/>
    <n v="733"/>
    <m/>
    <m/>
    <n v="10"/>
    <m/>
    <n v="2"/>
    <n v="4"/>
    <m/>
    <n v="10"/>
    <m/>
    <m/>
    <m/>
    <m/>
    <m/>
    <n v="4"/>
    <n v="5"/>
    <n v="4"/>
    <n v="4"/>
    <m/>
    <m/>
    <n v="2"/>
    <n v="4"/>
    <n v="5"/>
    <n v="4"/>
    <n v="4"/>
    <m/>
    <n v="3"/>
    <n v="4"/>
    <n v="4"/>
    <n v="5"/>
    <n v="4"/>
    <n v="5"/>
    <n v="4"/>
    <m/>
    <m/>
    <n v="5"/>
    <n v="4"/>
    <n v="4"/>
    <n v="4"/>
    <n v="4"/>
    <n v="4"/>
    <n v="4"/>
    <m/>
    <s v="Si"/>
    <n v="3"/>
    <s v="No"/>
    <m/>
    <s v="No"/>
    <m/>
    <s v="Si"/>
    <s v="Si"/>
    <s v="No"/>
    <m/>
    <s v="No"/>
    <m/>
    <m/>
    <m/>
    <m/>
    <n v="4"/>
    <n v="5"/>
    <m/>
    <n v="4"/>
    <n v="4"/>
    <m/>
    <m/>
    <d v="2017-03-17T10:15:06"/>
    <s v="10.150.1.151"/>
  </r>
  <r>
    <s v="F. Trabajo Social"/>
    <s v="TRS"/>
    <x v="4"/>
    <n v="734"/>
    <m/>
    <m/>
    <n v="26"/>
    <m/>
    <n v="3"/>
    <n v="5"/>
    <m/>
    <n v="26"/>
    <n v="9"/>
    <m/>
    <m/>
    <m/>
    <m/>
    <n v="5"/>
    <n v="3"/>
    <n v="4"/>
    <n v="4"/>
    <m/>
    <m/>
    <n v="3"/>
    <n v="4"/>
    <n v="4"/>
    <n v="4"/>
    <n v="4"/>
    <m/>
    <n v="4"/>
    <n v="5"/>
    <n v="5"/>
    <n v="5"/>
    <n v="5"/>
    <n v="5"/>
    <n v="5"/>
    <m/>
    <m/>
    <n v="5"/>
    <n v="5"/>
    <n v="5"/>
    <n v="5"/>
    <n v="5"/>
    <n v="5"/>
    <m/>
    <m/>
    <s v="Si"/>
    <n v="4"/>
    <m/>
    <n v="4"/>
    <s v="Si"/>
    <n v="4"/>
    <s v="Si"/>
    <s v="Si"/>
    <s v="Si"/>
    <n v="5"/>
    <s v="Si"/>
    <m/>
    <m/>
    <m/>
    <m/>
    <n v="5"/>
    <n v="5"/>
    <m/>
    <m/>
    <n v="4"/>
    <m/>
    <m/>
    <d v="2017-03-17T10:15:14"/>
    <s v="10.150.1.152"/>
  </r>
  <r>
    <s v="Facultad de Filología "/>
    <s v="FLL"/>
    <x v="2"/>
    <n v="735"/>
    <m/>
    <m/>
    <n v="14"/>
    <m/>
    <n v="4"/>
    <n v="4"/>
    <m/>
    <n v="29"/>
    <n v="14"/>
    <n v="16"/>
    <m/>
    <m/>
    <m/>
    <n v="4"/>
    <n v="4"/>
    <n v="4"/>
    <n v="3"/>
    <m/>
    <m/>
    <n v="4"/>
    <n v="4"/>
    <n v="2"/>
    <n v="4"/>
    <n v="4"/>
    <m/>
    <n v="4"/>
    <n v="5"/>
    <n v="4"/>
    <n v="5"/>
    <n v="5"/>
    <n v="4"/>
    <n v="4"/>
    <m/>
    <m/>
    <n v="5"/>
    <n v="4"/>
    <n v="4"/>
    <n v="5"/>
    <n v="5"/>
    <n v="5"/>
    <n v="4"/>
    <m/>
    <s v="Si"/>
    <n v="4"/>
    <s v="No"/>
    <m/>
    <s v="No"/>
    <m/>
    <s v="No"/>
    <s v="Si"/>
    <s v="No"/>
    <m/>
    <s v="No"/>
    <m/>
    <m/>
    <m/>
    <m/>
    <n v="5"/>
    <n v="5"/>
    <m/>
    <n v="5"/>
    <n v="4"/>
    <m/>
    <m/>
    <d v="2017-03-17T10:15:32"/>
    <s v="10.150.1.152"/>
  </r>
  <r>
    <s v="Facultad de Filosofía "/>
    <s v="FLS"/>
    <x v="2"/>
    <n v="736"/>
    <m/>
    <m/>
    <n v="15"/>
    <m/>
    <n v="3"/>
    <n v="3"/>
    <m/>
    <n v="15"/>
    <n v="29"/>
    <n v="14"/>
    <s v="Biblioteca Nacional"/>
    <m/>
    <m/>
    <n v="5"/>
    <n v="4"/>
    <n v="3"/>
    <n v="4"/>
    <m/>
    <m/>
    <n v="5"/>
    <n v="3"/>
    <n v="5"/>
    <n v="4"/>
    <n v="3"/>
    <m/>
    <n v="5"/>
    <n v="5"/>
    <n v="4"/>
    <n v="5"/>
    <n v="5"/>
    <n v="5"/>
    <n v="5"/>
    <m/>
    <m/>
    <n v="5"/>
    <n v="5"/>
    <n v="5"/>
    <n v="5"/>
    <n v="5"/>
    <n v="5"/>
    <n v="5"/>
    <m/>
    <s v="Si"/>
    <n v="4"/>
    <s v="No"/>
    <m/>
    <s v="No"/>
    <m/>
    <s v="No"/>
    <s v="Si"/>
    <s v="No"/>
    <m/>
    <s v="No"/>
    <m/>
    <m/>
    <m/>
    <m/>
    <n v="5"/>
    <n v="5"/>
    <m/>
    <n v="5"/>
    <n v="3"/>
    <m/>
    <m/>
    <d v="2017-03-17T10:15:58"/>
    <s v="10.150.1.152"/>
  </r>
  <r>
    <s v="Facultad de Veterinaria "/>
    <s v="VET"/>
    <x v="0"/>
    <n v="737"/>
    <m/>
    <m/>
    <n v="21"/>
    <m/>
    <n v="3"/>
    <n v="5"/>
    <m/>
    <n v="21"/>
    <m/>
    <m/>
    <m/>
    <m/>
    <m/>
    <n v="5"/>
    <n v="4"/>
    <n v="4"/>
    <n v="3"/>
    <m/>
    <m/>
    <n v="2"/>
    <n v="5"/>
    <n v="2"/>
    <n v="2"/>
    <n v="2"/>
    <m/>
    <n v="4"/>
    <n v="4"/>
    <n v="4"/>
    <n v="5"/>
    <n v="5"/>
    <n v="5"/>
    <n v="5"/>
    <m/>
    <m/>
    <n v="5"/>
    <n v="5"/>
    <n v="5"/>
    <n v="5"/>
    <n v="5"/>
    <n v="5"/>
    <n v="5"/>
    <m/>
    <s v="No"/>
    <m/>
    <s v="Si"/>
    <n v="5"/>
    <s v="No"/>
    <m/>
    <s v="Si"/>
    <s v="Si"/>
    <s v="Si"/>
    <n v="5"/>
    <s v="No"/>
    <m/>
    <m/>
    <m/>
    <m/>
    <n v="5"/>
    <n v="5"/>
    <m/>
    <n v="5"/>
    <n v="5"/>
    <m/>
    <m/>
    <d v="2017-03-17T10:16:53"/>
    <s v="10.150.1.152"/>
  </r>
  <r>
    <s v="Facultad de Farmacia "/>
    <s v="FAR"/>
    <x v="0"/>
    <n v="738"/>
    <m/>
    <m/>
    <n v="13"/>
    <m/>
    <n v="2"/>
    <n v="3"/>
    <m/>
    <n v="13"/>
    <m/>
    <m/>
    <m/>
    <m/>
    <m/>
    <n v="4"/>
    <n v="3"/>
    <n v="3"/>
    <n v="3"/>
    <m/>
    <m/>
    <n v="1"/>
    <n v="5"/>
    <n v="3"/>
    <n v="3"/>
    <n v="4"/>
    <m/>
    <n v="3"/>
    <n v="4"/>
    <n v="5"/>
    <n v="5"/>
    <n v="4"/>
    <n v="5"/>
    <n v="4"/>
    <m/>
    <m/>
    <n v="4"/>
    <n v="4"/>
    <n v="4"/>
    <n v="5"/>
    <n v="3"/>
    <n v="3"/>
    <n v="4"/>
    <m/>
    <s v="Si"/>
    <n v="4"/>
    <s v="Si"/>
    <n v="3"/>
    <s v="No"/>
    <m/>
    <s v="No"/>
    <s v="No"/>
    <s v="No"/>
    <m/>
    <s v="No"/>
    <m/>
    <m/>
    <m/>
    <m/>
    <n v="5"/>
    <n v="5"/>
    <m/>
    <n v="4"/>
    <n v="5"/>
    <m/>
    <m/>
    <d v="2017-03-17T10:16:56"/>
    <s v="10.150.1.152"/>
  </r>
  <r>
    <s v="Facultad de Ciencias Económicas y Empresariales "/>
    <s v="CEE"/>
    <x v="4"/>
    <n v="739"/>
    <m/>
    <m/>
    <n v="5"/>
    <m/>
    <n v="3"/>
    <n v="5"/>
    <m/>
    <n v="5"/>
    <n v="9"/>
    <n v="26"/>
    <m/>
    <m/>
    <m/>
    <n v="5"/>
    <n v="5"/>
    <n v="5"/>
    <n v="5"/>
    <m/>
    <m/>
    <n v="4"/>
    <n v="4"/>
    <n v="2"/>
    <n v="1"/>
    <n v="2"/>
    <m/>
    <n v="5"/>
    <n v="5"/>
    <n v="4"/>
    <n v="5"/>
    <n v="5"/>
    <n v="5"/>
    <n v="5"/>
    <m/>
    <m/>
    <n v="5"/>
    <n v="5"/>
    <n v="5"/>
    <n v="5"/>
    <n v="5"/>
    <n v="5"/>
    <n v="5"/>
    <m/>
    <s v="Si"/>
    <n v="4"/>
    <s v="Si"/>
    <n v="4"/>
    <s v="No"/>
    <m/>
    <s v="Si"/>
    <s v="Si"/>
    <s v="No"/>
    <m/>
    <s v="No"/>
    <m/>
    <m/>
    <m/>
    <m/>
    <n v="5"/>
    <n v="5"/>
    <m/>
    <n v="5"/>
    <n v="5"/>
    <m/>
    <m/>
    <d v="2017-03-17T10:16:59"/>
    <s v="10.150.1.151"/>
  </r>
  <r>
    <s v=""/>
    <s v=""/>
    <x v="1"/>
    <n v="740"/>
    <m/>
    <m/>
    <m/>
    <m/>
    <n v="2"/>
    <n v="3"/>
    <m/>
    <n v="26"/>
    <m/>
    <m/>
    <m/>
    <m/>
    <m/>
    <n v="3"/>
    <n v="3"/>
    <n v="3"/>
    <n v="3"/>
    <m/>
    <m/>
    <n v="4"/>
    <n v="3"/>
    <n v="4"/>
    <n v="4"/>
    <n v="5"/>
    <m/>
    <n v="3"/>
    <n v="4"/>
    <n v="4"/>
    <n v="4"/>
    <n v="4"/>
    <n v="4"/>
    <n v="4"/>
    <m/>
    <m/>
    <n v="5"/>
    <n v="4"/>
    <n v="4"/>
    <n v="4"/>
    <n v="5"/>
    <n v="5"/>
    <n v="4"/>
    <m/>
    <s v="Si"/>
    <n v="4"/>
    <s v="No"/>
    <m/>
    <s v="Si"/>
    <n v="4"/>
    <s v="Si"/>
    <s v="Si"/>
    <s v="Si"/>
    <n v="4"/>
    <s v="No"/>
    <m/>
    <m/>
    <m/>
    <m/>
    <n v="4"/>
    <n v="5"/>
    <m/>
    <n v="4"/>
    <n v="5"/>
    <m/>
    <m/>
    <d v="2017-03-17T10:17:38"/>
    <s v="10.150.1.152"/>
  </r>
  <r>
    <s v="Facultad de Ciencias Económicas y Empresariales "/>
    <s v="CEE"/>
    <x v="4"/>
    <n v="741"/>
    <m/>
    <m/>
    <n v="5"/>
    <m/>
    <n v="3"/>
    <n v="2"/>
    <m/>
    <n v="24"/>
    <n v="11"/>
    <m/>
    <m/>
    <m/>
    <m/>
    <n v="4"/>
    <n v="3"/>
    <n v="4"/>
    <n v="3"/>
    <m/>
    <m/>
    <n v="4"/>
    <n v="3"/>
    <n v="2"/>
    <n v="3"/>
    <n v="4"/>
    <m/>
    <n v="4"/>
    <n v="3"/>
    <n v="4"/>
    <n v="4"/>
    <n v="3"/>
    <n v="4"/>
    <n v="4"/>
    <m/>
    <m/>
    <n v="5"/>
    <n v="5"/>
    <n v="5"/>
    <n v="5"/>
    <n v="5"/>
    <n v="5"/>
    <n v="4"/>
    <m/>
    <s v="No"/>
    <m/>
    <s v="No"/>
    <m/>
    <s v="No"/>
    <m/>
    <s v="No"/>
    <s v="No"/>
    <s v="No"/>
    <m/>
    <s v="No"/>
    <m/>
    <m/>
    <m/>
    <m/>
    <n v="4"/>
    <n v="4"/>
    <m/>
    <n v="4"/>
    <n v="3"/>
    <m/>
    <m/>
    <d v="2017-03-17T10:18:54"/>
    <s v="10.150.1.152"/>
  </r>
  <r>
    <s v="Facultad de Ciencias Físicas "/>
    <s v="FIS"/>
    <x v="3"/>
    <n v="742"/>
    <m/>
    <m/>
    <n v="6"/>
    <m/>
    <n v="2"/>
    <n v="4"/>
    <m/>
    <n v="6"/>
    <n v="16"/>
    <n v="8"/>
    <m/>
    <m/>
    <m/>
    <n v="4"/>
    <n v="4"/>
    <n v="4"/>
    <n v="4"/>
    <m/>
    <m/>
    <n v="2"/>
    <n v="5"/>
    <n v="2"/>
    <n v="4"/>
    <n v="4"/>
    <m/>
    <n v="3"/>
    <n v="4"/>
    <n v="4"/>
    <n v="4"/>
    <n v="3"/>
    <n v="4"/>
    <n v="3"/>
    <m/>
    <m/>
    <n v="5"/>
    <n v="5"/>
    <n v="5"/>
    <n v="5"/>
    <n v="5"/>
    <n v="4"/>
    <n v="4"/>
    <m/>
    <s v="Si"/>
    <n v="4"/>
    <s v="No"/>
    <m/>
    <s v="No"/>
    <m/>
    <s v="Si"/>
    <s v="Si"/>
    <s v="No"/>
    <m/>
    <s v="No"/>
    <m/>
    <m/>
    <m/>
    <m/>
    <n v="5"/>
    <n v="5"/>
    <m/>
    <n v="4"/>
    <n v="4"/>
    <m/>
    <m/>
    <d v="2017-03-17T10:18:58"/>
    <s v="10.150.1.152"/>
  </r>
  <r>
    <s v="Facultad de Veterinaria "/>
    <s v="VET"/>
    <x v="0"/>
    <n v="743"/>
    <m/>
    <m/>
    <n v="21"/>
    <m/>
    <n v="3"/>
    <n v="5"/>
    <m/>
    <n v="21"/>
    <m/>
    <m/>
    <m/>
    <m/>
    <m/>
    <n v="5"/>
    <n v="3"/>
    <n v="3"/>
    <n v="3"/>
    <m/>
    <m/>
    <n v="4"/>
    <n v="5"/>
    <n v="4"/>
    <n v="4"/>
    <n v="4"/>
    <m/>
    <n v="4"/>
    <n v="4"/>
    <n v="5"/>
    <n v="5"/>
    <n v="4"/>
    <n v="5"/>
    <n v="5"/>
    <m/>
    <m/>
    <n v="5"/>
    <n v="5"/>
    <n v="5"/>
    <n v="5"/>
    <n v="5"/>
    <m/>
    <n v="5"/>
    <m/>
    <s v="No"/>
    <m/>
    <s v="Si"/>
    <n v="4"/>
    <m/>
    <m/>
    <s v="Si"/>
    <s v="Si"/>
    <s v="Si"/>
    <n v="5"/>
    <s v="Si"/>
    <m/>
    <m/>
    <m/>
    <m/>
    <n v="5"/>
    <n v="5"/>
    <m/>
    <n v="5"/>
    <n v="5"/>
    <m/>
    <m/>
    <d v="2017-03-17T10:19:21"/>
    <s v="10.150.1.152"/>
  </r>
  <r>
    <s v="Facultad de Psicología "/>
    <s v="PSI"/>
    <x v="0"/>
    <n v="744"/>
    <m/>
    <m/>
    <n v="20"/>
    <m/>
    <n v="2"/>
    <n v="2"/>
    <m/>
    <n v="20"/>
    <n v="9"/>
    <n v="26"/>
    <m/>
    <m/>
    <m/>
    <n v="5"/>
    <m/>
    <n v="5"/>
    <n v="5"/>
    <m/>
    <m/>
    <n v="3"/>
    <n v="4"/>
    <n v="4"/>
    <n v="2"/>
    <n v="4"/>
    <m/>
    <n v="4"/>
    <n v="5"/>
    <n v="5"/>
    <n v="5"/>
    <n v="4"/>
    <n v="5"/>
    <n v="5"/>
    <m/>
    <m/>
    <n v="5"/>
    <n v="5"/>
    <n v="5"/>
    <n v="5"/>
    <n v="5"/>
    <n v="5"/>
    <m/>
    <m/>
    <s v="Si"/>
    <n v="5"/>
    <s v="No"/>
    <m/>
    <s v="Si"/>
    <n v="4"/>
    <s v="No"/>
    <s v="Si"/>
    <s v="No"/>
    <m/>
    <s v="No"/>
    <m/>
    <m/>
    <m/>
    <m/>
    <n v="5"/>
    <n v="5"/>
    <m/>
    <n v="5"/>
    <n v="4"/>
    <m/>
    <m/>
    <d v="2017-03-17T10:19:26"/>
    <s v="10.150.1.152"/>
  </r>
  <r>
    <s v="Facultad de Ciencias de la Información "/>
    <s v="INF"/>
    <x v="4"/>
    <n v="745"/>
    <m/>
    <m/>
    <n v="4"/>
    <m/>
    <n v="4"/>
    <n v="5"/>
    <m/>
    <n v="1"/>
    <n v="4"/>
    <n v="29"/>
    <s v="Biblioteca del Museo Nacional Centro de Arte Reina Sofía "/>
    <m/>
    <m/>
    <n v="5"/>
    <n v="4"/>
    <n v="4"/>
    <n v="4"/>
    <m/>
    <m/>
    <n v="4"/>
    <n v="3"/>
    <n v="3"/>
    <n v="4"/>
    <n v="5"/>
    <m/>
    <n v="4"/>
    <n v="4"/>
    <n v="3"/>
    <n v="5"/>
    <n v="4"/>
    <n v="5"/>
    <n v="4"/>
    <m/>
    <m/>
    <n v="4"/>
    <n v="5"/>
    <n v="5"/>
    <n v="5"/>
    <n v="5"/>
    <n v="5"/>
    <n v="4"/>
    <m/>
    <s v="Si"/>
    <n v="5"/>
    <s v="No"/>
    <m/>
    <s v="No"/>
    <m/>
    <s v="No"/>
    <s v="Si"/>
    <s v="Si"/>
    <n v="5"/>
    <s v="No"/>
    <m/>
    <m/>
    <m/>
    <m/>
    <n v="4"/>
    <n v="4"/>
    <m/>
    <n v="5"/>
    <n v="4"/>
    <m/>
    <m/>
    <d v="2017-03-17T10:19:29"/>
    <s v="10.150.1.151"/>
  </r>
  <r>
    <s v="Facultad de Derecho "/>
    <s v="DER"/>
    <x v="4"/>
    <n v="746"/>
    <m/>
    <m/>
    <n v="11"/>
    <m/>
    <n v="5"/>
    <n v="5"/>
    <m/>
    <n v="11"/>
    <n v="16"/>
    <n v="14"/>
    <m/>
    <m/>
    <m/>
    <n v="4"/>
    <m/>
    <m/>
    <m/>
    <m/>
    <m/>
    <n v="5"/>
    <n v="4"/>
    <m/>
    <n v="5"/>
    <m/>
    <m/>
    <n v="4"/>
    <n v="3"/>
    <n v="3"/>
    <n v="5"/>
    <n v="3"/>
    <n v="4"/>
    <n v="3"/>
    <m/>
    <m/>
    <n v="4"/>
    <n v="5"/>
    <n v="5"/>
    <n v="5"/>
    <n v="5"/>
    <n v="5"/>
    <n v="3"/>
    <m/>
    <s v="No"/>
    <m/>
    <s v="No"/>
    <m/>
    <s v="Si"/>
    <n v="3"/>
    <s v="No"/>
    <s v="No"/>
    <s v="No"/>
    <m/>
    <s v="No"/>
    <m/>
    <m/>
    <m/>
    <m/>
    <n v="4"/>
    <n v="5"/>
    <m/>
    <n v="4"/>
    <n v="4"/>
    <m/>
    <m/>
    <d v="2017-03-17T10:19:35"/>
    <s v="10.150.1.151"/>
  </r>
  <r>
    <s v="Facultad de Medicina "/>
    <s v="MED"/>
    <x v="0"/>
    <n v="747"/>
    <m/>
    <m/>
    <n v="18"/>
    <m/>
    <n v="3"/>
    <n v="5"/>
    <m/>
    <n v="18"/>
    <m/>
    <m/>
    <m/>
    <m/>
    <m/>
    <n v="4"/>
    <n v="3"/>
    <n v="4"/>
    <n v="3"/>
    <m/>
    <m/>
    <n v="5"/>
    <n v="5"/>
    <n v="4"/>
    <n v="3"/>
    <n v="4"/>
    <m/>
    <n v="3"/>
    <n v="4"/>
    <n v="3"/>
    <n v="5"/>
    <n v="3"/>
    <n v="3"/>
    <n v="3"/>
    <m/>
    <m/>
    <n v="5"/>
    <n v="4"/>
    <n v="3"/>
    <n v="5"/>
    <n v="5"/>
    <n v="5"/>
    <n v="5"/>
    <m/>
    <s v="Si"/>
    <n v="4"/>
    <s v="Si"/>
    <n v="4"/>
    <s v="Si"/>
    <n v="4"/>
    <s v="Si"/>
    <s v="Si"/>
    <s v="No"/>
    <m/>
    <s v="No"/>
    <m/>
    <m/>
    <m/>
    <m/>
    <n v="5"/>
    <n v="5"/>
    <m/>
    <n v="5"/>
    <n v="4"/>
    <s v="Me gustaría destacar la eficiencia, interés y amabilidad de Dña. María José Valdemoro Fernández-Quevedo.&lt;br&gt;Es una suerte poder contar con la ayuda de esta excelente profesional.&lt;br&gt;Muchas gracias"/>
    <m/>
    <d v="2017-03-17T10:19:52"/>
    <s v="10.150.1.152"/>
  </r>
  <r>
    <s v="Facultad de Bellas Artes "/>
    <s v="BBA"/>
    <x v="2"/>
    <n v="748"/>
    <m/>
    <m/>
    <n v="1"/>
    <m/>
    <n v="4"/>
    <n v="5"/>
    <m/>
    <n v="1"/>
    <n v="15"/>
    <n v="4"/>
    <m/>
    <m/>
    <m/>
    <n v="1"/>
    <n v="1"/>
    <n v="1"/>
    <n v="1"/>
    <m/>
    <m/>
    <n v="4"/>
    <n v="5"/>
    <n v="4"/>
    <n v="2"/>
    <n v="5"/>
    <m/>
    <n v="4"/>
    <n v="5"/>
    <n v="4"/>
    <n v="5"/>
    <m/>
    <n v="5"/>
    <n v="5"/>
    <m/>
    <m/>
    <n v="5"/>
    <n v="5"/>
    <n v="5"/>
    <n v="5"/>
    <n v="5"/>
    <n v="5"/>
    <n v="5"/>
    <m/>
    <s v="Si"/>
    <n v="5"/>
    <s v="Si"/>
    <n v="5"/>
    <s v="No"/>
    <m/>
    <s v="No"/>
    <s v="Si"/>
    <s v="No"/>
    <m/>
    <m/>
    <m/>
    <m/>
    <m/>
    <m/>
    <n v="5"/>
    <n v="5"/>
    <m/>
    <n v="5"/>
    <n v="5"/>
    <m/>
    <m/>
    <d v="2017-03-17T10:19:57"/>
    <s v="10.150.1.151"/>
  </r>
  <r>
    <s v="Facultad de Derecho "/>
    <s v="DER"/>
    <x v="4"/>
    <n v="749"/>
    <m/>
    <m/>
    <n v="11"/>
    <m/>
    <n v="4"/>
    <n v="5"/>
    <m/>
    <n v="29"/>
    <n v="11"/>
    <m/>
    <s v="colegio notarial de Madrid"/>
    <m/>
    <m/>
    <n v="5"/>
    <n v="5"/>
    <n v="5"/>
    <n v="5"/>
    <m/>
    <m/>
    <n v="5"/>
    <n v="5"/>
    <n v="5"/>
    <n v="2"/>
    <n v="3"/>
    <m/>
    <n v="5"/>
    <n v="4"/>
    <n v="4"/>
    <n v="5"/>
    <n v="5"/>
    <n v="5"/>
    <n v="4"/>
    <m/>
    <m/>
    <n v="5"/>
    <n v="5"/>
    <n v="5"/>
    <n v="5"/>
    <n v="5"/>
    <n v="5"/>
    <n v="4"/>
    <m/>
    <s v="Si"/>
    <n v="3"/>
    <s v="Si"/>
    <n v="3"/>
    <s v="No"/>
    <m/>
    <s v="Si"/>
    <s v="Si"/>
    <s v="Si"/>
    <n v="4"/>
    <s v="Si"/>
    <m/>
    <m/>
    <m/>
    <m/>
    <n v="5"/>
    <n v="5"/>
    <m/>
    <n v="5"/>
    <n v="4"/>
    <s v="Como profesor de la Facultad de Derecho espero que se centralice completamente la biblioteca en algún momento&lt;br&gt;Resulta imposible consultar las revistas que están en los departamentos sin acudir al sistema de préstamo"/>
    <m/>
    <d v="2017-03-17T10:20:13"/>
    <s v="10.150.1.151"/>
  </r>
  <r>
    <s v="F. Enfermería, Fisioterapia y Podología"/>
    <s v="ENF"/>
    <x v="0"/>
    <n v="750"/>
    <m/>
    <m/>
    <n v="22"/>
    <m/>
    <n v="2"/>
    <n v="4"/>
    <m/>
    <n v="22"/>
    <n v="18"/>
    <m/>
    <m/>
    <m/>
    <m/>
    <n v="5"/>
    <n v="4"/>
    <n v="4"/>
    <n v="4"/>
    <m/>
    <m/>
    <n v="5"/>
    <n v="5"/>
    <m/>
    <n v="3"/>
    <n v="4"/>
    <m/>
    <n v="4"/>
    <n v="5"/>
    <n v="3"/>
    <n v="5"/>
    <n v="3"/>
    <n v="5"/>
    <n v="4"/>
    <m/>
    <m/>
    <n v="5"/>
    <n v="5"/>
    <n v="5"/>
    <n v="5"/>
    <n v="5"/>
    <n v="5"/>
    <n v="4"/>
    <m/>
    <s v="Si"/>
    <n v="5"/>
    <s v="No"/>
    <m/>
    <s v="No"/>
    <m/>
    <s v="No"/>
    <s v="Si"/>
    <s v="Si"/>
    <n v="5"/>
    <s v="Si"/>
    <m/>
    <m/>
    <m/>
    <m/>
    <n v="4"/>
    <n v="5"/>
    <m/>
    <n v="5"/>
    <n v="4"/>
    <m/>
    <m/>
    <d v="2017-03-17T10:20:22"/>
    <s v="10.150.1.151"/>
  </r>
  <r>
    <s v="F. Comercio y Turismo"/>
    <s v="EMP"/>
    <x v="4"/>
    <n v="751"/>
    <m/>
    <m/>
    <n v="24"/>
    <m/>
    <n v="4"/>
    <n v="3"/>
    <m/>
    <n v="24"/>
    <m/>
    <m/>
    <m/>
    <m/>
    <m/>
    <n v="4"/>
    <n v="4"/>
    <n v="4"/>
    <n v="4"/>
    <m/>
    <m/>
    <n v="5"/>
    <n v="3"/>
    <n v="4"/>
    <n v="3"/>
    <n v="4"/>
    <m/>
    <n v="4"/>
    <n v="5"/>
    <n v="4"/>
    <n v="5"/>
    <n v="4"/>
    <n v="5"/>
    <n v="4"/>
    <m/>
    <m/>
    <n v="5"/>
    <n v="4"/>
    <n v="4"/>
    <n v="5"/>
    <n v="5"/>
    <n v="5"/>
    <n v="4"/>
    <m/>
    <s v="Si"/>
    <n v="3"/>
    <s v="Si"/>
    <n v="3"/>
    <s v="Si"/>
    <n v="3"/>
    <s v="Si"/>
    <s v="Si"/>
    <s v="No"/>
    <m/>
    <s v="Si"/>
    <m/>
    <m/>
    <m/>
    <m/>
    <n v="5"/>
    <n v="5"/>
    <m/>
    <n v="4"/>
    <n v="5"/>
    <m/>
    <m/>
    <d v="2017-03-17T10:20:41"/>
    <s v="10.150.1.151"/>
  </r>
  <r>
    <s v=""/>
    <s v=""/>
    <x v="1"/>
    <n v="752"/>
    <m/>
    <m/>
    <m/>
    <m/>
    <n v="4"/>
    <n v="5"/>
    <m/>
    <n v="25"/>
    <n v="18"/>
    <n v="6"/>
    <m/>
    <m/>
    <m/>
    <n v="4"/>
    <n v="5"/>
    <n v="4"/>
    <n v="4"/>
    <m/>
    <m/>
    <n v="4"/>
    <n v="5"/>
    <n v="3"/>
    <n v="4"/>
    <n v="3"/>
    <m/>
    <n v="4"/>
    <n v="4"/>
    <n v="4"/>
    <n v="5"/>
    <n v="4"/>
    <n v="5"/>
    <n v="4"/>
    <m/>
    <m/>
    <n v="5"/>
    <n v="5"/>
    <n v="5"/>
    <n v="5"/>
    <n v="5"/>
    <n v="5"/>
    <n v="5"/>
    <m/>
    <s v="Si"/>
    <n v="4"/>
    <s v="Si"/>
    <n v="4"/>
    <s v="No"/>
    <m/>
    <s v="Si"/>
    <s v="No"/>
    <m/>
    <n v="4"/>
    <s v="No"/>
    <m/>
    <m/>
    <m/>
    <m/>
    <n v="5"/>
    <n v="5"/>
    <m/>
    <n v="5"/>
    <n v="5"/>
    <m/>
    <m/>
    <d v="2017-03-17T10:20:50"/>
    <s v="10.150.1.152"/>
  </r>
  <r>
    <s v="Facultad de Geografía e Historia "/>
    <s v="GHI"/>
    <x v="2"/>
    <n v="753"/>
    <m/>
    <m/>
    <n v="16"/>
    <m/>
    <n v="4"/>
    <n v="5"/>
    <m/>
    <n v="16"/>
    <n v="28"/>
    <n v="14"/>
    <s v="Biblioteca Nacional"/>
    <m/>
    <m/>
    <n v="5"/>
    <n v="5"/>
    <n v="4"/>
    <n v="4"/>
    <m/>
    <m/>
    <n v="4"/>
    <n v="4"/>
    <n v="4"/>
    <n v="4"/>
    <n v="3"/>
    <m/>
    <n v="4"/>
    <n v="5"/>
    <n v="4"/>
    <n v="5"/>
    <n v="4"/>
    <n v="3"/>
    <n v="4"/>
    <m/>
    <m/>
    <n v="5"/>
    <n v="5"/>
    <n v="5"/>
    <n v="4"/>
    <n v="5"/>
    <n v="5"/>
    <n v="5"/>
    <m/>
    <s v="Si"/>
    <n v="3"/>
    <s v="Si"/>
    <n v="3"/>
    <s v="No"/>
    <m/>
    <s v="Si"/>
    <s v="Si"/>
    <s v="No"/>
    <m/>
    <s v="Si"/>
    <m/>
    <m/>
    <m/>
    <m/>
    <n v="5"/>
    <n v="5"/>
    <m/>
    <n v="5"/>
    <n v="4"/>
    <m/>
    <m/>
    <d v="2017-03-17T10:21:06"/>
    <s v="10.150.1.152"/>
  </r>
  <r>
    <s v="Facultad de Ciencias de la Documentación "/>
    <s v="BYD"/>
    <x v="4"/>
    <n v="754"/>
    <m/>
    <m/>
    <n v="3"/>
    <m/>
    <n v="4"/>
    <n v="5"/>
    <m/>
    <n v="3"/>
    <n v="16"/>
    <n v="14"/>
    <s v="Biblioteca Tomás Navarro Tomás, CSIC."/>
    <m/>
    <m/>
    <n v="5"/>
    <n v="5"/>
    <n v="4"/>
    <n v="4"/>
    <m/>
    <m/>
    <n v="4"/>
    <n v="2"/>
    <n v="4"/>
    <n v="4"/>
    <n v="5"/>
    <m/>
    <n v="5"/>
    <n v="5"/>
    <n v="4"/>
    <n v="5"/>
    <n v="5"/>
    <n v="5"/>
    <n v="5"/>
    <m/>
    <m/>
    <n v="5"/>
    <n v="5"/>
    <n v="5"/>
    <n v="5"/>
    <n v="5"/>
    <n v="5"/>
    <n v="4"/>
    <m/>
    <s v="Si"/>
    <n v="4"/>
    <s v="Si"/>
    <n v="4"/>
    <s v="Si"/>
    <n v="4"/>
    <s v="No"/>
    <s v="Si"/>
    <s v="No"/>
    <m/>
    <s v="Si"/>
    <m/>
    <m/>
    <m/>
    <m/>
    <n v="5"/>
    <n v="5"/>
    <m/>
    <n v="5"/>
    <n v="4"/>
    <m/>
    <m/>
    <d v="2017-03-17T10:21:14"/>
    <s v="10.150.1.152"/>
  </r>
  <r>
    <s v="Facultad de Ciencias de la Documentación "/>
    <s v="BYD"/>
    <x v="4"/>
    <n v="755"/>
    <m/>
    <m/>
    <n v="3"/>
    <n v="17"/>
    <m/>
    <n v="3"/>
    <n v="5"/>
    <m/>
    <n v="17"/>
    <n v="8"/>
    <m/>
    <m/>
    <m/>
    <m/>
    <n v="4"/>
    <n v="5"/>
    <n v="4"/>
    <n v="4"/>
    <n v="1"/>
    <m/>
    <m/>
    <m/>
    <m/>
    <m/>
    <n v="4"/>
    <n v="4"/>
    <n v="1"/>
    <n v="5"/>
    <n v="4"/>
    <n v="4"/>
    <n v="4"/>
    <n v="1"/>
    <n v="3"/>
    <n v="4"/>
    <n v="4"/>
    <n v="4"/>
    <n v="5"/>
    <n v="5"/>
    <n v="5"/>
    <n v="4"/>
    <s v="SI"/>
    <n v="3"/>
    <m/>
    <n v="5"/>
    <n v="2"/>
    <n v="2"/>
    <n v="5"/>
    <n v="5"/>
    <n v="5"/>
    <m/>
    <s v="Si"/>
    <s v="SI"/>
    <n v="2"/>
    <m/>
    <n v="5"/>
    <n v="5"/>
    <m/>
    <n v="5"/>
    <n v="4"/>
    <m/>
    <m/>
    <m/>
    <m/>
    <m/>
    <d v="2017-03-17T10:21:44"/>
    <s v="10.150.1.152"/>
  </r>
  <r>
    <s v="Facultad de Ciencias Químicas "/>
    <s v="QUI"/>
    <x v="3"/>
    <n v="756"/>
    <m/>
    <m/>
    <n v="10"/>
    <m/>
    <n v="3"/>
    <n v="4"/>
    <m/>
    <n v="10"/>
    <m/>
    <m/>
    <m/>
    <m/>
    <m/>
    <n v="5"/>
    <n v="4"/>
    <m/>
    <n v="4"/>
    <m/>
    <m/>
    <n v="4"/>
    <n v="4"/>
    <n v="4"/>
    <n v="3"/>
    <n v="3"/>
    <m/>
    <n v="3"/>
    <n v="3"/>
    <n v="3"/>
    <n v="4"/>
    <n v="3"/>
    <n v="4"/>
    <n v="3"/>
    <m/>
    <m/>
    <n v="4"/>
    <n v="5"/>
    <n v="4"/>
    <n v="4"/>
    <n v="5"/>
    <n v="4"/>
    <n v="4"/>
    <m/>
    <s v="Si"/>
    <n v="3"/>
    <s v="Si"/>
    <n v="3"/>
    <s v="No"/>
    <m/>
    <s v="Si"/>
    <s v="Si"/>
    <s v="No"/>
    <m/>
    <s v="Si"/>
    <s v="Más disponibilidad de revistas electrónicas"/>
    <m/>
    <m/>
    <m/>
    <n v="4"/>
    <n v="4"/>
    <m/>
    <n v="4"/>
    <n v="3"/>
    <m/>
    <m/>
    <d v="2017-03-17T10:22:32"/>
    <s v="10.150.1.152"/>
  </r>
  <r>
    <s v="Facultad de Medicina "/>
    <s v="MED"/>
    <x v="0"/>
    <n v="757"/>
    <m/>
    <m/>
    <n v="18"/>
    <m/>
    <n v="2"/>
    <n v="5"/>
    <m/>
    <n v="18"/>
    <n v="19"/>
    <n v="2"/>
    <m/>
    <m/>
    <m/>
    <n v="5"/>
    <n v="5"/>
    <n v="5"/>
    <n v="5"/>
    <m/>
    <m/>
    <n v="4"/>
    <n v="5"/>
    <n v="2"/>
    <n v="2"/>
    <n v="3"/>
    <m/>
    <n v="4"/>
    <n v="5"/>
    <n v="5"/>
    <n v="5"/>
    <n v="5"/>
    <n v="5"/>
    <n v="5"/>
    <m/>
    <m/>
    <n v="5"/>
    <n v="5"/>
    <n v="5"/>
    <n v="5"/>
    <n v="5"/>
    <n v="5"/>
    <n v="5"/>
    <m/>
    <s v="Si"/>
    <n v="5"/>
    <s v="Si"/>
    <n v="5"/>
    <s v="Si"/>
    <n v="4"/>
    <s v="Si"/>
    <s v="Si"/>
    <s v="No"/>
    <m/>
    <s v="No"/>
    <m/>
    <m/>
    <m/>
    <m/>
    <n v="5"/>
    <n v="5"/>
    <m/>
    <n v="5"/>
    <n v="5"/>
    <m/>
    <m/>
    <d v="2017-03-17T10:22:49"/>
    <s v="10.150.1.152"/>
  </r>
  <r>
    <s v="Facultad de Filología "/>
    <s v="FLL"/>
    <x v="2"/>
    <n v="758"/>
    <m/>
    <m/>
    <n v="14"/>
    <m/>
    <n v="3"/>
    <n v="3"/>
    <m/>
    <n v="29"/>
    <n v="14"/>
    <n v="20"/>
    <s v="UNED, CSIC"/>
    <m/>
    <m/>
    <n v="4"/>
    <n v="5"/>
    <n v="5"/>
    <n v="4"/>
    <m/>
    <m/>
    <n v="4"/>
    <n v="5"/>
    <n v="5"/>
    <n v="3"/>
    <n v="5"/>
    <m/>
    <n v="3"/>
    <n v="5"/>
    <n v="5"/>
    <n v="5"/>
    <n v="5"/>
    <n v="4"/>
    <n v="5"/>
    <m/>
    <m/>
    <n v="5"/>
    <n v="5"/>
    <n v="5"/>
    <n v="5"/>
    <n v="5"/>
    <n v="5"/>
    <n v="3"/>
    <m/>
    <s v="Si"/>
    <n v="4"/>
    <s v="No"/>
    <m/>
    <s v="No"/>
    <m/>
    <s v="Si"/>
    <s v="Si"/>
    <s v="Si"/>
    <n v="3"/>
    <s v="No"/>
    <m/>
    <m/>
    <m/>
    <m/>
    <n v="3"/>
    <n v="5"/>
    <m/>
    <n v="4"/>
    <n v="3"/>
    <s v="Hay muchos libros que la gente no devuelve y están reclamados desde hace años. Debería existir una política mucho más estricta al respecto. He protestado por esta cuestión en múltiples ocasiones y, aunque hay muy buenas intenciones por parte de todo el personal de biblioteca, el hecho cierto es que el problema persiste.&lt;br&gt;Me gustaría que se hiciera todo lo posible por mantener el servicio de préstamo interbibliotecario durante el verano (con la única excepción lógica de agosto). Es un momento en que los profesores podemos aprovechar más para investigar pero la interrupción del PI es una gran limitación. Entiendo que hay instituciones cuyas bibliotecas cierran, pero seguro que hay muchas otras que no, y de las que podríamos seguir recibiendo préstamos. Aunque pueda haber libros concretos más difíciles de conseguir, no me parece que la solución sea cortar por lo sano y cerrar el servicio durante casi tres meses."/>
    <m/>
    <d v="2017-03-17T10:23:21"/>
    <s v="10.150.1.151"/>
  </r>
  <r>
    <s v="Facultad de Ciencias Geológicas "/>
    <s v="GEO"/>
    <x v="3"/>
    <n v="759"/>
    <m/>
    <m/>
    <n v="7"/>
    <m/>
    <n v="3"/>
    <n v="4"/>
    <m/>
    <n v="7"/>
    <m/>
    <m/>
    <m/>
    <m/>
    <m/>
    <n v="5"/>
    <n v="4"/>
    <n v="4"/>
    <n v="4"/>
    <m/>
    <m/>
    <n v="5"/>
    <n v="5"/>
    <n v="5"/>
    <n v="5"/>
    <n v="4"/>
    <m/>
    <n v="5"/>
    <n v="5"/>
    <n v="4"/>
    <n v="5"/>
    <n v="4"/>
    <n v="5"/>
    <n v="4"/>
    <m/>
    <m/>
    <n v="5"/>
    <n v="5"/>
    <n v="4"/>
    <n v="5"/>
    <n v="5"/>
    <n v="4"/>
    <n v="4"/>
    <m/>
    <s v="Si"/>
    <n v="4"/>
    <s v="Si"/>
    <n v="5"/>
    <s v="No"/>
    <m/>
    <s v="No"/>
    <s v="Si"/>
    <s v="No"/>
    <m/>
    <s v="Si"/>
    <m/>
    <m/>
    <m/>
    <m/>
    <n v="5"/>
    <n v="5"/>
    <m/>
    <n v="5"/>
    <n v="4"/>
    <m/>
    <m/>
    <d v="2017-03-17T10:23:31"/>
    <s v="10.150.1.152"/>
  </r>
  <r>
    <s v=""/>
    <s v=""/>
    <x v="1"/>
    <n v="760"/>
    <m/>
    <m/>
    <m/>
    <m/>
    <n v="3"/>
    <n v="3"/>
    <m/>
    <n v="15"/>
    <m/>
    <m/>
    <s v="Bibliotecas de la Comunidad de Madrid"/>
    <m/>
    <m/>
    <n v="5"/>
    <n v="4"/>
    <n v="4"/>
    <n v="4"/>
    <m/>
    <m/>
    <n v="4"/>
    <n v="4"/>
    <n v="4"/>
    <n v="4"/>
    <n v="4"/>
    <m/>
    <n v="5"/>
    <n v="5"/>
    <n v="5"/>
    <n v="5"/>
    <n v="5"/>
    <n v="5"/>
    <n v="5"/>
    <m/>
    <m/>
    <n v="5"/>
    <n v="5"/>
    <n v="5"/>
    <n v="5"/>
    <n v="5"/>
    <n v="5"/>
    <n v="5"/>
    <m/>
    <s v="No"/>
    <m/>
    <m/>
    <m/>
    <m/>
    <m/>
    <m/>
    <s v="No"/>
    <s v="No"/>
    <m/>
    <m/>
    <m/>
    <m/>
    <m/>
    <m/>
    <n v="5"/>
    <n v="5"/>
    <m/>
    <n v="5"/>
    <n v="4"/>
    <m/>
    <m/>
    <d v="2017-03-17T10:24:23"/>
    <s v="10.150.1.152"/>
  </r>
  <r>
    <s v="Facultad de Ciencias Físicas "/>
    <s v="FIS"/>
    <x v="3"/>
    <n v="761"/>
    <m/>
    <m/>
    <n v="6"/>
    <m/>
    <n v="3"/>
    <n v="3"/>
    <m/>
    <n v="6"/>
    <m/>
    <m/>
    <m/>
    <m/>
    <m/>
    <n v="5"/>
    <n v="5"/>
    <n v="5"/>
    <n v="5"/>
    <m/>
    <m/>
    <n v="4"/>
    <n v="4"/>
    <n v="3"/>
    <n v="3"/>
    <n v="4"/>
    <m/>
    <n v="5"/>
    <n v="5"/>
    <n v="5"/>
    <n v="5"/>
    <n v="5"/>
    <n v="5"/>
    <n v="5"/>
    <m/>
    <m/>
    <n v="5"/>
    <n v="5"/>
    <n v="5"/>
    <n v="5"/>
    <n v="5"/>
    <n v="5"/>
    <n v="5"/>
    <m/>
    <s v="Si"/>
    <n v="4"/>
    <s v="No"/>
    <m/>
    <s v="No"/>
    <m/>
    <s v="Si"/>
    <s v="Si"/>
    <m/>
    <m/>
    <s v="No"/>
    <m/>
    <m/>
    <m/>
    <m/>
    <n v="5"/>
    <n v="5"/>
    <m/>
    <n v="5"/>
    <n v="5"/>
    <m/>
    <m/>
    <d v="2017-03-17T10:24:40"/>
    <s v="10.150.1.152"/>
  </r>
  <r>
    <s v="Facultad de Ciencias Políticas y Sociología "/>
    <s v="CPS"/>
    <x v="4"/>
    <n v="762"/>
    <m/>
    <m/>
    <n v="9"/>
    <m/>
    <n v="3"/>
    <n v="3"/>
    <m/>
    <n v="9"/>
    <m/>
    <m/>
    <m/>
    <m/>
    <m/>
    <n v="4"/>
    <n v="4"/>
    <n v="4"/>
    <n v="4"/>
    <m/>
    <m/>
    <n v="4"/>
    <n v="5"/>
    <n v="4"/>
    <n v="4"/>
    <n v="4"/>
    <m/>
    <n v="4"/>
    <n v="4"/>
    <n v="4"/>
    <n v="4"/>
    <n v="4"/>
    <n v="4"/>
    <n v="4"/>
    <m/>
    <m/>
    <n v="4"/>
    <n v="4"/>
    <n v="4"/>
    <n v="4"/>
    <n v="4"/>
    <n v="4"/>
    <n v="4"/>
    <m/>
    <s v="Si"/>
    <n v="4"/>
    <s v="Si"/>
    <m/>
    <s v="Si"/>
    <n v="4"/>
    <s v="Si"/>
    <s v="Si"/>
    <s v="No"/>
    <m/>
    <s v="No"/>
    <m/>
    <m/>
    <m/>
    <m/>
    <n v="4"/>
    <n v="4"/>
    <m/>
    <n v="4"/>
    <n v="3"/>
    <m/>
    <m/>
    <d v="2017-03-17T10:25:44"/>
    <s v="10.150.1.152"/>
  </r>
  <r>
    <s v="Facultad de Ciencias Geológicas "/>
    <s v="GEO"/>
    <x v="3"/>
    <n v="763"/>
    <m/>
    <m/>
    <n v="7"/>
    <m/>
    <n v="2"/>
    <n v="3"/>
    <m/>
    <n v="7"/>
    <m/>
    <m/>
    <m/>
    <m/>
    <m/>
    <n v="4"/>
    <n v="5"/>
    <n v="5"/>
    <n v="4"/>
    <m/>
    <m/>
    <n v="4"/>
    <n v="5"/>
    <n v="3"/>
    <n v="1"/>
    <n v="4"/>
    <m/>
    <n v="4"/>
    <n v="4"/>
    <n v="5"/>
    <n v="5"/>
    <n v="4"/>
    <n v="4"/>
    <n v="4"/>
    <m/>
    <m/>
    <n v="5"/>
    <n v="5"/>
    <n v="5"/>
    <n v="5"/>
    <n v="5"/>
    <n v="5"/>
    <n v="5"/>
    <m/>
    <s v="Si"/>
    <n v="4"/>
    <s v="No"/>
    <m/>
    <s v="No"/>
    <m/>
    <s v="Si"/>
    <s v="Si"/>
    <s v="No"/>
    <m/>
    <s v="No"/>
    <m/>
    <m/>
    <m/>
    <m/>
    <n v="5"/>
    <n v="5"/>
    <m/>
    <n v="5"/>
    <n v="4"/>
    <m/>
    <m/>
    <d v="2017-03-17T10:25:54"/>
    <s v="10.150.1.152"/>
  </r>
  <r>
    <s v="Facultad de Ciencias Políticas y Sociología "/>
    <s v="CPS"/>
    <x v="4"/>
    <n v="764"/>
    <m/>
    <m/>
    <n v="9"/>
    <m/>
    <n v="2"/>
    <n v="4"/>
    <m/>
    <n v="9"/>
    <m/>
    <m/>
    <m/>
    <m/>
    <m/>
    <n v="5"/>
    <n v="5"/>
    <n v="5"/>
    <n v="4"/>
    <m/>
    <m/>
    <n v="2"/>
    <n v="5"/>
    <n v="5"/>
    <n v="2"/>
    <n v="5"/>
    <m/>
    <m/>
    <n v="4"/>
    <n v="5"/>
    <m/>
    <n v="5"/>
    <m/>
    <n v="4"/>
    <m/>
    <m/>
    <n v="5"/>
    <n v="5"/>
    <n v="5"/>
    <n v="5"/>
    <n v="5"/>
    <n v="5"/>
    <m/>
    <m/>
    <s v="Si"/>
    <m/>
    <s v="No"/>
    <m/>
    <s v="No"/>
    <m/>
    <s v="No"/>
    <s v="No"/>
    <s v="No"/>
    <m/>
    <s v="No"/>
    <m/>
    <m/>
    <m/>
    <m/>
    <n v="5"/>
    <n v="5"/>
    <m/>
    <n v="5"/>
    <n v="3"/>
    <m/>
    <m/>
    <d v="2017-03-17T10:26:00"/>
    <s v="10.150.1.151"/>
  </r>
  <r>
    <s v=""/>
    <s v=""/>
    <x v="1"/>
    <n v="765"/>
    <m/>
    <m/>
    <m/>
    <m/>
    <n v="2"/>
    <n v="4"/>
    <m/>
    <n v="18"/>
    <n v="21"/>
    <n v="14"/>
    <m/>
    <m/>
    <m/>
    <n v="5"/>
    <n v="5"/>
    <n v="5"/>
    <n v="5"/>
    <m/>
    <m/>
    <n v="3"/>
    <n v="5"/>
    <n v="4"/>
    <n v="3"/>
    <n v="4"/>
    <m/>
    <n v="4"/>
    <n v="4"/>
    <n v="4"/>
    <n v="5"/>
    <n v="4"/>
    <n v="3"/>
    <n v="4"/>
    <m/>
    <m/>
    <n v="5"/>
    <n v="5"/>
    <n v="5"/>
    <n v="5"/>
    <n v="5"/>
    <n v="5"/>
    <n v="5"/>
    <m/>
    <s v="Si"/>
    <n v="4"/>
    <s v="No"/>
    <m/>
    <s v="No"/>
    <m/>
    <s v="Si"/>
    <s v="Si"/>
    <s v="No"/>
    <m/>
    <s v="Si"/>
    <m/>
    <m/>
    <m/>
    <m/>
    <n v="5"/>
    <n v="5"/>
    <m/>
    <n v="4"/>
    <n v="5"/>
    <m/>
    <m/>
    <d v="2017-03-17T10:26:11"/>
    <s v="10.150.1.151"/>
  </r>
  <r>
    <s v="Facultad de Medicina "/>
    <s v="MED"/>
    <x v="0"/>
    <n v="766"/>
    <m/>
    <m/>
    <n v="18"/>
    <m/>
    <n v="3"/>
    <n v="5"/>
    <m/>
    <n v="18"/>
    <n v="22"/>
    <m/>
    <m/>
    <m/>
    <m/>
    <n v="4"/>
    <n v="4"/>
    <n v="4"/>
    <n v="4"/>
    <m/>
    <m/>
    <n v="3"/>
    <n v="5"/>
    <n v="3"/>
    <n v="3"/>
    <n v="3"/>
    <m/>
    <n v="4"/>
    <n v="4"/>
    <n v="5"/>
    <n v="5"/>
    <n v="4"/>
    <n v="3"/>
    <n v="3"/>
    <m/>
    <m/>
    <n v="5"/>
    <n v="5"/>
    <n v="5"/>
    <n v="5"/>
    <n v="5"/>
    <n v="4"/>
    <m/>
    <m/>
    <s v="No"/>
    <m/>
    <s v="No"/>
    <m/>
    <s v="No"/>
    <m/>
    <s v="No"/>
    <m/>
    <s v="Si"/>
    <n v="5"/>
    <s v="Si"/>
    <m/>
    <m/>
    <m/>
    <m/>
    <n v="5"/>
    <n v="5"/>
    <m/>
    <n v="5"/>
    <n v="5"/>
    <m/>
    <m/>
    <d v="2017-03-17T10:26:36"/>
    <s v="10.150.1.152"/>
  </r>
  <r>
    <s v="Facultad de Educación "/>
    <s v="EDU"/>
    <x v="2"/>
    <n v="767"/>
    <m/>
    <m/>
    <n v="12"/>
    <m/>
    <n v="3"/>
    <n v="4"/>
    <m/>
    <n v="12"/>
    <m/>
    <m/>
    <m/>
    <m/>
    <m/>
    <n v="2"/>
    <n v="2"/>
    <n v="4"/>
    <n v="4"/>
    <m/>
    <m/>
    <n v="2"/>
    <n v="5"/>
    <n v="4"/>
    <n v="2"/>
    <n v="4"/>
    <m/>
    <n v="3"/>
    <n v="3"/>
    <n v="4"/>
    <n v="4"/>
    <n v="3"/>
    <n v="4"/>
    <n v="3"/>
    <m/>
    <m/>
    <n v="3"/>
    <n v="5"/>
    <n v="4"/>
    <n v="4"/>
    <n v="5"/>
    <n v="5"/>
    <n v="2"/>
    <m/>
    <s v="Si"/>
    <n v="3"/>
    <s v="Si"/>
    <n v="3"/>
    <s v="Si"/>
    <n v="3"/>
    <s v="Si"/>
    <s v="Si"/>
    <s v="Si"/>
    <n v="2"/>
    <s v="No"/>
    <m/>
    <m/>
    <m/>
    <m/>
    <n v="4"/>
    <n v="3"/>
    <m/>
    <n v="4"/>
    <n v="4"/>
    <m/>
    <m/>
    <d v="2017-03-17T10:26:55"/>
    <s v="10.150.1.151"/>
  </r>
  <r>
    <s v="Facultad de Filología "/>
    <s v="FLL"/>
    <x v="2"/>
    <n v="768"/>
    <m/>
    <m/>
    <n v="14"/>
    <m/>
    <n v="5"/>
    <n v="5"/>
    <m/>
    <n v="14"/>
    <m/>
    <m/>
    <m/>
    <m/>
    <m/>
    <n v="5"/>
    <n v="4"/>
    <n v="5"/>
    <n v="4"/>
    <m/>
    <m/>
    <n v="5"/>
    <n v="5"/>
    <n v="4"/>
    <n v="4"/>
    <n v="4"/>
    <m/>
    <n v="5"/>
    <n v="4"/>
    <n v="5"/>
    <n v="5"/>
    <n v="5"/>
    <n v="5"/>
    <n v="5"/>
    <m/>
    <m/>
    <n v="5"/>
    <n v="5"/>
    <n v="5"/>
    <n v="5"/>
    <n v="5"/>
    <n v="5"/>
    <n v="5"/>
    <m/>
    <s v="Si"/>
    <n v="4"/>
    <s v="No"/>
    <m/>
    <s v="No"/>
    <m/>
    <s v="Si"/>
    <s v="Si"/>
    <m/>
    <m/>
    <s v="Si"/>
    <m/>
    <m/>
    <m/>
    <m/>
    <n v="5"/>
    <n v="5"/>
    <m/>
    <n v="5"/>
    <n v="4"/>
    <m/>
    <m/>
    <d v="2017-03-17T10:27:26"/>
    <s v="10.150.1.151"/>
  </r>
  <r>
    <s v="Facultad de Derecho "/>
    <s v="DER"/>
    <x v="4"/>
    <n v="769"/>
    <m/>
    <m/>
    <n v="11"/>
    <m/>
    <n v="3"/>
    <n v="5"/>
    <m/>
    <n v="11"/>
    <n v="29"/>
    <m/>
    <s v="Biblioteca del Colegio Notarial"/>
    <m/>
    <m/>
    <n v="5"/>
    <n v="5"/>
    <n v="4"/>
    <n v="5"/>
    <m/>
    <m/>
    <n v="5"/>
    <n v="5"/>
    <n v="3"/>
    <n v="3"/>
    <n v="3"/>
    <m/>
    <n v="3"/>
    <n v="4"/>
    <n v="4"/>
    <n v="5"/>
    <n v="4"/>
    <n v="3"/>
    <n v="4"/>
    <m/>
    <m/>
    <n v="5"/>
    <n v="5"/>
    <n v="5"/>
    <n v="5"/>
    <n v="5"/>
    <n v="5"/>
    <n v="3"/>
    <m/>
    <s v="Si"/>
    <n v="4"/>
    <s v="No"/>
    <m/>
    <s v="No"/>
    <m/>
    <s v="No"/>
    <s v="No"/>
    <s v="No"/>
    <m/>
    <s v="No"/>
    <m/>
    <m/>
    <m/>
    <m/>
    <n v="5"/>
    <n v="5"/>
    <m/>
    <n v="5"/>
    <n v="5"/>
    <m/>
    <m/>
    <d v="2017-03-17T10:28:05"/>
    <s v="10.150.1.151"/>
  </r>
  <r>
    <s v="Facultad de Ciencias Matemáticas "/>
    <s v="MAT"/>
    <x v="3"/>
    <n v="771"/>
    <m/>
    <m/>
    <n v="8"/>
    <m/>
    <n v="3"/>
    <n v="5"/>
    <m/>
    <n v="8"/>
    <m/>
    <m/>
    <m/>
    <m/>
    <m/>
    <n v="4"/>
    <n v="3"/>
    <n v="3"/>
    <n v="4"/>
    <m/>
    <m/>
    <n v="3"/>
    <n v="5"/>
    <n v="4"/>
    <n v="1"/>
    <n v="4"/>
    <m/>
    <n v="5"/>
    <n v="4"/>
    <n v="5"/>
    <n v="5"/>
    <n v="4"/>
    <n v="4"/>
    <n v="5"/>
    <m/>
    <m/>
    <n v="5"/>
    <n v="4"/>
    <n v="5"/>
    <n v="5"/>
    <n v="5"/>
    <n v="5"/>
    <n v="5"/>
    <m/>
    <s v="No"/>
    <m/>
    <s v="Si"/>
    <n v="4"/>
    <s v="No"/>
    <m/>
    <s v="Si"/>
    <s v="Si"/>
    <s v="No"/>
    <m/>
    <s v="No"/>
    <m/>
    <m/>
    <m/>
    <m/>
    <n v="5"/>
    <n v="5"/>
    <m/>
    <n v="5"/>
    <n v="4"/>
    <m/>
    <m/>
    <d v="2017-03-17T10:28:18"/>
    <s v="10.150.1.152"/>
  </r>
  <r>
    <s v="Facultad de Filología "/>
    <s v="FLL"/>
    <x v="2"/>
    <n v="772"/>
    <m/>
    <m/>
    <n v="14"/>
    <m/>
    <n v="4"/>
    <n v="4"/>
    <m/>
    <n v="15"/>
    <n v="14"/>
    <n v="11"/>
    <m/>
    <m/>
    <m/>
    <n v="1"/>
    <n v="3"/>
    <n v="2"/>
    <n v="2"/>
    <m/>
    <m/>
    <n v="4"/>
    <n v="4"/>
    <n v="5"/>
    <n v="2"/>
    <n v="4"/>
    <m/>
    <n v="4"/>
    <n v="5"/>
    <n v="4"/>
    <n v="5"/>
    <n v="4"/>
    <n v="5"/>
    <n v="5"/>
    <m/>
    <m/>
    <n v="5"/>
    <n v="5"/>
    <n v="4"/>
    <n v="5"/>
    <n v="5"/>
    <n v="5"/>
    <n v="5"/>
    <m/>
    <s v="Si"/>
    <n v="4"/>
    <s v="No"/>
    <m/>
    <s v="No"/>
    <m/>
    <s v="No"/>
    <s v="No"/>
    <s v="No"/>
    <m/>
    <s v="No"/>
    <m/>
    <m/>
    <m/>
    <m/>
    <n v="5"/>
    <n v="5"/>
    <m/>
    <n v="5"/>
    <m/>
    <m/>
    <m/>
    <d v="2017-03-17T10:28:59"/>
    <s v="10.150.1.152"/>
  </r>
  <r>
    <s v="Facultad de Ciencias Económicas y Empresariales "/>
    <s v="CEE"/>
    <x v="4"/>
    <n v="773"/>
    <m/>
    <m/>
    <n v="5"/>
    <m/>
    <n v="2"/>
    <n v="4"/>
    <m/>
    <n v="5"/>
    <n v="24"/>
    <m/>
    <m/>
    <m/>
    <m/>
    <n v="4"/>
    <n v="4"/>
    <n v="4"/>
    <n v="3"/>
    <m/>
    <m/>
    <n v="3"/>
    <n v="5"/>
    <n v="4"/>
    <n v="3"/>
    <n v="3"/>
    <m/>
    <n v="4"/>
    <n v="4"/>
    <n v="4"/>
    <n v="5"/>
    <n v="3"/>
    <n v="4"/>
    <n v="4"/>
    <m/>
    <m/>
    <n v="5"/>
    <n v="4"/>
    <n v="4"/>
    <n v="4"/>
    <n v="4"/>
    <n v="4"/>
    <n v="4"/>
    <m/>
    <s v="Si"/>
    <n v="3"/>
    <s v="Si"/>
    <n v="4"/>
    <s v="No"/>
    <m/>
    <s v="Si"/>
    <s v="Si"/>
    <s v="Si"/>
    <n v="4"/>
    <s v="No"/>
    <m/>
    <m/>
    <m/>
    <m/>
    <n v="4"/>
    <n v="5"/>
    <m/>
    <n v="4"/>
    <n v="4"/>
    <m/>
    <m/>
    <d v="2017-03-17T10:29:07"/>
    <s v="10.150.1.151"/>
  </r>
  <r>
    <s v="Facultad de Ciencias Químicas "/>
    <s v="QUI"/>
    <x v="3"/>
    <n v="774"/>
    <m/>
    <m/>
    <n v="10"/>
    <m/>
    <n v="2"/>
    <n v="5"/>
    <m/>
    <n v="10"/>
    <n v="6"/>
    <m/>
    <m/>
    <m/>
    <m/>
    <n v="5"/>
    <n v="5"/>
    <n v="5"/>
    <n v="5"/>
    <m/>
    <m/>
    <n v="2"/>
    <n v="5"/>
    <n v="3"/>
    <n v="2"/>
    <n v="4"/>
    <m/>
    <n v="3"/>
    <n v="4"/>
    <n v="4"/>
    <n v="5"/>
    <n v="5"/>
    <n v="5"/>
    <n v="5"/>
    <m/>
    <m/>
    <n v="5"/>
    <n v="5"/>
    <n v="5"/>
    <n v="5"/>
    <n v="5"/>
    <n v="5"/>
    <n v="3"/>
    <m/>
    <s v="Si"/>
    <n v="4"/>
    <s v="No"/>
    <m/>
    <s v="No"/>
    <m/>
    <s v="Si"/>
    <s v="No"/>
    <s v="No"/>
    <m/>
    <s v="Si"/>
    <s v="Inscripcion a la base de datos Knovel seria muy util."/>
    <m/>
    <m/>
    <m/>
    <n v="5"/>
    <n v="5"/>
    <m/>
    <n v="5"/>
    <n v="5"/>
    <m/>
    <m/>
    <d v="2017-03-17T10:29:16"/>
    <s v="10.150.1.151"/>
  </r>
  <r>
    <s v="Facultad de Veterinaria "/>
    <s v="VET"/>
    <x v="0"/>
    <n v="775"/>
    <m/>
    <m/>
    <n v="21"/>
    <m/>
    <n v="2"/>
    <n v="5"/>
    <m/>
    <n v="21"/>
    <m/>
    <m/>
    <m/>
    <m/>
    <m/>
    <n v="5"/>
    <n v="4"/>
    <n v="4"/>
    <n v="4"/>
    <m/>
    <m/>
    <n v="2"/>
    <n v="5"/>
    <n v="3"/>
    <n v="3"/>
    <n v="3"/>
    <m/>
    <n v="4"/>
    <n v="4"/>
    <n v="4"/>
    <n v="5"/>
    <n v="4"/>
    <n v="5"/>
    <n v="4"/>
    <m/>
    <m/>
    <n v="5"/>
    <n v="5"/>
    <n v="5"/>
    <n v="5"/>
    <n v="5"/>
    <n v="5"/>
    <n v="5"/>
    <m/>
    <s v="Si"/>
    <n v="4"/>
    <s v="Si"/>
    <n v="4"/>
    <s v="No"/>
    <m/>
    <s v="Si"/>
    <s v="Si"/>
    <s v="No"/>
    <m/>
    <s v="No"/>
    <s v="Cursos de formación on-line o weminars para poder realizarlos en el momento en que se necesite"/>
    <m/>
    <m/>
    <m/>
    <n v="5"/>
    <n v="5"/>
    <m/>
    <n v="5"/>
    <n v="4"/>
    <m/>
    <m/>
    <d v="2017-03-17T10:30:04"/>
    <s v="10.150.1.151"/>
  </r>
  <r>
    <s v="Facultad de Ciencias Químicas "/>
    <s v="QUI"/>
    <x v="3"/>
    <n v="776"/>
    <m/>
    <m/>
    <n v="10"/>
    <m/>
    <n v="2"/>
    <n v="4"/>
    <m/>
    <n v="10"/>
    <m/>
    <m/>
    <m/>
    <m/>
    <m/>
    <n v="5"/>
    <n v="5"/>
    <n v="5"/>
    <n v="5"/>
    <m/>
    <m/>
    <n v="4"/>
    <n v="5"/>
    <n v="4"/>
    <n v="3"/>
    <n v="4"/>
    <m/>
    <n v="4"/>
    <n v="5"/>
    <n v="5"/>
    <n v="5"/>
    <n v="5"/>
    <n v="5"/>
    <n v="5"/>
    <m/>
    <m/>
    <n v="5"/>
    <n v="5"/>
    <n v="5"/>
    <n v="5"/>
    <n v="5"/>
    <n v="5"/>
    <n v="5"/>
    <m/>
    <s v="Si"/>
    <n v="4"/>
    <s v="Si"/>
    <n v="4"/>
    <s v="Si"/>
    <n v="4"/>
    <s v="Si"/>
    <s v="Si"/>
    <s v="No"/>
    <m/>
    <s v="Si"/>
    <m/>
    <m/>
    <m/>
    <m/>
    <n v="5"/>
    <n v="5"/>
    <m/>
    <n v="5"/>
    <n v="4"/>
    <m/>
    <m/>
    <d v="2017-03-17T10:30:26"/>
    <s v="10.150.1.152"/>
  </r>
  <r>
    <s v=""/>
    <s v=""/>
    <x v="1"/>
    <n v="777"/>
    <m/>
    <m/>
    <m/>
    <m/>
    <n v="3"/>
    <n v="5"/>
    <m/>
    <n v="4"/>
    <n v="5"/>
    <n v="20"/>
    <s v="Facultad de Estudios Estadísticos"/>
    <m/>
    <m/>
    <n v="5"/>
    <n v="4"/>
    <n v="5"/>
    <n v="5"/>
    <m/>
    <m/>
    <n v="4"/>
    <n v="4"/>
    <n v="3"/>
    <n v="3"/>
    <n v="2"/>
    <m/>
    <n v="4"/>
    <n v="5"/>
    <n v="5"/>
    <n v="5"/>
    <n v="5"/>
    <n v="5"/>
    <n v="5"/>
    <m/>
    <m/>
    <n v="5"/>
    <n v="5"/>
    <n v="5"/>
    <n v="5"/>
    <n v="5"/>
    <n v="5"/>
    <n v="5"/>
    <m/>
    <s v="Si"/>
    <n v="4"/>
    <s v="Si"/>
    <n v="4"/>
    <s v="Si"/>
    <n v="3"/>
    <s v="Si"/>
    <s v="Si"/>
    <s v="Si"/>
    <n v="5"/>
    <s v="No"/>
    <m/>
    <m/>
    <m/>
    <m/>
    <n v="5"/>
    <n v="5"/>
    <m/>
    <n v="5"/>
    <n v="4"/>
    <m/>
    <m/>
    <d v="2017-03-17T10:31:09"/>
    <s v="10.150.1.152"/>
  </r>
  <r>
    <s v="Facultad de Ciencias Políticas y Sociología "/>
    <s v="CPS"/>
    <x v="4"/>
    <n v="778"/>
    <m/>
    <m/>
    <n v="9"/>
    <m/>
    <n v="4"/>
    <n v="4"/>
    <m/>
    <n v="9"/>
    <n v="26"/>
    <n v="20"/>
    <m/>
    <m/>
    <m/>
    <n v="5"/>
    <n v="5"/>
    <n v="5"/>
    <n v="5"/>
    <m/>
    <m/>
    <n v="5"/>
    <n v="3"/>
    <n v="5"/>
    <n v="2"/>
    <n v="4"/>
    <m/>
    <n v="3"/>
    <n v="4"/>
    <n v="4"/>
    <n v="5"/>
    <m/>
    <n v="5"/>
    <n v="5"/>
    <m/>
    <m/>
    <n v="5"/>
    <n v="5"/>
    <n v="5"/>
    <n v="5"/>
    <n v="5"/>
    <n v="5"/>
    <n v="5"/>
    <m/>
    <s v="Si"/>
    <n v="4"/>
    <s v="Si"/>
    <n v="4"/>
    <s v="Si"/>
    <n v="4"/>
    <s v="No"/>
    <s v="Si"/>
    <s v="No"/>
    <m/>
    <s v="No"/>
    <m/>
    <m/>
    <m/>
    <m/>
    <n v="5"/>
    <n v="5"/>
    <m/>
    <n v="4"/>
    <n v="4"/>
    <m/>
    <m/>
    <d v="2017-03-17T10:31:33"/>
    <s v="10.150.1.151"/>
  </r>
  <r>
    <s v="Facultad de Veterinaria "/>
    <s v="VET"/>
    <x v="0"/>
    <n v="779"/>
    <m/>
    <m/>
    <n v="21"/>
    <m/>
    <n v="3"/>
    <n v="4"/>
    <m/>
    <n v="21"/>
    <m/>
    <m/>
    <m/>
    <m/>
    <m/>
    <n v="4"/>
    <n v="4"/>
    <n v="4"/>
    <n v="4"/>
    <m/>
    <m/>
    <n v="4"/>
    <n v="5"/>
    <n v="3"/>
    <n v="3"/>
    <n v="2"/>
    <m/>
    <n v="4"/>
    <n v="4"/>
    <n v="3"/>
    <n v="5"/>
    <n v="4"/>
    <n v="4"/>
    <n v="4"/>
    <m/>
    <m/>
    <n v="5"/>
    <n v="5"/>
    <n v="5"/>
    <n v="5"/>
    <n v="5"/>
    <n v="5"/>
    <n v="5"/>
    <m/>
    <s v="Si"/>
    <n v="4"/>
    <s v="No"/>
    <m/>
    <s v="No"/>
    <m/>
    <m/>
    <s v="Si"/>
    <s v="Si"/>
    <n v="5"/>
    <s v="Si"/>
    <m/>
    <m/>
    <m/>
    <m/>
    <n v="5"/>
    <n v="5"/>
    <m/>
    <n v="5"/>
    <n v="4"/>
    <m/>
    <m/>
    <d v="2017-03-17T10:31:53"/>
    <s v="10.150.1.151"/>
  </r>
  <r>
    <s v="Facultad de Derecho "/>
    <s v="DER"/>
    <x v="4"/>
    <n v="780"/>
    <m/>
    <m/>
    <n v="11"/>
    <m/>
    <n v="4"/>
    <n v="4"/>
    <m/>
    <n v="11"/>
    <n v="29"/>
    <n v="5"/>
    <m/>
    <m/>
    <m/>
    <n v="4"/>
    <n v="4"/>
    <n v="4"/>
    <n v="4"/>
    <m/>
    <m/>
    <n v="5"/>
    <n v="4"/>
    <n v="2"/>
    <n v="3"/>
    <n v="3"/>
    <m/>
    <n v="4"/>
    <n v="4"/>
    <n v="4"/>
    <n v="5"/>
    <n v="5"/>
    <n v="4"/>
    <n v="4"/>
    <m/>
    <m/>
    <n v="5"/>
    <n v="5"/>
    <n v="5"/>
    <n v="5"/>
    <n v="3"/>
    <n v="3"/>
    <n v="5"/>
    <m/>
    <s v="Si"/>
    <n v="5"/>
    <s v="No"/>
    <m/>
    <s v="No"/>
    <m/>
    <s v="No"/>
    <s v="Si"/>
    <s v="No"/>
    <m/>
    <s v="No"/>
    <m/>
    <m/>
    <m/>
    <m/>
    <n v="5"/>
    <n v="5"/>
    <m/>
    <n v="5"/>
    <n v="4"/>
    <m/>
    <m/>
    <d v="2017-03-17T10:32:32"/>
    <s v="10.150.1.151"/>
  </r>
  <r>
    <s v="Facultad de Ciencias de la Información "/>
    <s v="INF"/>
    <x v="4"/>
    <n v="781"/>
    <m/>
    <m/>
    <n v="4"/>
    <m/>
    <n v="3"/>
    <n v="2"/>
    <m/>
    <n v="4"/>
    <n v="3"/>
    <m/>
    <m/>
    <m/>
    <m/>
    <n v="5"/>
    <n v="5"/>
    <n v="5"/>
    <n v="3"/>
    <m/>
    <m/>
    <n v="4"/>
    <n v="4"/>
    <n v="4"/>
    <n v="2"/>
    <n v="4"/>
    <m/>
    <n v="4"/>
    <n v="5"/>
    <n v="4"/>
    <n v="4"/>
    <n v="4"/>
    <n v="4"/>
    <n v="4"/>
    <m/>
    <m/>
    <n v="3"/>
    <n v="4"/>
    <n v="4"/>
    <n v="3"/>
    <n v="4"/>
    <n v="4"/>
    <n v="4"/>
    <m/>
    <s v="Si"/>
    <n v="4"/>
    <s v="Si"/>
    <n v="4"/>
    <s v="Si"/>
    <n v="5"/>
    <s v="Si"/>
    <s v="Si"/>
    <s v="Si"/>
    <n v="5"/>
    <s v="Si"/>
    <m/>
    <m/>
    <m/>
    <m/>
    <n v="4"/>
    <n v="4"/>
    <m/>
    <n v="4"/>
    <n v="5"/>
    <m/>
    <m/>
    <d v="2017-03-17T10:33:59"/>
    <s v="10.150.1.151"/>
  </r>
  <r>
    <s v=""/>
    <s v=""/>
    <x v="1"/>
    <n v="782"/>
    <m/>
    <m/>
    <m/>
    <m/>
    <n v="2"/>
    <n v="2"/>
    <m/>
    <n v="29"/>
    <m/>
    <m/>
    <s v="Biblioteca Nacional"/>
    <m/>
    <m/>
    <n v="5"/>
    <n v="4"/>
    <n v="4"/>
    <n v="4"/>
    <m/>
    <m/>
    <n v="1"/>
    <n v="1"/>
    <n v="4"/>
    <n v="4"/>
    <n v="4"/>
    <m/>
    <n v="3"/>
    <n v="5"/>
    <n v="4"/>
    <n v="5"/>
    <n v="5"/>
    <n v="5"/>
    <n v="5"/>
    <m/>
    <m/>
    <n v="5"/>
    <n v="5"/>
    <n v="5"/>
    <n v="5"/>
    <n v="5"/>
    <n v="5"/>
    <n v="5"/>
    <m/>
    <s v="Si"/>
    <n v="4"/>
    <s v="Si"/>
    <n v="4"/>
    <s v="No"/>
    <m/>
    <s v="No"/>
    <s v="No"/>
    <s v="No"/>
    <m/>
    <s v="No"/>
    <m/>
    <m/>
    <m/>
    <m/>
    <n v="5"/>
    <n v="5"/>
    <m/>
    <n v="5"/>
    <m/>
    <m/>
    <m/>
    <d v="2017-03-17T10:34:00"/>
    <s v="10.150.1.151"/>
  </r>
  <r>
    <s v="Facultad de Medicina "/>
    <s v="MED"/>
    <x v="0"/>
    <n v="783"/>
    <m/>
    <m/>
    <n v="18"/>
    <m/>
    <n v="3"/>
    <n v="4"/>
    <m/>
    <n v="18"/>
    <n v="18"/>
    <n v="18"/>
    <m/>
    <m/>
    <m/>
    <n v="5"/>
    <n v="5"/>
    <n v="4"/>
    <n v="5"/>
    <m/>
    <m/>
    <n v="4"/>
    <n v="4"/>
    <n v="4"/>
    <n v="3"/>
    <n v="5"/>
    <m/>
    <n v="4"/>
    <n v="3"/>
    <n v="3"/>
    <n v="5"/>
    <n v="4"/>
    <n v="5"/>
    <n v="3"/>
    <m/>
    <m/>
    <n v="5"/>
    <n v="4"/>
    <n v="4"/>
    <n v="5"/>
    <n v="5"/>
    <m/>
    <n v="5"/>
    <m/>
    <s v="No"/>
    <m/>
    <s v="No"/>
    <m/>
    <s v="Si"/>
    <n v="4"/>
    <s v="Si"/>
    <s v="No"/>
    <s v="No"/>
    <m/>
    <s v="Si"/>
    <m/>
    <m/>
    <m/>
    <m/>
    <n v="5"/>
    <n v="5"/>
    <m/>
    <n v="5"/>
    <n v="5"/>
    <m/>
    <m/>
    <d v="2017-03-17T10:36:00"/>
    <s v="10.150.1.152"/>
  </r>
  <r>
    <s v="Facultad de Ciencias de la Información "/>
    <s v="INF"/>
    <x v="4"/>
    <n v="785"/>
    <m/>
    <m/>
    <n v="4"/>
    <m/>
    <n v="5"/>
    <n v="3"/>
    <m/>
    <n v="4"/>
    <n v="1"/>
    <m/>
    <m/>
    <m/>
    <m/>
    <n v="4"/>
    <n v="4"/>
    <n v="4"/>
    <n v="4"/>
    <m/>
    <m/>
    <n v="5"/>
    <n v="4"/>
    <n v="3"/>
    <n v="3"/>
    <n v="4"/>
    <m/>
    <n v="4"/>
    <n v="4"/>
    <n v="4"/>
    <n v="4"/>
    <n v="4"/>
    <n v="5"/>
    <n v="5"/>
    <m/>
    <m/>
    <n v="5"/>
    <n v="5"/>
    <n v="5"/>
    <n v="5"/>
    <n v="5"/>
    <n v="5"/>
    <n v="5"/>
    <m/>
    <s v="Si"/>
    <n v="4"/>
    <s v="Si"/>
    <n v="4"/>
    <s v="No"/>
    <m/>
    <s v="No"/>
    <m/>
    <s v="Si"/>
    <n v="4"/>
    <s v="Si"/>
    <m/>
    <m/>
    <m/>
    <m/>
    <n v="5"/>
    <n v="5"/>
    <m/>
    <n v="5"/>
    <n v="5"/>
    <m/>
    <m/>
    <d v="2017-03-17T10:38:11"/>
    <s v="10.150.1.152"/>
  </r>
  <r>
    <s v=""/>
    <s v=""/>
    <x v="1"/>
    <n v="786"/>
    <m/>
    <m/>
    <m/>
    <m/>
    <m/>
    <m/>
    <m/>
    <m/>
    <m/>
    <m/>
    <m/>
    <m/>
    <m/>
    <m/>
    <m/>
    <m/>
    <m/>
    <m/>
    <m/>
    <m/>
    <m/>
    <m/>
    <m/>
    <m/>
    <m/>
    <m/>
    <m/>
    <m/>
    <m/>
    <m/>
    <m/>
    <m/>
    <m/>
    <m/>
    <m/>
    <m/>
    <m/>
    <m/>
    <m/>
    <m/>
    <m/>
    <m/>
    <m/>
    <m/>
    <m/>
    <m/>
    <m/>
    <m/>
    <m/>
    <m/>
    <m/>
    <m/>
    <m/>
    <m/>
    <m/>
    <m/>
    <m/>
    <m/>
    <m/>
    <m/>
    <m/>
    <m/>
    <m/>
    <m/>
    <d v="2017-03-17T10:38:26"/>
    <s v="10.150.1.152"/>
  </r>
  <r>
    <s v="Facultad de Ciencias Económicas y Empresariales "/>
    <s v="CEE"/>
    <x v="4"/>
    <n v="787"/>
    <m/>
    <m/>
    <n v="5"/>
    <m/>
    <n v="5"/>
    <n v="5"/>
    <m/>
    <n v="16"/>
    <n v="9"/>
    <n v="15"/>
    <s v="BNE, Ateneo de Madrid, Banco de España."/>
    <m/>
    <m/>
    <n v="1"/>
    <n v="1"/>
    <n v="1"/>
    <n v="1"/>
    <m/>
    <m/>
    <n v="5"/>
    <n v="5"/>
    <n v="4"/>
    <n v="4"/>
    <n v="5"/>
    <m/>
    <n v="4"/>
    <n v="5"/>
    <n v="5"/>
    <n v="5"/>
    <n v="5"/>
    <n v="5"/>
    <n v="5"/>
    <m/>
    <m/>
    <n v="5"/>
    <n v="5"/>
    <n v="5"/>
    <n v="5"/>
    <n v="5"/>
    <n v="5"/>
    <n v="5"/>
    <m/>
    <s v="Si"/>
    <n v="3"/>
    <s v="Si"/>
    <n v="5"/>
    <s v="Si"/>
    <n v="5"/>
    <s v="Si"/>
    <s v="Si"/>
    <s v="Si"/>
    <n v="5"/>
    <s v="Si"/>
    <m/>
    <m/>
    <m/>
    <m/>
    <n v="5"/>
    <n v="5"/>
    <m/>
    <n v="5"/>
    <n v="5"/>
    <s v="Sobre todo ha mejorado muchísimo el préstamos interbibliotecario"/>
    <m/>
    <d v="2017-03-17T10:38:27"/>
    <s v="10.150.1.151"/>
  </r>
  <r>
    <s v="Facultad de Filología "/>
    <s v="FLL"/>
    <x v="2"/>
    <n v="788"/>
    <m/>
    <m/>
    <n v="14"/>
    <m/>
    <n v="2"/>
    <n v="5"/>
    <m/>
    <n v="28"/>
    <n v="29"/>
    <m/>
    <s v="BNE, RAE y todas las grandes europeas."/>
    <m/>
    <m/>
    <n v="3"/>
    <m/>
    <n v="2"/>
    <n v="3"/>
    <m/>
    <m/>
    <n v="4"/>
    <n v="1"/>
    <n v="5"/>
    <n v="3"/>
    <n v="5"/>
    <m/>
    <n v="2"/>
    <n v="3"/>
    <m/>
    <m/>
    <n v="2"/>
    <m/>
    <n v="2"/>
    <m/>
    <m/>
    <n v="2"/>
    <n v="3"/>
    <n v="3"/>
    <n v="3"/>
    <n v="2"/>
    <m/>
    <n v="1"/>
    <m/>
    <s v="No"/>
    <m/>
    <s v="No"/>
    <m/>
    <s v="No"/>
    <m/>
    <s v="Si"/>
    <s v="Si"/>
    <s v="No"/>
    <m/>
    <s v="No"/>
    <m/>
    <m/>
    <m/>
    <m/>
    <m/>
    <m/>
    <m/>
    <n v="3"/>
    <n v="3"/>
    <m/>
    <m/>
    <d v="2017-03-17T10:39:14"/>
    <s v="10.150.1.152"/>
  </r>
  <r>
    <s v="Facultad de Ciencias Políticas y Sociología "/>
    <s v="CPS"/>
    <x v="4"/>
    <n v="789"/>
    <m/>
    <m/>
    <n v="9"/>
    <m/>
    <n v="2"/>
    <n v="4"/>
    <m/>
    <n v="9"/>
    <n v="26"/>
    <n v="29"/>
    <m/>
    <m/>
    <m/>
    <n v="5"/>
    <n v="5"/>
    <n v="3"/>
    <n v="4"/>
    <m/>
    <m/>
    <n v="5"/>
    <n v="5"/>
    <n v="4"/>
    <n v="2"/>
    <n v="5"/>
    <m/>
    <n v="4"/>
    <n v="4"/>
    <n v="4"/>
    <n v="5"/>
    <n v="4"/>
    <n v="5"/>
    <n v="4"/>
    <m/>
    <m/>
    <n v="5"/>
    <n v="5"/>
    <n v="5"/>
    <n v="5"/>
    <n v="5"/>
    <n v="5"/>
    <m/>
    <m/>
    <s v="Si"/>
    <n v="3"/>
    <s v="No"/>
    <m/>
    <s v="No"/>
    <m/>
    <s v="No"/>
    <s v="Si"/>
    <s v="No"/>
    <m/>
    <s v="No"/>
    <s v="Más cursos, más frecuentes"/>
    <m/>
    <m/>
    <m/>
    <n v="5"/>
    <m/>
    <m/>
    <n v="4"/>
    <n v="4"/>
    <m/>
    <m/>
    <d v="2017-03-17T10:39:36"/>
    <s v="10.150.1.151"/>
  </r>
  <r>
    <s v="Facultad de Veterinaria "/>
    <s v="VET"/>
    <x v="0"/>
    <n v="790"/>
    <m/>
    <m/>
    <n v="21"/>
    <m/>
    <n v="2"/>
    <n v="5"/>
    <m/>
    <m/>
    <m/>
    <m/>
    <m/>
    <m/>
    <m/>
    <n v="5"/>
    <n v="4"/>
    <n v="4"/>
    <n v="5"/>
    <m/>
    <m/>
    <m/>
    <n v="5"/>
    <n v="4"/>
    <m/>
    <n v="4"/>
    <m/>
    <n v="5"/>
    <n v="5"/>
    <n v="5"/>
    <n v="5"/>
    <n v="4"/>
    <n v="5"/>
    <n v="5"/>
    <m/>
    <m/>
    <n v="5"/>
    <n v="5"/>
    <n v="5"/>
    <n v="5"/>
    <n v="5"/>
    <n v="5"/>
    <n v="5"/>
    <m/>
    <s v="Si"/>
    <n v="4"/>
    <m/>
    <m/>
    <m/>
    <m/>
    <s v="Si"/>
    <s v="Si"/>
    <s v="Si"/>
    <n v="5"/>
    <s v="No"/>
    <m/>
    <m/>
    <m/>
    <m/>
    <n v="5"/>
    <n v="5"/>
    <m/>
    <n v="5"/>
    <n v="3"/>
    <m/>
    <m/>
    <d v="2017-03-17T10:39:43"/>
    <s v="10.150.1.151"/>
  </r>
  <r>
    <s v="Facultad de Veterinaria "/>
    <s v="VET"/>
    <x v="0"/>
    <n v="791"/>
    <m/>
    <m/>
    <n v="21"/>
    <m/>
    <n v="2"/>
    <n v="4"/>
    <m/>
    <n v="21"/>
    <m/>
    <m/>
    <m/>
    <m/>
    <m/>
    <n v="5"/>
    <n v="5"/>
    <n v="5"/>
    <n v="5"/>
    <m/>
    <m/>
    <n v="2"/>
    <n v="5"/>
    <n v="2"/>
    <n v="3"/>
    <n v="3"/>
    <m/>
    <n v="4"/>
    <n v="3"/>
    <n v="3"/>
    <n v="4"/>
    <n v="4"/>
    <n v="4"/>
    <n v="4"/>
    <m/>
    <m/>
    <n v="5"/>
    <n v="5"/>
    <n v="5"/>
    <n v="4"/>
    <n v="5"/>
    <n v="3"/>
    <n v="4"/>
    <m/>
    <s v="Si"/>
    <n v="4"/>
    <s v="No"/>
    <m/>
    <s v="No"/>
    <m/>
    <s v="Si"/>
    <s v="No"/>
    <s v="No"/>
    <m/>
    <s v="Si"/>
    <m/>
    <m/>
    <m/>
    <m/>
    <n v="5"/>
    <n v="5"/>
    <m/>
    <n v="4"/>
    <n v="4"/>
    <m/>
    <m/>
    <d v="2017-03-17T10:40:05"/>
    <s v="10.150.1.152"/>
  </r>
  <r>
    <s v="Facultad de Medicina "/>
    <s v="MED"/>
    <x v="0"/>
    <n v="792"/>
    <m/>
    <m/>
    <n v="18"/>
    <m/>
    <n v="2"/>
    <n v="2"/>
    <m/>
    <n v="18"/>
    <m/>
    <m/>
    <m/>
    <m/>
    <m/>
    <n v="5"/>
    <n v="5"/>
    <n v="5"/>
    <n v="5"/>
    <m/>
    <m/>
    <n v="2"/>
    <n v="5"/>
    <n v="3"/>
    <n v="5"/>
    <n v="5"/>
    <m/>
    <n v="4"/>
    <n v="4"/>
    <n v="5"/>
    <n v="5"/>
    <n v="5"/>
    <n v="5"/>
    <n v="5"/>
    <m/>
    <m/>
    <n v="4"/>
    <n v="4"/>
    <n v="4"/>
    <n v="4"/>
    <n v="4"/>
    <n v="4"/>
    <n v="4"/>
    <m/>
    <s v="No"/>
    <m/>
    <s v="No"/>
    <m/>
    <s v="No"/>
    <m/>
    <s v="Si"/>
    <s v="Si"/>
    <s v="No"/>
    <m/>
    <s v="No"/>
    <m/>
    <m/>
    <m/>
    <m/>
    <n v="5"/>
    <n v="5"/>
    <m/>
    <n v="5"/>
    <n v="4"/>
    <m/>
    <m/>
    <d v="2017-03-17T10:40:11"/>
    <s v="10.150.1.152"/>
  </r>
  <r>
    <s v=""/>
    <s v=""/>
    <x v="1"/>
    <n v="793"/>
    <m/>
    <m/>
    <m/>
    <m/>
    <n v="3"/>
    <n v="3"/>
    <m/>
    <n v="21"/>
    <m/>
    <m/>
    <m/>
    <m/>
    <m/>
    <n v="4"/>
    <n v="4"/>
    <n v="3"/>
    <n v="2"/>
    <m/>
    <m/>
    <n v="4"/>
    <n v="5"/>
    <n v="4"/>
    <n v="3"/>
    <n v="3"/>
    <m/>
    <n v="4"/>
    <n v="3"/>
    <n v="5"/>
    <n v="5"/>
    <n v="4"/>
    <n v="4"/>
    <n v="4"/>
    <m/>
    <m/>
    <n v="4"/>
    <n v="4"/>
    <n v="4"/>
    <n v="4"/>
    <n v="3"/>
    <n v="4"/>
    <n v="5"/>
    <m/>
    <s v="Si"/>
    <n v="4"/>
    <s v="No"/>
    <m/>
    <s v="No"/>
    <m/>
    <s v="No"/>
    <s v="Si"/>
    <s v="Si"/>
    <n v="5"/>
    <s v="No"/>
    <m/>
    <m/>
    <m/>
    <m/>
    <n v="5"/>
    <n v="5"/>
    <m/>
    <n v="5"/>
    <n v="4"/>
    <m/>
    <m/>
    <d v="2017-03-17T10:40:25"/>
    <s v="10.150.1.152"/>
  </r>
  <r>
    <s v="Facultad de Educación "/>
    <s v="EDU"/>
    <x v="2"/>
    <n v="794"/>
    <m/>
    <m/>
    <n v="12"/>
    <m/>
    <n v="3"/>
    <n v="4"/>
    <m/>
    <n v="12"/>
    <m/>
    <m/>
    <m/>
    <m/>
    <m/>
    <n v="5"/>
    <n v="5"/>
    <n v="5"/>
    <n v="5"/>
    <m/>
    <m/>
    <n v="3"/>
    <n v="4"/>
    <n v="3"/>
    <n v="2"/>
    <n v="2"/>
    <m/>
    <n v="4"/>
    <n v="4"/>
    <n v="5"/>
    <n v="5"/>
    <n v="5"/>
    <n v="5"/>
    <n v="5"/>
    <m/>
    <m/>
    <n v="5"/>
    <n v="5"/>
    <n v="5"/>
    <n v="5"/>
    <n v="4"/>
    <n v="4"/>
    <n v="4"/>
    <m/>
    <s v="No"/>
    <m/>
    <s v="No"/>
    <m/>
    <s v="No"/>
    <m/>
    <s v="Si"/>
    <s v="Si"/>
    <s v="No"/>
    <m/>
    <s v="No"/>
    <m/>
    <m/>
    <m/>
    <m/>
    <n v="5"/>
    <n v="5"/>
    <m/>
    <n v="5"/>
    <n v="5"/>
    <m/>
    <m/>
    <d v="2017-03-17T10:40:53"/>
    <s v="10.150.1.152"/>
  </r>
  <r>
    <s v=""/>
    <s v=""/>
    <x v="1"/>
    <n v="795"/>
    <m/>
    <m/>
    <m/>
    <m/>
    <n v="2"/>
    <n v="3"/>
    <m/>
    <n v="5"/>
    <m/>
    <m/>
    <m/>
    <m/>
    <m/>
    <n v="5"/>
    <n v="4"/>
    <n v="4"/>
    <n v="4"/>
    <m/>
    <m/>
    <n v="2"/>
    <n v="4"/>
    <n v="4"/>
    <n v="3"/>
    <n v="3"/>
    <m/>
    <n v="4"/>
    <n v="4"/>
    <n v="5"/>
    <n v="4"/>
    <n v="5"/>
    <n v="4"/>
    <n v="4"/>
    <m/>
    <m/>
    <n v="4"/>
    <n v="4"/>
    <n v="4"/>
    <n v="4"/>
    <n v="4"/>
    <n v="5"/>
    <n v="4"/>
    <m/>
    <s v="Si"/>
    <n v="4"/>
    <s v="Si"/>
    <n v="4"/>
    <s v="No"/>
    <m/>
    <s v="No"/>
    <s v="Si"/>
    <s v="No"/>
    <m/>
    <s v="No"/>
    <m/>
    <m/>
    <m/>
    <m/>
    <n v="4"/>
    <n v="5"/>
    <m/>
    <n v="4"/>
    <n v="4"/>
    <m/>
    <m/>
    <d v="2017-03-17T10:41:02"/>
    <s v="10.150.1.151"/>
  </r>
  <r>
    <s v=""/>
    <s v=""/>
    <x v="1"/>
    <n v="796"/>
    <m/>
    <m/>
    <m/>
    <m/>
    <n v="3"/>
    <n v="5"/>
    <m/>
    <n v="9"/>
    <n v="4"/>
    <n v="26"/>
    <m/>
    <m/>
    <m/>
    <n v="5"/>
    <n v="5"/>
    <m/>
    <n v="5"/>
    <m/>
    <m/>
    <n v="4"/>
    <n v="5"/>
    <n v="1"/>
    <m/>
    <n v="4"/>
    <m/>
    <n v="4"/>
    <n v="4"/>
    <n v="4"/>
    <n v="5"/>
    <n v="4"/>
    <n v="5"/>
    <n v="4"/>
    <m/>
    <m/>
    <n v="5"/>
    <n v="5"/>
    <n v="5"/>
    <n v="5"/>
    <n v="5"/>
    <n v="5"/>
    <n v="5"/>
    <m/>
    <s v="No"/>
    <m/>
    <s v="No"/>
    <m/>
    <s v="No"/>
    <m/>
    <s v="No"/>
    <s v="Si"/>
    <s v="No"/>
    <m/>
    <s v="No"/>
    <s v="quizás proyectos de investigación en curso, clasificados  por temas y  por directores o investigadores principales "/>
    <m/>
    <m/>
    <m/>
    <n v="5"/>
    <n v="5"/>
    <m/>
    <n v="5"/>
    <n v="5"/>
    <s v="Aclarar donde se cuelgan los trabajos  presentados por alumnos  (TFM u otros) que han sido muy bien evaluados. Yo no se donde estan. "/>
    <m/>
    <d v="2017-03-17T10:41:30"/>
    <s v="10.150.1.151"/>
  </r>
  <r>
    <s v="Facultad de Ciencias Geológicas "/>
    <s v="GEO"/>
    <x v="3"/>
    <n v="797"/>
    <m/>
    <m/>
    <n v="7"/>
    <m/>
    <n v="3"/>
    <n v="5"/>
    <m/>
    <n v="7"/>
    <n v="7"/>
    <n v="10"/>
    <m/>
    <m/>
    <m/>
    <n v="5"/>
    <n v="5"/>
    <n v="5"/>
    <n v="5"/>
    <m/>
    <m/>
    <n v="3"/>
    <n v="5"/>
    <n v="4"/>
    <n v="2"/>
    <n v="5"/>
    <m/>
    <n v="4"/>
    <n v="5"/>
    <n v="5"/>
    <n v="5"/>
    <n v="5"/>
    <n v="3"/>
    <n v="4"/>
    <m/>
    <m/>
    <n v="5"/>
    <n v="5"/>
    <n v="5"/>
    <n v="5"/>
    <n v="5"/>
    <n v="5"/>
    <n v="5"/>
    <m/>
    <s v="No"/>
    <m/>
    <s v="No"/>
    <m/>
    <s v="No"/>
    <m/>
    <s v="Si"/>
    <s v="Si"/>
    <s v="No"/>
    <m/>
    <s v="No"/>
    <m/>
    <m/>
    <m/>
    <m/>
    <n v="5"/>
    <n v="5"/>
    <m/>
    <n v="5"/>
    <n v="4"/>
    <m/>
    <m/>
    <d v="2017-03-17T10:42:04"/>
    <s v="10.150.1.152"/>
  </r>
  <r>
    <s v=""/>
    <s v=""/>
    <x v="1"/>
    <n v="798"/>
    <m/>
    <m/>
    <m/>
    <m/>
    <n v="3"/>
    <n v="3"/>
    <m/>
    <n v="14"/>
    <n v="15"/>
    <n v="16"/>
    <m/>
    <m/>
    <m/>
    <n v="4"/>
    <n v="4"/>
    <n v="4"/>
    <n v="4"/>
    <m/>
    <m/>
    <n v="5"/>
    <n v="3"/>
    <n v="4"/>
    <n v="2"/>
    <n v="3"/>
    <m/>
    <n v="3"/>
    <n v="4"/>
    <n v="4"/>
    <n v="5"/>
    <n v="4"/>
    <n v="4"/>
    <n v="4"/>
    <m/>
    <m/>
    <n v="5"/>
    <n v="5"/>
    <n v="5"/>
    <n v="4"/>
    <n v="5"/>
    <n v="5"/>
    <n v="5"/>
    <m/>
    <s v="Si"/>
    <n v="4"/>
    <s v="Si"/>
    <n v="3"/>
    <s v="Si"/>
    <n v="4"/>
    <s v="No"/>
    <s v="Si"/>
    <s v="No"/>
    <m/>
    <s v="No"/>
    <m/>
    <m/>
    <m/>
    <m/>
    <n v="5"/>
    <n v="5"/>
    <m/>
    <n v="4"/>
    <n v="4"/>
    <m/>
    <m/>
    <d v="2017-03-17T10:42:05"/>
    <s v="10.150.1.152"/>
  </r>
  <r>
    <s v="Facultad de Filología "/>
    <s v="FLL"/>
    <x v="2"/>
    <n v="799"/>
    <m/>
    <m/>
    <n v="14"/>
    <m/>
    <n v="4"/>
    <n v="4"/>
    <m/>
    <n v="14"/>
    <n v="29"/>
    <m/>
    <m/>
    <m/>
    <m/>
    <n v="4"/>
    <n v="4"/>
    <n v="4"/>
    <n v="3"/>
    <m/>
    <m/>
    <n v="4"/>
    <n v="3"/>
    <n v="3"/>
    <n v="3"/>
    <n v="2"/>
    <m/>
    <n v="3"/>
    <n v="3"/>
    <n v="2"/>
    <n v="4"/>
    <n v="4"/>
    <n v="1"/>
    <n v="3"/>
    <m/>
    <m/>
    <n v="3"/>
    <n v="1"/>
    <n v="1"/>
    <n v="3"/>
    <n v="2"/>
    <n v="2"/>
    <n v="1"/>
    <m/>
    <s v="No"/>
    <m/>
    <s v="No"/>
    <m/>
    <s v="Si"/>
    <n v="3"/>
    <s v="No"/>
    <s v="Si"/>
    <s v="Si"/>
    <n v="2"/>
    <s v="No"/>
    <s v="Nada que decir."/>
    <m/>
    <m/>
    <m/>
    <n v="4"/>
    <n v="4"/>
    <m/>
    <n v="3"/>
    <n v="3"/>
    <s v="Nada que decir."/>
    <m/>
    <d v="2017-03-17T10:42:13"/>
    <s v="10.150.1.151"/>
  </r>
  <r>
    <s v="Facultad de Ciencias Geológicas "/>
    <s v="GEO"/>
    <x v="3"/>
    <n v="800"/>
    <m/>
    <m/>
    <n v="7"/>
    <m/>
    <n v="3"/>
    <n v="4"/>
    <m/>
    <n v="7"/>
    <m/>
    <m/>
    <m/>
    <m/>
    <m/>
    <n v="4"/>
    <n v="5"/>
    <n v="4"/>
    <n v="4"/>
    <m/>
    <m/>
    <n v="4"/>
    <n v="5"/>
    <n v="3"/>
    <n v="4"/>
    <n v="3"/>
    <m/>
    <n v="5"/>
    <n v="4"/>
    <n v="5"/>
    <n v="4"/>
    <n v="5"/>
    <n v="5"/>
    <n v="4"/>
    <m/>
    <m/>
    <n v="5"/>
    <n v="5"/>
    <n v="5"/>
    <n v="5"/>
    <n v="5"/>
    <n v="4"/>
    <n v="4"/>
    <m/>
    <s v="Si"/>
    <n v="4"/>
    <s v="Si"/>
    <n v="3"/>
    <s v="Si"/>
    <n v="2"/>
    <s v="Si"/>
    <s v="Si"/>
    <s v="No"/>
    <m/>
    <s v="No"/>
    <m/>
    <m/>
    <m/>
    <m/>
    <n v="5"/>
    <n v="5"/>
    <m/>
    <n v="5"/>
    <n v="4"/>
    <m/>
    <m/>
    <d v="2017-03-17T10:42:15"/>
    <s v="10.150.1.152"/>
  </r>
  <r>
    <s v="Facultad de Ciencias Químicas "/>
    <s v="QUI"/>
    <x v="3"/>
    <n v="801"/>
    <m/>
    <m/>
    <n v="10"/>
    <m/>
    <n v="4"/>
    <n v="4"/>
    <m/>
    <n v="10"/>
    <m/>
    <m/>
    <m/>
    <m/>
    <m/>
    <n v="4"/>
    <n v="5"/>
    <n v="5"/>
    <n v="4"/>
    <m/>
    <m/>
    <n v="3"/>
    <n v="5"/>
    <n v="2"/>
    <n v="3"/>
    <n v="5"/>
    <m/>
    <n v="4"/>
    <n v="5"/>
    <n v="5"/>
    <n v="5"/>
    <n v="5"/>
    <n v="5"/>
    <n v="4"/>
    <m/>
    <m/>
    <n v="5"/>
    <n v="5"/>
    <n v="5"/>
    <n v="5"/>
    <n v="5"/>
    <n v="5"/>
    <n v="4"/>
    <m/>
    <s v="Si"/>
    <n v="4"/>
    <s v="No"/>
    <m/>
    <s v="No"/>
    <m/>
    <s v="Si"/>
    <m/>
    <s v="No"/>
    <m/>
    <s v="No"/>
    <m/>
    <m/>
    <m/>
    <m/>
    <n v="5"/>
    <n v="5"/>
    <m/>
    <n v="5"/>
    <n v="5"/>
    <m/>
    <m/>
    <d v="2017-03-17T10:42:59"/>
    <s v="10.150.1.151"/>
  </r>
  <r>
    <s v="Facultad de Psicología "/>
    <s v="PSI"/>
    <x v="0"/>
    <n v="802"/>
    <m/>
    <m/>
    <n v="20"/>
    <m/>
    <n v="2"/>
    <n v="3"/>
    <m/>
    <n v="20"/>
    <m/>
    <m/>
    <m/>
    <m/>
    <m/>
    <n v="4"/>
    <n v="3"/>
    <n v="5"/>
    <n v="4"/>
    <m/>
    <m/>
    <n v="2"/>
    <n v="4"/>
    <n v="2"/>
    <n v="2"/>
    <n v="4"/>
    <m/>
    <n v="4"/>
    <n v="5"/>
    <n v="4"/>
    <m/>
    <n v="3"/>
    <n v="4"/>
    <n v="3"/>
    <m/>
    <m/>
    <n v="5"/>
    <n v="5"/>
    <n v="5"/>
    <n v="5"/>
    <n v="4"/>
    <n v="4"/>
    <n v="5"/>
    <m/>
    <s v="Si"/>
    <n v="4"/>
    <s v="No"/>
    <m/>
    <s v="No"/>
    <m/>
    <s v="Si"/>
    <s v="Si"/>
    <s v="No"/>
    <m/>
    <s v="Si"/>
    <m/>
    <m/>
    <m/>
    <m/>
    <n v="5"/>
    <n v="4"/>
    <m/>
    <n v="5"/>
    <n v="4"/>
    <m/>
    <m/>
    <d v="2017-03-17T10:43:26"/>
    <s v="10.150.1.152"/>
  </r>
  <r>
    <s v="Facultad de Ciencias Biológicas "/>
    <s v="BIO"/>
    <x v="3"/>
    <n v="803"/>
    <m/>
    <m/>
    <n v="2"/>
    <m/>
    <n v="2"/>
    <n v="3"/>
    <m/>
    <n v="2"/>
    <m/>
    <m/>
    <m/>
    <m/>
    <m/>
    <n v="5"/>
    <n v="5"/>
    <n v="4"/>
    <n v="4"/>
    <m/>
    <m/>
    <n v="4"/>
    <n v="4"/>
    <n v="4"/>
    <n v="1"/>
    <n v="3"/>
    <m/>
    <n v="3"/>
    <n v="3"/>
    <n v="4"/>
    <n v="4"/>
    <n v="4"/>
    <n v="4"/>
    <n v="4"/>
    <m/>
    <m/>
    <n v="5"/>
    <n v="5"/>
    <n v="5"/>
    <n v="5"/>
    <n v="5"/>
    <n v="4"/>
    <n v="4"/>
    <m/>
    <s v="Si"/>
    <m/>
    <s v="No"/>
    <m/>
    <s v="No"/>
    <m/>
    <s v="Si"/>
    <s v="Si"/>
    <s v="No"/>
    <m/>
    <s v="Si"/>
    <m/>
    <m/>
    <m/>
    <m/>
    <n v="4"/>
    <n v="4"/>
    <m/>
    <n v="4"/>
    <n v="4"/>
    <m/>
    <m/>
    <d v="2017-03-17T10:43:59"/>
    <s v="10.150.1.152"/>
  </r>
  <r>
    <s v="Facultad de Medicina "/>
    <s v="MED"/>
    <x v="0"/>
    <n v="804"/>
    <m/>
    <m/>
    <n v="18"/>
    <m/>
    <n v="3"/>
    <n v="3"/>
    <m/>
    <n v="18"/>
    <n v="15"/>
    <n v="14"/>
    <m/>
    <m/>
    <m/>
    <n v="5"/>
    <n v="4"/>
    <n v="4"/>
    <n v="4"/>
    <m/>
    <m/>
    <n v="4"/>
    <n v="3"/>
    <n v="4"/>
    <n v="4"/>
    <n v="4"/>
    <m/>
    <n v="5"/>
    <n v="5"/>
    <n v="5"/>
    <n v="5"/>
    <n v="5"/>
    <n v="5"/>
    <n v="5"/>
    <m/>
    <m/>
    <n v="5"/>
    <n v="5"/>
    <n v="5"/>
    <m/>
    <n v="5"/>
    <n v="5"/>
    <n v="5"/>
    <m/>
    <s v="Si"/>
    <n v="3"/>
    <s v="No"/>
    <m/>
    <s v="No"/>
    <m/>
    <s v="No"/>
    <s v="Si"/>
    <s v="No"/>
    <m/>
    <s v="Si"/>
    <m/>
    <m/>
    <m/>
    <m/>
    <n v="5"/>
    <n v="5"/>
    <m/>
    <m/>
    <n v="4"/>
    <m/>
    <m/>
    <d v="2017-03-17T10:44:07"/>
    <s v="10.150.1.151"/>
  </r>
  <r>
    <s v="Facultad de Medicina "/>
    <s v="MED"/>
    <x v="0"/>
    <n v="805"/>
    <m/>
    <m/>
    <n v="18"/>
    <m/>
    <n v="2"/>
    <n v="5"/>
    <m/>
    <n v="18"/>
    <m/>
    <m/>
    <m/>
    <m/>
    <m/>
    <n v="4"/>
    <n v="4"/>
    <n v="4"/>
    <n v="4"/>
    <m/>
    <m/>
    <n v="1"/>
    <n v="4"/>
    <n v="4"/>
    <n v="3"/>
    <n v="3"/>
    <m/>
    <n v="3"/>
    <n v="4"/>
    <n v="5"/>
    <n v="5"/>
    <n v="5"/>
    <n v="4"/>
    <n v="4"/>
    <m/>
    <m/>
    <n v="4"/>
    <n v="4"/>
    <n v="3"/>
    <n v="3"/>
    <n v="4"/>
    <n v="4"/>
    <n v="3"/>
    <m/>
    <s v="Si"/>
    <n v="3"/>
    <s v="No"/>
    <m/>
    <s v="No"/>
    <m/>
    <s v="Si"/>
    <s v="Si"/>
    <s v="No"/>
    <m/>
    <s v="No"/>
    <m/>
    <m/>
    <m/>
    <m/>
    <n v="4"/>
    <n v="4"/>
    <m/>
    <n v="4"/>
    <n v="4"/>
    <m/>
    <m/>
    <d v="2017-03-17T10:45:58"/>
    <s v="10.150.1.151"/>
  </r>
  <r>
    <s v="Facultad de Ciencias de la Información "/>
    <s v="INF"/>
    <x v="4"/>
    <n v="806"/>
    <m/>
    <m/>
    <n v="4"/>
    <m/>
    <n v="4"/>
    <n v="4"/>
    <m/>
    <n v="4"/>
    <n v="1"/>
    <n v="29"/>
    <m/>
    <m/>
    <m/>
    <n v="5"/>
    <n v="4"/>
    <n v="4"/>
    <n v="4"/>
    <m/>
    <m/>
    <n v="5"/>
    <n v="4"/>
    <n v="3"/>
    <n v="4"/>
    <n v="3"/>
    <m/>
    <n v="3"/>
    <n v="4"/>
    <n v="4"/>
    <n v="5"/>
    <n v="4"/>
    <n v="5"/>
    <n v="4"/>
    <m/>
    <m/>
    <n v="5"/>
    <n v="5"/>
    <n v="5"/>
    <n v="5"/>
    <n v="5"/>
    <n v="5"/>
    <n v="4"/>
    <m/>
    <s v="Si"/>
    <n v="5"/>
    <s v="Si"/>
    <n v="3"/>
    <s v="Si"/>
    <n v="5"/>
    <s v="No"/>
    <s v="Si"/>
    <s v="Si"/>
    <n v="5"/>
    <s v="Si"/>
    <m/>
    <m/>
    <m/>
    <m/>
    <n v="5"/>
    <n v="5"/>
    <m/>
    <n v="5"/>
    <m/>
    <m/>
    <m/>
    <d v="2017-03-17T10:46:11"/>
    <s v="10.150.1.152"/>
  </r>
  <r>
    <s v="Facultad de Ciencias de la Información "/>
    <s v="INF"/>
    <x v="4"/>
    <n v="807"/>
    <m/>
    <m/>
    <n v="4"/>
    <m/>
    <n v="4"/>
    <n v="4"/>
    <m/>
    <n v="4"/>
    <n v="16"/>
    <m/>
    <s v="Biblioteca Nacional, Hemeroteca Municipal (Madrid)"/>
    <m/>
    <m/>
    <n v="5"/>
    <n v="5"/>
    <n v="4"/>
    <n v="4"/>
    <m/>
    <m/>
    <n v="4"/>
    <n v="4"/>
    <n v="4"/>
    <n v="4"/>
    <n v="3"/>
    <m/>
    <n v="4"/>
    <n v="5"/>
    <n v="4"/>
    <n v="5"/>
    <n v="5"/>
    <n v="5"/>
    <n v="5"/>
    <m/>
    <m/>
    <n v="5"/>
    <n v="5"/>
    <n v="5"/>
    <n v="5"/>
    <n v="5"/>
    <n v="5"/>
    <n v="5"/>
    <m/>
    <s v="Si"/>
    <n v="5"/>
    <s v="Si"/>
    <n v="4"/>
    <s v="No"/>
    <m/>
    <s v="Si"/>
    <s v="Si"/>
    <s v="Si"/>
    <n v="5"/>
    <s v="Si"/>
    <m/>
    <m/>
    <m/>
    <m/>
    <n v="5"/>
    <n v="5"/>
    <m/>
    <n v="5"/>
    <n v="4"/>
    <m/>
    <m/>
    <d v="2017-03-17T10:47:10"/>
    <s v="10.150.1.152"/>
  </r>
  <r>
    <s v="Facultad de Ciencias Químicas "/>
    <s v="QUI"/>
    <x v="3"/>
    <n v="808"/>
    <m/>
    <m/>
    <n v="10"/>
    <m/>
    <n v="3"/>
    <n v="4"/>
    <m/>
    <n v="10"/>
    <n v="18"/>
    <n v="2"/>
    <m/>
    <m/>
    <m/>
    <n v="5"/>
    <n v="5"/>
    <n v="5"/>
    <n v="5"/>
    <m/>
    <m/>
    <n v="5"/>
    <n v="4"/>
    <n v="4"/>
    <n v="3"/>
    <n v="4"/>
    <m/>
    <n v="4"/>
    <n v="5"/>
    <n v="4"/>
    <n v="5"/>
    <n v="4"/>
    <n v="5"/>
    <n v="4"/>
    <m/>
    <m/>
    <n v="5"/>
    <n v="5"/>
    <n v="4"/>
    <n v="5"/>
    <n v="5"/>
    <n v="5"/>
    <n v="5"/>
    <m/>
    <s v="No"/>
    <m/>
    <s v="No"/>
    <m/>
    <s v="No"/>
    <m/>
    <s v="No"/>
    <m/>
    <s v="Si"/>
    <n v="4"/>
    <s v="No"/>
    <m/>
    <m/>
    <m/>
    <m/>
    <n v="5"/>
    <n v="5"/>
    <m/>
    <n v="5"/>
    <n v="4"/>
    <m/>
    <m/>
    <d v="2017-03-17T10:47:12"/>
    <s v="10.150.1.151"/>
  </r>
  <r>
    <s v=""/>
    <s v=""/>
    <x v="1"/>
    <n v="809"/>
    <m/>
    <m/>
    <m/>
    <m/>
    <n v="4"/>
    <n v="3"/>
    <m/>
    <n v="9"/>
    <m/>
    <m/>
    <m/>
    <m/>
    <m/>
    <n v="2"/>
    <n v="2"/>
    <n v="3"/>
    <n v="3"/>
    <m/>
    <m/>
    <n v="4"/>
    <n v="5"/>
    <n v="5"/>
    <n v="4"/>
    <n v="4"/>
    <m/>
    <n v="5"/>
    <n v="5"/>
    <n v="5"/>
    <n v="5"/>
    <n v="5"/>
    <n v="5"/>
    <n v="5"/>
    <m/>
    <m/>
    <n v="5"/>
    <n v="4"/>
    <n v="5"/>
    <n v="5"/>
    <n v="5"/>
    <n v="5"/>
    <n v="5"/>
    <m/>
    <s v="No"/>
    <m/>
    <s v="No"/>
    <m/>
    <s v="No"/>
    <m/>
    <s v="Si"/>
    <s v="Si"/>
    <s v="No"/>
    <m/>
    <s v="No"/>
    <m/>
    <m/>
    <m/>
    <m/>
    <n v="5"/>
    <n v="5"/>
    <m/>
    <n v="5"/>
    <n v="5"/>
    <m/>
    <m/>
    <d v="2017-03-17T10:47:17"/>
    <s v="10.150.1.152"/>
  </r>
  <r>
    <s v="F. Trabajo Social"/>
    <s v="TRS"/>
    <x v="4"/>
    <n v="810"/>
    <m/>
    <m/>
    <n v="26"/>
    <m/>
    <n v="4"/>
    <n v="4"/>
    <m/>
    <n v="26"/>
    <n v="9"/>
    <n v="20"/>
    <m/>
    <m/>
    <m/>
    <n v="5"/>
    <n v="4"/>
    <n v="5"/>
    <n v="5"/>
    <m/>
    <m/>
    <n v="4"/>
    <n v="4"/>
    <n v="4"/>
    <n v="4"/>
    <n v="3"/>
    <m/>
    <n v="5"/>
    <n v="5"/>
    <n v="5"/>
    <n v="5"/>
    <n v="5"/>
    <n v="5"/>
    <n v="5"/>
    <m/>
    <m/>
    <n v="5"/>
    <n v="5"/>
    <n v="5"/>
    <n v="5"/>
    <n v="5"/>
    <m/>
    <m/>
    <m/>
    <m/>
    <n v="4"/>
    <s v="Si"/>
    <n v="4"/>
    <s v="No"/>
    <m/>
    <s v="No"/>
    <s v="Si"/>
    <s v="Si"/>
    <n v="3"/>
    <s v="No"/>
    <m/>
    <m/>
    <m/>
    <m/>
    <n v="5"/>
    <n v="5"/>
    <m/>
    <m/>
    <n v="3"/>
    <m/>
    <m/>
    <d v="2017-03-17T10:48:53"/>
    <s v="10.150.1.151"/>
  </r>
  <r>
    <s v="Facultad de Farmacia "/>
    <s v="FAR"/>
    <x v="0"/>
    <n v="811"/>
    <m/>
    <m/>
    <n v="13"/>
    <m/>
    <n v="3"/>
    <n v="4"/>
    <m/>
    <n v="13"/>
    <n v="21"/>
    <n v="18"/>
    <s v="BIBLIOTECAS PÚBLICAS COMINDAD DE MADRID Y MUNICIPALES"/>
    <m/>
    <m/>
    <n v="5"/>
    <n v="4"/>
    <n v="5"/>
    <n v="4"/>
    <m/>
    <m/>
    <n v="5"/>
    <n v="5"/>
    <n v="5"/>
    <n v="3"/>
    <n v="5"/>
    <m/>
    <n v="4"/>
    <n v="4"/>
    <n v="4"/>
    <n v="5"/>
    <n v="5"/>
    <n v="5"/>
    <n v="5"/>
    <m/>
    <m/>
    <n v="5"/>
    <n v="5"/>
    <n v="5"/>
    <n v="5"/>
    <n v="5"/>
    <n v="5"/>
    <n v="5"/>
    <m/>
    <s v="Si"/>
    <n v="3"/>
    <s v="Si"/>
    <n v="4"/>
    <s v="No"/>
    <m/>
    <s v="Si"/>
    <s v="Si"/>
    <s v="No"/>
    <m/>
    <s v="No"/>
    <m/>
    <m/>
    <m/>
    <m/>
    <n v="5"/>
    <n v="5"/>
    <m/>
    <n v="5"/>
    <n v="4"/>
    <s v="¿SERÍA POSIBLE DISPONER DE UNA SALA DE LECTURA O ZONA DE TRABAJO PARA PROFESORES DE LA UCM EN LA BIBLIOTECA CENTRAL DE LA UCM? &lt;br&gt;&lt;br&gt;RECIENTEMENTE HE QUERIDO UTILIZAR SUS INSTALACIONES PARA TRABAJAR DURANTE UN TIEMPO DE QUE DISPONÍA CUANDO ME ENCONTRABA EN ESA ZONA PRÓXIMA AL PARANINFO, Y ME INFORMARON DE QUE EL USO DE LAS SALAS ESTÁ RESTRINGIDO A LA BUSQUEDA DE INFORMACIÓN EN LA PROPIA BIBLIOTECA, POR LO QUE NO SE ME PERMITIÓ EL ACCESO, AUN IDENTIFICANDOME COMO PROFESORA.&lt;br&gt;&lt;br&gt;EL PERSONAL FUE MUY CORRECTO Y ENTENDÍ QUE ERAN LAS NORMAS, PERO CREO QUE NO DEBERIA VETARSE EL ACCESO A DICHA BIBLIOTECA A NINGUN PROFESOR UCM. AL NO SER NUESTRA ZONA DE TRABAJO HABITUAL, UNA PEQUEÑA SALA DE LECTURA SERÍA SUFICIENTE.&lt;br&gt;&lt;br&gt;GRACIAS DE ANTEMANO."/>
    <m/>
    <d v="2017-03-17T10:50:30"/>
    <s v="10.150.1.151"/>
  </r>
  <r>
    <s v="Facultad de Informática "/>
    <s v="FDI"/>
    <x v="3"/>
    <n v="812"/>
    <m/>
    <m/>
    <n v="17"/>
    <m/>
    <n v="3"/>
    <n v="4"/>
    <m/>
    <n v="17"/>
    <n v="29"/>
    <m/>
    <m/>
    <m/>
    <m/>
    <n v="4"/>
    <n v="4"/>
    <n v="4"/>
    <n v="4"/>
    <m/>
    <m/>
    <n v="5"/>
    <n v="5"/>
    <n v="3"/>
    <n v="2"/>
    <n v="3"/>
    <m/>
    <n v="4"/>
    <n v="5"/>
    <n v="5"/>
    <n v="5"/>
    <n v="4"/>
    <n v="4"/>
    <n v="4"/>
    <m/>
    <m/>
    <n v="4"/>
    <n v="5"/>
    <n v="5"/>
    <n v="5"/>
    <n v="5"/>
    <n v="4"/>
    <n v="4"/>
    <m/>
    <s v="Si"/>
    <n v="4"/>
    <s v="No"/>
    <n v="5"/>
    <s v="No"/>
    <n v="5"/>
    <s v="No"/>
    <s v="Si"/>
    <s v="No"/>
    <n v="5"/>
    <s v="Si"/>
    <m/>
    <m/>
    <m/>
    <m/>
    <m/>
    <n v="5"/>
    <m/>
    <n v="5"/>
    <n v="3"/>
    <m/>
    <m/>
    <d v="2017-03-17T10:50:38"/>
    <s v="10.150.1.151"/>
  </r>
  <r>
    <s v="Facultad de Medicina "/>
    <s v="MED"/>
    <x v="0"/>
    <n v="813"/>
    <m/>
    <m/>
    <n v="18"/>
    <m/>
    <n v="2"/>
    <n v="4"/>
    <m/>
    <n v="18"/>
    <m/>
    <m/>
    <m/>
    <m/>
    <m/>
    <n v="5"/>
    <n v="4"/>
    <n v="4"/>
    <n v="5"/>
    <m/>
    <m/>
    <n v="2"/>
    <n v="4"/>
    <n v="2"/>
    <n v="2"/>
    <n v="2"/>
    <m/>
    <n v="4"/>
    <n v="5"/>
    <n v="4"/>
    <n v="5"/>
    <n v="4"/>
    <n v="4"/>
    <n v="5"/>
    <m/>
    <m/>
    <n v="5"/>
    <n v="5"/>
    <n v="4"/>
    <n v="5"/>
    <n v="5"/>
    <n v="5"/>
    <n v="4"/>
    <m/>
    <s v="Si"/>
    <n v="4"/>
    <s v="Si"/>
    <n v="4"/>
    <s v="No"/>
    <m/>
    <s v="Si"/>
    <s v="Si"/>
    <m/>
    <m/>
    <s v="No"/>
    <m/>
    <m/>
    <m/>
    <m/>
    <n v="4"/>
    <n v="5"/>
    <m/>
    <n v="4"/>
    <n v="4"/>
    <m/>
    <m/>
    <d v="2017-03-17T10:51:02"/>
    <s v="10.150.1.151"/>
  </r>
  <r>
    <s v=""/>
    <s v=""/>
    <x v="1"/>
    <n v="814"/>
    <m/>
    <m/>
    <m/>
    <m/>
    <n v="4"/>
    <n v="4"/>
    <m/>
    <n v="11"/>
    <n v="29"/>
    <m/>
    <m/>
    <m/>
    <m/>
    <n v="5"/>
    <n v="5"/>
    <n v="5"/>
    <n v="5"/>
    <m/>
    <m/>
    <n v="4"/>
    <n v="5"/>
    <n v="5"/>
    <n v="3"/>
    <n v="4"/>
    <m/>
    <n v="5"/>
    <n v="5"/>
    <n v="5"/>
    <n v="5"/>
    <n v="5"/>
    <n v="5"/>
    <n v="5"/>
    <m/>
    <m/>
    <n v="5"/>
    <n v="5"/>
    <n v="5"/>
    <n v="5"/>
    <n v="5"/>
    <n v="5"/>
    <n v="5"/>
    <m/>
    <s v="Si"/>
    <n v="4"/>
    <s v="Si"/>
    <n v="4"/>
    <s v="No"/>
    <m/>
    <s v="Si"/>
    <s v="Si"/>
    <s v="Si"/>
    <n v="5"/>
    <s v="Si"/>
    <s v="CURSOS DE FORMACIÓN A LOS ALUMNOS DESDE EL PRIMER DÍA EN EL QUE SE INCORPORAN A LA UNIVERSIDAD. NO ME REFIERO AL CURSO CERO, SÍ A UN CURSO FORMATIVO DE 4 HORAS, POR EJEMPLO, PARA QUE APRENDAN A MANEJAR: ACCESOS A MEDIOS ELECTRÓNICOS, CONSULTAS DE LEYES, JURISPRUDENCIA,..."/>
    <m/>
    <m/>
    <m/>
    <n v="5"/>
    <n v="5"/>
    <m/>
    <n v="5"/>
    <n v="5"/>
    <s v="ENHORABUENA POR PRESTAR TAN BUEN SERVICIO!!!"/>
    <m/>
    <d v="2017-03-17T10:51:16"/>
    <s v="10.150.1.151"/>
  </r>
  <r>
    <s v="Facultad de Filología "/>
    <s v="FLL"/>
    <x v="2"/>
    <n v="815"/>
    <m/>
    <m/>
    <n v="14"/>
    <m/>
    <n v="3"/>
    <n v="4"/>
    <m/>
    <n v="14"/>
    <n v="29"/>
    <m/>
    <m/>
    <m/>
    <m/>
    <n v="2"/>
    <n v="3"/>
    <n v="2"/>
    <n v="4"/>
    <m/>
    <m/>
    <n v="2"/>
    <n v="5"/>
    <n v="3"/>
    <n v="4"/>
    <n v="4"/>
    <m/>
    <n v="2"/>
    <n v="4"/>
    <n v="5"/>
    <n v="5"/>
    <n v="5"/>
    <n v="4"/>
    <n v="4"/>
    <m/>
    <m/>
    <n v="5"/>
    <n v="5"/>
    <n v="5"/>
    <n v="5"/>
    <n v="5"/>
    <n v="5"/>
    <n v="5"/>
    <m/>
    <s v="Si"/>
    <n v="4"/>
    <s v="No"/>
    <m/>
    <s v="No"/>
    <m/>
    <s v="No"/>
    <s v="Si"/>
    <s v="No"/>
    <m/>
    <s v="No"/>
    <m/>
    <m/>
    <m/>
    <m/>
    <n v="5"/>
    <n v="5"/>
    <m/>
    <n v="4"/>
    <n v="4"/>
    <m/>
    <m/>
    <d v="2017-03-17T10:51:42"/>
    <s v="10.150.1.151"/>
  </r>
  <r>
    <s v="Facultad de Veterinaria "/>
    <s v="VET"/>
    <x v="0"/>
    <n v="816"/>
    <m/>
    <m/>
    <n v="21"/>
    <m/>
    <n v="3"/>
    <n v="3"/>
    <m/>
    <n v="21"/>
    <m/>
    <m/>
    <m/>
    <m/>
    <m/>
    <n v="5"/>
    <n v="5"/>
    <n v="4"/>
    <n v="4"/>
    <m/>
    <m/>
    <n v="3"/>
    <n v="4"/>
    <n v="3"/>
    <m/>
    <n v="4"/>
    <m/>
    <n v="4"/>
    <n v="4"/>
    <n v="4"/>
    <n v="5"/>
    <n v="4"/>
    <n v="4"/>
    <n v="4"/>
    <m/>
    <m/>
    <n v="5"/>
    <n v="5"/>
    <n v="5"/>
    <n v="5"/>
    <n v="5"/>
    <m/>
    <m/>
    <m/>
    <s v="No"/>
    <m/>
    <s v="No"/>
    <m/>
    <s v="No"/>
    <m/>
    <s v="Si"/>
    <s v="Si"/>
    <s v="Si"/>
    <n v="5"/>
    <s v="No"/>
    <m/>
    <m/>
    <m/>
    <m/>
    <n v="5"/>
    <n v="5"/>
    <m/>
    <n v="5"/>
    <n v="4"/>
    <m/>
    <m/>
    <d v="2017-03-17T10:52:24"/>
    <s v="10.150.1.152"/>
  </r>
  <r>
    <s v="F. Trabajo Social"/>
    <s v="TRS"/>
    <x v="4"/>
    <n v="817"/>
    <m/>
    <m/>
    <n v="26"/>
    <m/>
    <n v="3"/>
    <n v="5"/>
    <m/>
    <n v="26"/>
    <n v="9"/>
    <n v="5"/>
    <m/>
    <m/>
    <m/>
    <n v="5"/>
    <n v="3"/>
    <n v="5"/>
    <n v="5"/>
    <m/>
    <m/>
    <n v="3"/>
    <n v="5"/>
    <n v="3"/>
    <n v="1"/>
    <n v="2"/>
    <m/>
    <n v="4"/>
    <n v="5"/>
    <n v="4"/>
    <n v="5"/>
    <n v="5"/>
    <n v="5"/>
    <n v="4"/>
    <m/>
    <m/>
    <n v="5"/>
    <n v="5"/>
    <n v="5"/>
    <n v="5"/>
    <n v="5"/>
    <n v="5"/>
    <n v="5"/>
    <m/>
    <s v="Si"/>
    <n v="4"/>
    <s v="Si"/>
    <n v="5"/>
    <s v="No"/>
    <m/>
    <s v="Si"/>
    <s v="Si"/>
    <s v="Si"/>
    <n v="5"/>
    <s v="Si"/>
    <m/>
    <m/>
    <m/>
    <m/>
    <n v="5"/>
    <n v="5"/>
    <m/>
    <n v="5"/>
    <n v="4"/>
    <s v="En 7.2. señalo que hay mejorado, pero en realidad es difícil mejorar la calidad de la atención y la competencia en la gestión de recursos bibliográficos del personal de la biblioteca que más utilizo (la de Trabajo Social). El equipo de dirección y el equipo de préstamo, préstamos interbibliotecario, búsqueda de artículos de revistas, etc. es de una competencia, capacidad y amabilidad absolutamente admirables."/>
    <m/>
    <d v="2017-03-17T10:53:37"/>
    <s v="10.150.1.151"/>
  </r>
  <r>
    <s v="Facultad de Psicología "/>
    <s v="PSI"/>
    <x v="0"/>
    <n v="818"/>
    <m/>
    <m/>
    <n v="20"/>
    <m/>
    <n v="3"/>
    <n v="3"/>
    <m/>
    <n v="20"/>
    <m/>
    <m/>
    <m/>
    <m/>
    <m/>
    <n v="5"/>
    <n v="4"/>
    <n v="5"/>
    <n v="5"/>
    <m/>
    <m/>
    <n v="4"/>
    <n v="4"/>
    <n v="3"/>
    <n v="1"/>
    <n v="3"/>
    <m/>
    <n v="4"/>
    <n v="3"/>
    <n v="3"/>
    <n v="4"/>
    <n v="3"/>
    <n v="4"/>
    <n v="3"/>
    <m/>
    <m/>
    <n v="5"/>
    <n v="5"/>
    <n v="4"/>
    <n v="5"/>
    <n v="4"/>
    <n v="5"/>
    <n v="4"/>
    <m/>
    <s v="Si"/>
    <n v="4"/>
    <s v="Si"/>
    <n v="3"/>
    <s v="No"/>
    <m/>
    <s v="Si"/>
    <s v="Si"/>
    <s v="Si"/>
    <n v="4"/>
    <s v="No"/>
    <m/>
    <m/>
    <m/>
    <m/>
    <n v="5"/>
    <n v="5"/>
    <m/>
    <n v="4"/>
    <n v="4"/>
    <m/>
    <m/>
    <d v="2017-03-17T10:54:46"/>
    <s v="10.150.1.152"/>
  </r>
  <r>
    <s v="Facultad de Ciencias Económicas y Empresariales "/>
    <s v="CEE"/>
    <x v="4"/>
    <n v="819"/>
    <m/>
    <m/>
    <n v="5"/>
    <m/>
    <n v="3"/>
    <n v="5"/>
    <m/>
    <n v="5"/>
    <n v="9"/>
    <m/>
    <m/>
    <m/>
    <m/>
    <n v="4"/>
    <n v="4"/>
    <n v="3"/>
    <n v="3"/>
    <m/>
    <m/>
    <n v="3"/>
    <n v="5"/>
    <n v="3"/>
    <n v="2"/>
    <n v="3"/>
    <m/>
    <n v="4"/>
    <n v="4"/>
    <n v="4"/>
    <n v="4"/>
    <n v="3"/>
    <n v="4"/>
    <n v="3"/>
    <m/>
    <m/>
    <n v="4"/>
    <n v="4"/>
    <n v="4"/>
    <n v="4"/>
    <n v="5"/>
    <n v="5"/>
    <n v="4"/>
    <m/>
    <s v="Si"/>
    <n v="4"/>
    <s v="No"/>
    <m/>
    <s v="No"/>
    <m/>
    <s v="No"/>
    <m/>
    <s v="Si"/>
    <n v="4"/>
    <m/>
    <m/>
    <m/>
    <m/>
    <m/>
    <n v="4"/>
    <n v="4"/>
    <m/>
    <n v="4"/>
    <n v="4"/>
    <m/>
    <m/>
    <d v="2017-03-17T10:55:32"/>
    <s v="10.150.1.151"/>
  </r>
  <r>
    <s v=""/>
    <s v=""/>
    <x v="1"/>
    <n v="820"/>
    <m/>
    <m/>
    <m/>
    <m/>
    <n v="3"/>
    <n v="4"/>
    <m/>
    <n v="9"/>
    <n v="26"/>
    <m/>
    <m/>
    <m/>
    <m/>
    <n v="3"/>
    <n v="3"/>
    <n v="2"/>
    <n v="2"/>
    <m/>
    <m/>
    <n v="4"/>
    <n v="5"/>
    <n v="5"/>
    <n v="5"/>
    <n v="5"/>
    <m/>
    <n v="2"/>
    <n v="4"/>
    <n v="4"/>
    <n v="5"/>
    <n v="4"/>
    <n v="4"/>
    <n v="4"/>
    <m/>
    <m/>
    <n v="4"/>
    <n v="4"/>
    <n v="3"/>
    <n v="3"/>
    <n v="3"/>
    <n v="4"/>
    <n v="4"/>
    <m/>
    <s v="Si"/>
    <n v="4"/>
    <s v="Si"/>
    <n v="3"/>
    <s v="No"/>
    <m/>
    <s v="Si"/>
    <s v="Si"/>
    <s v="Si"/>
    <n v="4"/>
    <s v="No"/>
    <m/>
    <m/>
    <m/>
    <m/>
    <n v="4"/>
    <n v="5"/>
    <m/>
    <n v="3"/>
    <n v="2"/>
    <s v="Disminución del personal asignado a la biblioteca. Disminución dramática de compra de libros y de acceso a revistas en formato electrónico."/>
    <m/>
    <d v="2017-03-17T10:56:47"/>
    <s v="10.150.1.151"/>
  </r>
  <r>
    <s v="Facultad de Veterinaria "/>
    <s v="VET"/>
    <x v="0"/>
    <n v="821"/>
    <m/>
    <m/>
    <n v="21"/>
    <m/>
    <n v="3"/>
    <n v="5"/>
    <m/>
    <n v="21"/>
    <m/>
    <m/>
    <m/>
    <m/>
    <m/>
    <n v="5"/>
    <n v="3"/>
    <n v="3"/>
    <n v="4"/>
    <m/>
    <m/>
    <n v="5"/>
    <n v="5"/>
    <n v="2"/>
    <n v="1"/>
    <n v="2"/>
    <m/>
    <n v="4"/>
    <n v="4"/>
    <n v="4"/>
    <n v="5"/>
    <n v="3"/>
    <n v="5"/>
    <n v="4"/>
    <m/>
    <m/>
    <n v="4"/>
    <n v="4"/>
    <n v="4"/>
    <n v="4"/>
    <n v="4"/>
    <n v="4"/>
    <n v="4"/>
    <m/>
    <s v="No"/>
    <m/>
    <s v="No"/>
    <m/>
    <s v="No"/>
    <m/>
    <s v="No"/>
    <s v="Si"/>
    <s v="Si"/>
    <n v="5"/>
    <s v="No"/>
    <m/>
    <m/>
    <m/>
    <m/>
    <n v="5"/>
    <n v="5"/>
    <m/>
    <n v="5"/>
    <n v="4"/>
    <s v="Creo que hay cursos que interesaría hacer en dos turnos para facilitar la asistencia a todos lo interesados"/>
    <m/>
    <d v="2017-03-17T10:57:18"/>
    <s v="10.150.1.151"/>
  </r>
  <r>
    <s v="Facultad de Farmacia "/>
    <s v="FAR"/>
    <x v="0"/>
    <n v="822"/>
    <m/>
    <m/>
    <n v="13"/>
    <m/>
    <n v="2"/>
    <n v="4"/>
    <m/>
    <n v="18"/>
    <n v="13"/>
    <n v="21"/>
    <m/>
    <m/>
    <m/>
    <n v="5"/>
    <n v="4"/>
    <n v="4"/>
    <n v="4"/>
    <m/>
    <m/>
    <n v="4"/>
    <n v="5"/>
    <n v="4"/>
    <n v="3"/>
    <n v="2"/>
    <m/>
    <n v="4"/>
    <n v="4"/>
    <n v="5"/>
    <n v="5"/>
    <n v="5"/>
    <n v="4"/>
    <n v="5"/>
    <m/>
    <m/>
    <n v="4"/>
    <n v="4"/>
    <n v="4"/>
    <n v="5"/>
    <n v="5"/>
    <n v="4"/>
    <n v="5"/>
    <m/>
    <s v="No"/>
    <m/>
    <s v="No"/>
    <m/>
    <s v="No"/>
    <m/>
    <s v="Si"/>
    <m/>
    <s v="No"/>
    <m/>
    <s v="No"/>
    <m/>
    <m/>
    <m/>
    <m/>
    <n v="5"/>
    <n v="5"/>
    <m/>
    <n v="4"/>
    <n v="5"/>
    <m/>
    <m/>
    <d v="2017-03-17T10:57:29"/>
    <s v="10.150.1.152"/>
  </r>
  <r>
    <s v="Facultad de Psicología "/>
    <s v="PSI"/>
    <x v="0"/>
    <n v="823"/>
    <m/>
    <m/>
    <n v="20"/>
    <m/>
    <n v="2"/>
    <n v="4"/>
    <m/>
    <n v="20"/>
    <m/>
    <m/>
    <m/>
    <m/>
    <m/>
    <n v="4"/>
    <n v="4"/>
    <n v="5"/>
    <n v="5"/>
    <m/>
    <m/>
    <n v="3"/>
    <n v="5"/>
    <n v="4"/>
    <n v="5"/>
    <n v="5"/>
    <m/>
    <n v="4"/>
    <n v="4"/>
    <n v="4"/>
    <n v="5"/>
    <n v="3"/>
    <n v="3"/>
    <n v="3"/>
    <m/>
    <m/>
    <n v="4"/>
    <n v="3"/>
    <n v="3"/>
    <n v="4"/>
    <n v="5"/>
    <n v="4"/>
    <n v="5"/>
    <m/>
    <s v="Si"/>
    <n v="3"/>
    <s v="No"/>
    <m/>
    <s v="Si"/>
    <n v="3"/>
    <s v="Si"/>
    <s v="Si"/>
    <s v="No"/>
    <m/>
    <s v="Si"/>
    <m/>
    <m/>
    <m/>
    <m/>
    <n v="4"/>
    <n v="4"/>
    <m/>
    <n v="4"/>
    <n v="4"/>
    <m/>
    <m/>
    <d v="2017-03-17T10:57:35"/>
    <s v="10.150.1.152"/>
  </r>
  <r>
    <s v="Facultad de Ciencias Políticas y Sociología "/>
    <s v="CPS"/>
    <x v="4"/>
    <n v="824"/>
    <m/>
    <m/>
    <n v="9"/>
    <m/>
    <n v="3"/>
    <n v="5"/>
    <m/>
    <n v="9"/>
    <n v="31"/>
    <n v="11"/>
    <m/>
    <m/>
    <m/>
    <n v="5"/>
    <n v="4"/>
    <n v="5"/>
    <n v="1"/>
    <m/>
    <m/>
    <n v="3"/>
    <n v="3"/>
    <n v="4"/>
    <n v="5"/>
    <n v="5"/>
    <m/>
    <n v="1"/>
    <n v="4"/>
    <n v="3"/>
    <n v="2"/>
    <n v="1"/>
    <n v="1"/>
    <n v="1"/>
    <m/>
    <m/>
    <n v="3"/>
    <n v="1"/>
    <n v="2"/>
    <n v="1"/>
    <n v="1"/>
    <n v="1"/>
    <n v="2"/>
    <m/>
    <s v="Si"/>
    <n v="3"/>
    <s v="Si"/>
    <n v="3"/>
    <s v="Si"/>
    <n v="1"/>
    <s v="Si"/>
    <s v="Si"/>
    <s v="No"/>
    <m/>
    <s v="Si"/>
    <s v="Más publicaciones internacionales"/>
    <m/>
    <m/>
    <m/>
    <n v="1"/>
    <n v="1"/>
    <m/>
    <n v="4"/>
    <n v="5"/>
    <m/>
    <m/>
    <d v="2017-03-17T10:57:54"/>
    <s v="10.150.1.151"/>
  </r>
  <r>
    <s v="F. Enfermería, Fisioterapia y Podología"/>
    <s v="ENF"/>
    <x v="0"/>
    <n v="825"/>
    <m/>
    <m/>
    <n v="22"/>
    <m/>
    <n v="3"/>
    <n v="1"/>
    <m/>
    <n v="22"/>
    <n v="18"/>
    <m/>
    <m/>
    <m/>
    <m/>
    <n v="5"/>
    <n v="5"/>
    <n v="5"/>
    <n v="5"/>
    <m/>
    <m/>
    <n v="5"/>
    <n v="1"/>
    <n v="5"/>
    <n v="1"/>
    <n v="4"/>
    <m/>
    <n v="5"/>
    <n v="5"/>
    <n v="5"/>
    <n v="5"/>
    <n v="3"/>
    <n v="5"/>
    <n v="3"/>
    <m/>
    <m/>
    <n v="5"/>
    <n v="5"/>
    <n v="5"/>
    <n v="5"/>
    <n v="5"/>
    <n v="5"/>
    <n v="5"/>
    <m/>
    <s v="No"/>
    <m/>
    <s v="No"/>
    <m/>
    <s v="No"/>
    <m/>
    <s v="No"/>
    <s v="No"/>
    <s v="No"/>
    <m/>
    <s v="Si"/>
    <s v="En general me gusta utilizar documentación impresa en papel. El campus virtual e internet no me gustan como apoyos docentes."/>
    <m/>
    <m/>
    <m/>
    <n v="5"/>
    <n v="5"/>
    <m/>
    <n v="5"/>
    <n v="5"/>
    <m/>
    <m/>
    <d v="2017-03-17T10:58:29"/>
    <s v="10.150.1.152"/>
  </r>
  <r>
    <s v="Facultad de Educación "/>
    <s v="EDU"/>
    <x v="2"/>
    <n v="826"/>
    <m/>
    <m/>
    <n v="12"/>
    <m/>
    <n v="4"/>
    <n v="5"/>
    <m/>
    <n v="22"/>
    <m/>
    <m/>
    <m/>
    <m/>
    <m/>
    <n v="4"/>
    <n v="4"/>
    <n v="5"/>
    <n v="3"/>
    <m/>
    <m/>
    <n v="4"/>
    <n v="4"/>
    <n v="2"/>
    <n v="4"/>
    <n v="4"/>
    <m/>
    <n v="3"/>
    <n v="5"/>
    <n v="4"/>
    <n v="5"/>
    <n v="5"/>
    <n v="5"/>
    <n v="5"/>
    <m/>
    <m/>
    <n v="5"/>
    <n v="5"/>
    <n v="5"/>
    <n v="5"/>
    <n v="5"/>
    <n v="5"/>
    <n v="5"/>
    <m/>
    <s v="Si"/>
    <n v="4"/>
    <s v="Si"/>
    <n v="3"/>
    <s v="Si"/>
    <n v="4"/>
    <s v="No"/>
    <s v="Si"/>
    <s v="Si"/>
    <n v="5"/>
    <s v="Si"/>
    <m/>
    <m/>
    <m/>
    <m/>
    <n v="5"/>
    <n v="5"/>
    <m/>
    <n v="5"/>
    <n v="5"/>
    <m/>
    <m/>
    <d v="2017-03-17T11:01:23"/>
    <s v="10.150.1.152"/>
  </r>
  <r>
    <s v="Facultad de Ciencias Físicas "/>
    <s v="FIS"/>
    <x v="3"/>
    <n v="827"/>
    <m/>
    <m/>
    <n v="6"/>
    <m/>
    <n v="2"/>
    <n v="3"/>
    <m/>
    <n v="6"/>
    <n v="10"/>
    <n v="29"/>
    <m/>
    <m/>
    <m/>
    <n v="5"/>
    <n v="5"/>
    <n v="5"/>
    <n v="5"/>
    <m/>
    <m/>
    <n v="4"/>
    <n v="5"/>
    <n v="4"/>
    <n v="4"/>
    <n v="3"/>
    <m/>
    <n v="5"/>
    <n v="5"/>
    <n v="5"/>
    <n v="5"/>
    <n v="5"/>
    <n v="5"/>
    <n v="5"/>
    <m/>
    <m/>
    <n v="5"/>
    <n v="5"/>
    <n v="5"/>
    <n v="5"/>
    <n v="5"/>
    <n v="5"/>
    <n v="5"/>
    <m/>
    <s v="Si"/>
    <n v="5"/>
    <s v="Si"/>
    <n v="4"/>
    <s v="Si"/>
    <n v="4"/>
    <s v="Si"/>
    <s v="Si"/>
    <s v="Si"/>
    <n v="4"/>
    <s v="Si"/>
    <m/>
    <m/>
    <m/>
    <m/>
    <n v="5"/>
    <n v="5"/>
    <m/>
    <n v="5"/>
    <n v="5"/>
    <m/>
    <m/>
    <d v="2017-03-17T11:01:37"/>
    <s v="10.150.1.152"/>
  </r>
  <r>
    <s v="Facultad de Ciencias Físicas "/>
    <s v="FIS"/>
    <x v="3"/>
    <n v="828"/>
    <m/>
    <m/>
    <n v="6"/>
    <m/>
    <n v="3"/>
    <n v="5"/>
    <m/>
    <n v="6"/>
    <n v="8"/>
    <n v="29"/>
    <m/>
    <m/>
    <m/>
    <n v="3"/>
    <n v="3"/>
    <n v="3"/>
    <n v="3"/>
    <m/>
    <m/>
    <n v="3"/>
    <n v="5"/>
    <n v="2"/>
    <n v="3"/>
    <n v="4"/>
    <m/>
    <n v="3"/>
    <n v="4"/>
    <n v="5"/>
    <n v="4"/>
    <n v="4"/>
    <n v="4"/>
    <m/>
    <m/>
    <m/>
    <n v="3"/>
    <n v="3"/>
    <n v="3"/>
    <n v="3"/>
    <n v="3"/>
    <n v="3"/>
    <n v="3"/>
    <m/>
    <s v="Si"/>
    <n v="5"/>
    <s v="Si"/>
    <n v="4"/>
    <s v="Si"/>
    <n v="4"/>
    <s v="No"/>
    <s v="Si"/>
    <s v="No"/>
    <m/>
    <s v="No"/>
    <m/>
    <m/>
    <m/>
    <m/>
    <n v="4"/>
    <n v="4"/>
    <m/>
    <n v="4"/>
    <n v="4"/>
    <m/>
    <m/>
    <d v="2017-03-17T11:02:55"/>
    <s v="10.150.1.151"/>
  </r>
  <r>
    <s v=""/>
    <s v=""/>
    <x v="1"/>
    <n v="829"/>
    <m/>
    <m/>
    <m/>
    <m/>
    <n v="3"/>
    <n v="3"/>
    <m/>
    <n v="29"/>
    <n v="12"/>
    <n v="4"/>
    <m/>
    <m/>
    <m/>
    <n v="5"/>
    <n v="5"/>
    <n v="5"/>
    <n v="4"/>
    <m/>
    <m/>
    <n v="4"/>
    <n v="5"/>
    <n v="3"/>
    <n v="3"/>
    <n v="3"/>
    <m/>
    <n v="5"/>
    <n v="5"/>
    <n v="5"/>
    <n v="5"/>
    <n v="4"/>
    <n v="5"/>
    <n v="5"/>
    <m/>
    <m/>
    <n v="5"/>
    <n v="5"/>
    <n v="5"/>
    <n v="5"/>
    <n v="5"/>
    <n v="5"/>
    <n v="5"/>
    <m/>
    <s v="No"/>
    <m/>
    <s v="No"/>
    <m/>
    <s v="No"/>
    <m/>
    <s v="No"/>
    <s v="Si"/>
    <s v="Si"/>
    <n v="5"/>
    <s v="Si"/>
    <m/>
    <m/>
    <m/>
    <m/>
    <n v="5"/>
    <n v="5"/>
    <m/>
    <n v="5"/>
    <n v="4"/>
    <m/>
    <m/>
    <d v="2017-03-17T11:03:11"/>
    <s v="10.150.1.151"/>
  </r>
  <r>
    <s v="Facultad de Ciencias Políticas y Sociología "/>
    <s v="CPS"/>
    <x v="4"/>
    <n v="830"/>
    <m/>
    <m/>
    <n v="9"/>
    <m/>
    <n v="4"/>
    <n v="5"/>
    <m/>
    <n v="9"/>
    <n v="5"/>
    <n v="20"/>
    <m/>
    <m/>
    <m/>
    <n v="4"/>
    <n v="4"/>
    <n v="4"/>
    <n v="4"/>
    <m/>
    <m/>
    <n v="4"/>
    <n v="3"/>
    <n v="5"/>
    <n v="4"/>
    <n v="4"/>
    <m/>
    <n v="5"/>
    <n v="5"/>
    <n v="4"/>
    <n v="5"/>
    <n v="4"/>
    <n v="5"/>
    <n v="5"/>
    <m/>
    <m/>
    <n v="5"/>
    <n v="5"/>
    <n v="5"/>
    <n v="5"/>
    <n v="5"/>
    <n v="5"/>
    <n v="5"/>
    <m/>
    <s v="Si"/>
    <n v="4"/>
    <s v="Si"/>
    <n v="4"/>
    <s v="No"/>
    <m/>
    <s v="No"/>
    <s v="Si"/>
    <s v="No"/>
    <m/>
    <s v="No"/>
    <m/>
    <m/>
    <m/>
    <m/>
    <n v="5"/>
    <n v="5"/>
    <m/>
    <n v="4"/>
    <n v="4"/>
    <m/>
    <m/>
    <d v="2017-03-17T11:03:31"/>
    <s v="10.150.1.152"/>
  </r>
  <r>
    <s v="F. Óptica y Optometría"/>
    <s v="OPT"/>
    <x v="0"/>
    <n v="831"/>
    <m/>
    <m/>
    <n v="25"/>
    <m/>
    <n v="3"/>
    <n v="4"/>
    <m/>
    <n v="25"/>
    <m/>
    <m/>
    <m/>
    <m/>
    <m/>
    <n v="4"/>
    <n v="4"/>
    <n v="4"/>
    <n v="3"/>
    <m/>
    <m/>
    <n v="2"/>
    <n v="5"/>
    <n v="1"/>
    <n v="2"/>
    <n v="5"/>
    <m/>
    <n v="3"/>
    <n v="4"/>
    <n v="4"/>
    <n v="5"/>
    <n v="2"/>
    <n v="2"/>
    <n v="4"/>
    <m/>
    <m/>
    <n v="4"/>
    <n v="4"/>
    <n v="4"/>
    <n v="4"/>
    <n v="4"/>
    <n v="4"/>
    <n v="5"/>
    <m/>
    <s v="Si"/>
    <n v="4"/>
    <s v="No"/>
    <m/>
    <s v="No"/>
    <m/>
    <s v="No"/>
    <s v="Si"/>
    <s v="Si"/>
    <n v="4"/>
    <s v="No"/>
    <m/>
    <m/>
    <m/>
    <m/>
    <n v="5"/>
    <n v="5"/>
    <m/>
    <n v="5"/>
    <n v="4"/>
    <m/>
    <m/>
    <d v="2017-03-17T11:03:52"/>
    <s v="10.150.1.152"/>
  </r>
  <r>
    <s v="Facultad de Derecho "/>
    <s v="DER"/>
    <x v="4"/>
    <n v="832"/>
    <m/>
    <m/>
    <n v="11"/>
    <m/>
    <n v="5"/>
    <n v="4"/>
    <m/>
    <n v="11"/>
    <n v="16"/>
    <n v="29"/>
    <m/>
    <m/>
    <m/>
    <n v="3"/>
    <n v="5"/>
    <n v="4"/>
    <n v="4"/>
    <m/>
    <m/>
    <n v="5"/>
    <n v="3"/>
    <n v="4"/>
    <n v="5"/>
    <n v="4"/>
    <m/>
    <n v="4"/>
    <n v="4"/>
    <n v="4"/>
    <n v="5"/>
    <n v="4"/>
    <n v="5"/>
    <n v="4"/>
    <m/>
    <m/>
    <n v="5"/>
    <n v="5"/>
    <n v="5"/>
    <n v="5"/>
    <n v="5"/>
    <n v="5"/>
    <n v="5"/>
    <m/>
    <s v="Si"/>
    <n v="4"/>
    <s v="Si"/>
    <n v="4"/>
    <s v="Si"/>
    <n v="4"/>
    <s v="Si"/>
    <s v="Si"/>
    <s v="No"/>
    <m/>
    <s v="No"/>
    <m/>
    <m/>
    <m/>
    <m/>
    <n v="5"/>
    <n v="5"/>
    <m/>
    <n v="4"/>
    <n v="5"/>
    <m/>
    <m/>
    <d v="2017-03-17T11:04:17"/>
    <s v="10.150.1.152"/>
  </r>
  <r>
    <s v="Facultad de Veterinaria "/>
    <s v="VET"/>
    <x v="0"/>
    <n v="833"/>
    <m/>
    <m/>
    <n v="21"/>
    <m/>
    <n v="2"/>
    <n v="2"/>
    <m/>
    <n v="21"/>
    <n v="18"/>
    <m/>
    <m/>
    <m/>
    <m/>
    <n v="4"/>
    <n v="3"/>
    <n v="3"/>
    <n v="3"/>
    <m/>
    <m/>
    <n v="2"/>
    <n v="4"/>
    <m/>
    <n v="4"/>
    <n v="3"/>
    <m/>
    <n v="4"/>
    <n v="4"/>
    <n v="4"/>
    <n v="5"/>
    <n v="4"/>
    <m/>
    <n v="3"/>
    <m/>
    <m/>
    <m/>
    <n v="4"/>
    <n v="4"/>
    <n v="4"/>
    <n v="4"/>
    <n v="4"/>
    <n v="4"/>
    <m/>
    <s v="No"/>
    <m/>
    <s v="No"/>
    <m/>
    <s v="No"/>
    <m/>
    <s v="Si"/>
    <s v="Si"/>
    <s v="Si"/>
    <n v="4"/>
    <s v="No"/>
    <m/>
    <m/>
    <m/>
    <m/>
    <n v="5"/>
    <n v="5"/>
    <m/>
    <n v="4"/>
    <n v="5"/>
    <m/>
    <m/>
    <d v="2017-03-17T11:05:52"/>
    <s v="10.150.1.151"/>
  </r>
  <r>
    <s v="Facultad de Medicina "/>
    <s v="MED"/>
    <x v="0"/>
    <n v="834"/>
    <m/>
    <m/>
    <n v="18"/>
    <m/>
    <n v="1"/>
    <n v="2"/>
    <m/>
    <m/>
    <m/>
    <m/>
    <s v="Centro Hospitalario donde trabajo"/>
    <m/>
    <m/>
    <m/>
    <m/>
    <m/>
    <m/>
    <m/>
    <m/>
    <m/>
    <m/>
    <m/>
    <m/>
    <m/>
    <m/>
    <m/>
    <m/>
    <m/>
    <m/>
    <m/>
    <m/>
    <m/>
    <m/>
    <m/>
    <m/>
    <m/>
    <m/>
    <m/>
    <m/>
    <m/>
    <m/>
    <m/>
    <m/>
    <m/>
    <m/>
    <m/>
    <m/>
    <m/>
    <m/>
    <m/>
    <m/>
    <m/>
    <m/>
    <m/>
    <m/>
    <m/>
    <m/>
    <m/>
    <m/>
    <m/>
    <m/>
    <m/>
    <m/>
    <m/>
    <d v="2017-03-17T11:07:06"/>
    <s v="10.150.1.151"/>
  </r>
  <r>
    <s v="Facultad de Filología "/>
    <s v="FLL"/>
    <x v="2"/>
    <n v="835"/>
    <m/>
    <m/>
    <n v="14"/>
    <m/>
    <n v="4"/>
    <n v="4"/>
    <m/>
    <n v="14"/>
    <n v="29"/>
    <m/>
    <m/>
    <m/>
    <m/>
    <n v="4"/>
    <n v="4"/>
    <n v="5"/>
    <n v="3"/>
    <m/>
    <m/>
    <n v="4"/>
    <n v="5"/>
    <n v="5"/>
    <n v="3"/>
    <n v="3"/>
    <m/>
    <n v="4"/>
    <n v="4"/>
    <n v="4"/>
    <n v="5"/>
    <n v="3"/>
    <n v="4"/>
    <n v="4"/>
    <m/>
    <m/>
    <n v="5"/>
    <n v="5"/>
    <n v="4"/>
    <n v="5"/>
    <n v="5"/>
    <n v="5"/>
    <n v="4"/>
    <m/>
    <s v="Si"/>
    <n v="5"/>
    <s v="Si"/>
    <n v="3"/>
    <s v="Si"/>
    <n v="3"/>
    <s v="Si"/>
    <s v="Si"/>
    <s v="Si"/>
    <n v="5"/>
    <s v="Si"/>
    <m/>
    <m/>
    <m/>
    <m/>
    <n v="5"/>
    <n v="5"/>
    <m/>
    <n v="5"/>
    <n v="4"/>
    <m/>
    <m/>
    <d v="2017-03-17T11:07:31"/>
    <s v="10.150.1.151"/>
  </r>
  <r>
    <s v="Facultad de Geografía e Historia "/>
    <s v="GHI"/>
    <x v="2"/>
    <n v="836"/>
    <m/>
    <m/>
    <n v="16"/>
    <m/>
    <n v="4"/>
    <n v="4"/>
    <m/>
    <n v="16"/>
    <m/>
    <m/>
    <m/>
    <m/>
    <m/>
    <n v="5"/>
    <n v="4"/>
    <n v="4"/>
    <n v="5"/>
    <m/>
    <m/>
    <n v="4"/>
    <n v="4"/>
    <n v="3"/>
    <n v="4"/>
    <n v="3"/>
    <m/>
    <n v="3"/>
    <n v="4"/>
    <n v="4"/>
    <n v="4"/>
    <n v="5"/>
    <n v="4"/>
    <n v="4"/>
    <m/>
    <m/>
    <n v="5"/>
    <n v="4"/>
    <n v="4"/>
    <n v="5"/>
    <n v="5"/>
    <n v="5"/>
    <n v="5"/>
    <m/>
    <s v="Si"/>
    <n v="5"/>
    <s v="Si"/>
    <n v="5"/>
    <s v="Si"/>
    <n v="5"/>
    <s v="Si"/>
    <s v="Si"/>
    <s v="No"/>
    <m/>
    <s v="Si"/>
    <m/>
    <m/>
    <m/>
    <m/>
    <n v="4"/>
    <n v="5"/>
    <m/>
    <n v="4"/>
    <n v="4"/>
    <s v="Gracias por sus servicios."/>
    <m/>
    <d v="2017-03-17T11:10:51"/>
    <s v="10.150.1.151"/>
  </r>
  <r>
    <s v="Facultad de Ciencias Económicas y Empresariales "/>
    <s v="CEE"/>
    <x v="4"/>
    <n v="837"/>
    <m/>
    <m/>
    <n v="5"/>
    <m/>
    <n v="2"/>
    <n v="5"/>
    <m/>
    <n v="5"/>
    <m/>
    <m/>
    <m/>
    <m/>
    <m/>
    <n v="5"/>
    <n v="5"/>
    <n v="5"/>
    <n v="5"/>
    <m/>
    <m/>
    <n v="2"/>
    <n v="5"/>
    <n v="3"/>
    <n v="4"/>
    <n v="4"/>
    <m/>
    <n v="4"/>
    <n v="5"/>
    <n v="5"/>
    <n v="5"/>
    <n v="5"/>
    <n v="5"/>
    <n v="5"/>
    <m/>
    <m/>
    <n v="5"/>
    <n v="5"/>
    <n v="5"/>
    <n v="5"/>
    <n v="5"/>
    <n v="5"/>
    <n v="5"/>
    <m/>
    <s v="Si"/>
    <n v="4"/>
    <s v="Si"/>
    <n v="5"/>
    <s v="Si"/>
    <n v="4"/>
    <s v="Si"/>
    <s v="Si"/>
    <s v="No"/>
    <m/>
    <s v="Si"/>
    <m/>
    <m/>
    <m/>
    <m/>
    <n v="5"/>
    <n v="5"/>
    <m/>
    <n v="5"/>
    <n v="4"/>
    <m/>
    <m/>
    <d v="2017-03-17T11:10:59"/>
    <s v="10.150.1.151"/>
  </r>
  <r>
    <s v="Facultad de Ciencias de la Información "/>
    <s v="INF"/>
    <x v="4"/>
    <n v="838"/>
    <m/>
    <m/>
    <n v="4"/>
    <m/>
    <n v="4"/>
    <n v="5"/>
    <m/>
    <n v="4"/>
    <n v="14"/>
    <n v="29"/>
    <s v="CSIC&lt;br&gt;Biblioteca Nacional"/>
    <m/>
    <m/>
    <n v="4"/>
    <n v="5"/>
    <n v="5"/>
    <n v="5"/>
    <m/>
    <m/>
    <n v="5"/>
    <n v="5"/>
    <n v="4"/>
    <n v="5"/>
    <n v="5"/>
    <m/>
    <n v="4"/>
    <n v="4"/>
    <n v="5"/>
    <n v="5"/>
    <n v="5"/>
    <n v="5"/>
    <n v="5"/>
    <m/>
    <m/>
    <n v="5"/>
    <n v="5"/>
    <n v="5"/>
    <n v="5"/>
    <n v="5"/>
    <n v="5"/>
    <n v="5"/>
    <m/>
    <s v="Si"/>
    <n v="3"/>
    <s v="Si"/>
    <n v="5"/>
    <s v="No"/>
    <m/>
    <s v="Si"/>
    <s v="Si"/>
    <s v="Si"/>
    <m/>
    <s v="Si"/>
    <m/>
    <m/>
    <m/>
    <m/>
    <n v="5"/>
    <n v="5"/>
    <m/>
    <n v="5"/>
    <n v="4"/>
    <m/>
    <m/>
    <d v="2017-03-17T11:11:31"/>
    <s v="10.150.1.152"/>
  </r>
  <r>
    <s v="Facultad de Ciencias Políticas y Sociología "/>
    <s v="CPS"/>
    <x v="4"/>
    <n v="839"/>
    <m/>
    <m/>
    <n v="9"/>
    <m/>
    <n v="3"/>
    <n v="2"/>
    <m/>
    <n v="9"/>
    <m/>
    <m/>
    <m/>
    <m/>
    <m/>
    <n v="5"/>
    <n v="3"/>
    <n v="4"/>
    <n v="5"/>
    <m/>
    <m/>
    <n v="5"/>
    <n v="5"/>
    <n v="4"/>
    <n v="3"/>
    <n v="3"/>
    <m/>
    <n v="4"/>
    <n v="4"/>
    <n v="5"/>
    <n v="5"/>
    <n v="4"/>
    <n v="5"/>
    <n v="3"/>
    <m/>
    <m/>
    <n v="5"/>
    <n v="5"/>
    <n v="5"/>
    <n v="5"/>
    <n v="5"/>
    <n v="5"/>
    <n v="5"/>
    <m/>
    <s v="Si"/>
    <n v="4"/>
    <s v="No"/>
    <m/>
    <s v="No"/>
    <m/>
    <s v="Si"/>
    <s v="Si"/>
    <s v="Si"/>
    <n v="5"/>
    <s v="Si"/>
    <s v="Sería conveniente ofrecer cursos que ayudaran a conocer todos los recursos de la biblioteca."/>
    <m/>
    <m/>
    <m/>
    <n v="4"/>
    <n v="4"/>
    <m/>
    <n v="5"/>
    <n v="5"/>
    <m/>
    <m/>
    <d v="2017-03-17T11:12:13"/>
    <s v="10.150.1.152"/>
  </r>
  <r>
    <s v="Facultad de Ciencias Biológicas "/>
    <s v="BIO"/>
    <x v="3"/>
    <n v="840"/>
    <m/>
    <m/>
    <n v="2"/>
    <m/>
    <n v="2"/>
    <n v="4"/>
    <m/>
    <n v="2"/>
    <m/>
    <m/>
    <m/>
    <m/>
    <m/>
    <n v="5"/>
    <n v="5"/>
    <n v="5"/>
    <n v="5"/>
    <m/>
    <m/>
    <n v="3"/>
    <n v="5"/>
    <n v="4"/>
    <n v="1"/>
    <n v="4"/>
    <m/>
    <n v="4"/>
    <n v="4"/>
    <n v="4"/>
    <n v="4"/>
    <n v="4"/>
    <n v="4"/>
    <n v="4"/>
    <m/>
    <m/>
    <n v="4"/>
    <n v="4"/>
    <n v="4"/>
    <n v="4"/>
    <n v="4"/>
    <n v="4"/>
    <n v="4"/>
    <m/>
    <s v="Si"/>
    <n v="5"/>
    <s v="No"/>
    <m/>
    <s v="No"/>
    <m/>
    <s v="Si"/>
    <s v="Si"/>
    <s v="No"/>
    <m/>
    <s v="No"/>
    <m/>
    <m/>
    <m/>
    <m/>
    <n v="5"/>
    <n v="5"/>
    <m/>
    <n v="5"/>
    <n v="5"/>
    <m/>
    <m/>
    <d v="2017-03-17T11:12:42"/>
    <s v="10.150.1.151"/>
  </r>
  <r>
    <s v="Facultad de Odontología "/>
    <s v="ODO"/>
    <x v="0"/>
    <n v="841"/>
    <m/>
    <m/>
    <n v="19"/>
    <m/>
    <n v="2"/>
    <n v="4"/>
    <m/>
    <n v="19"/>
    <m/>
    <m/>
    <m/>
    <m/>
    <m/>
    <n v="3"/>
    <n v="4"/>
    <n v="4"/>
    <n v="2"/>
    <m/>
    <m/>
    <n v="2"/>
    <n v="5"/>
    <n v="3"/>
    <n v="2"/>
    <n v="3"/>
    <m/>
    <n v="4"/>
    <n v="3"/>
    <n v="3"/>
    <n v="3"/>
    <n v="3"/>
    <n v="4"/>
    <n v="3"/>
    <m/>
    <m/>
    <n v="5"/>
    <n v="5"/>
    <n v="4"/>
    <n v="3"/>
    <n v="4"/>
    <n v="5"/>
    <n v="1"/>
    <m/>
    <s v="Si"/>
    <n v="2"/>
    <s v="Si"/>
    <n v="2"/>
    <s v="Si"/>
    <n v="3"/>
    <s v="No"/>
    <s v="Si"/>
    <s v="Si"/>
    <n v="5"/>
    <s v="Si"/>
    <s v="Más suscripciones a revistas científicas&lt;br&gt;"/>
    <m/>
    <m/>
    <m/>
    <n v="5"/>
    <n v="5"/>
    <m/>
    <n v="4"/>
    <n v="4"/>
    <m/>
    <m/>
    <d v="2017-03-17T11:12:51"/>
    <s v="10.150.1.152"/>
  </r>
  <r>
    <s v="Facultad de Ciencias de la Información "/>
    <s v="INF"/>
    <x v="4"/>
    <n v="842"/>
    <m/>
    <m/>
    <n v="4"/>
    <m/>
    <n v="3"/>
    <n v="3"/>
    <m/>
    <n v="4"/>
    <m/>
    <m/>
    <m/>
    <m/>
    <m/>
    <n v="5"/>
    <n v="5"/>
    <n v="2"/>
    <n v="3"/>
    <m/>
    <m/>
    <n v="5"/>
    <n v="5"/>
    <n v="1"/>
    <n v="4"/>
    <n v="4"/>
    <m/>
    <n v="5"/>
    <n v="4"/>
    <n v="5"/>
    <n v="5"/>
    <n v="5"/>
    <m/>
    <n v="5"/>
    <m/>
    <m/>
    <n v="5"/>
    <n v="2"/>
    <n v="5"/>
    <n v="5"/>
    <n v="5"/>
    <n v="5"/>
    <n v="3"/>
    <m/>
    <s v="Si"/>
    <n v="2"/>
    <s v="No"/>
    <m/>
    <s v="No"/>
    <m/>
    <s v="Si"/>
    <s v="Si"/>
    <s v="Si"/>
    <n v="5"/>
    <s v="No"/>
    <m/>
    <m/>
    <m/>
    <m/>
    <n v="5"/>
    <n v="5"/>
    <m/>
    <n v="5"/>
    <n v="3"/>
    <m/>
    <m/>
    <d v="2017-03-17T11:14:03"/>
    <s v="10.150.1.151"/>
  </r>
  <r>
    <s v="Facultad de Ciencias Matemáticas "/>
    <s v="MAT"/>
    <x v="3"/>
    <n v="843"/>
    <m/>
    <m/>
    <n v="8"/>
    <m/>
    <n v="3"/>
    <n v="1"/>
    <m/>
    <n v="8"/>
    <n v="23"/>
    <m/>
    <m/>
    <m/>
    <m/>
    <n v="5"/>
    <n v="5"/>
    <n v="5"/>
    <n v="5"/>
    <m/>
    <m/>
    <n v="5"/>
    <n v="1"/>
    <n v="5"/>
    <n v="1"/>
    <n v="4"/>
    <m/>
    <n v="4"/>
    <n v="4"/>
    <m/>
    <n v="5"/>
    <n v="4"/>
    <n v="5"/>
    <n v="4"/>
    <m/>
    <m/>
    <n v="5"/>
    <n v="5"/>
    <n v="5"/>
    <n v="5"/>
    <n v="5"/>
    <n v="5"/>
    <n v="5"/>
    <m/>
    <s v="No"/>
    <m/>
    <s v="No"/>
    <m/>
    <s v="No"/>
    <m/>
    <m/>
    <s v="No"/>
    <s v="No"/>
    <m/>
    <s v="No"/>
    <m/>
    <m/>
    <m/>
    <m/>
    <n v="5"/>
    <n v="5"/>
    <m/>
    <n v="5"/>
    <n v="3"/>
    <m/>
    <m/>
    <d v="2017-03-17T11:15:00"/>
    <s v="10.150.1.152"/>
  </r>
  <r>
    <s v="F. Estudios Estadísticos"/>
    <s v="EST"/>
    <x v="3"/>
    <n v="844"/>
    <m/>
    <m/>
    <n v="23"/>
    <m/>
    <n v="2"/>
    <n v="3"/>
    <m/>
    <n v="23"/>
    <m/>
    <m/>
    <m/>
    <m/>
    <m/>
    <n v="5"/>
    <n v="5"/>
    <n v="4"/>
    <n v="3"/>
    <m/>
    <m/>
    <n v="4"/>
    <n v="4"/>
    <n v="3"/>
    <n v="3"/>
    <n v="3"/>
    <m/>
    <n v="4"/>
    <n v="4"/>
    <n v="4"/>
    <n v="4"/>
    <n v="3"/>
    <m/>
    <n v="3"/>
    <m/>
    <m/>
    <n v="5"/>
    <n v="4"/>
    <n v="5"/>
    <n v="5"/>
    <n v="5"/>
    <n v="5"/>
    <n v="3"/>
    <m/>
    <s v="Si"/>
    <n v="4"/>
    <s v="No"/>
    <m/>
    <s v="No"/>
    <m/>
    <s v="No"/>
    <s v="Si"/>
    <s v="No"/>
    <m/>
    <s v="No"/>
    <m/>
    <m/>
    <m/>
    <m/>
    <n v="5"/>
    <n v="5"/>
    <m/>
    <n v="4"/>
    <n v="3"/>
    <m/>
    <m/>
    <d v="2017-03-17T11:15:06"/>
    <s v="10.150.1.152"/>
  </r>
  <r>
    <s v="Facultad de Filología "/>
    <s v="FLL"/>
    <x v="2"/>
    <n v="845"/>
    <m/>
    <m/>
    <n v="14"/>
    <m/>
    <n v="2"/>
    <n v="3"/>
    <m/>
    <n v="29"/>
    <n v="14"/>
    <m/>
    <m/>
    <m/>
    <m/>
    <n v="4"/>
    <n v="4"/>
    <n v="4"/>
    <n v="3"/>
    <m/>
    <m/>
    <n v="2"/>
    <n v="2"/>
    <n v="2"/>
    <n v="2"/>
    <n v="5"/>
    <m/>
    <n v="3"/>
    <n v="4"/>
    <n v="4"/>
    <n v="4"/>
    <n v="4"/>
    <n v="4"/>
    <n v="4"/>
    <m/>
    <m/>
    <n v="4"/>
    <n v="5"/>
    <n v="5"/>
    <n v="4"/>
    <n v="5"/>
    <n v="5"/>
    <n v="3"/>
    <m/>
    <s v="Si"/>
    <n v="4"/>
    <s v="No"/>
    <n v="3"/>
    <s v="No"/>
    <m/>
    <s v="No"/>
    <s v="Si"/>
    <s v="No"/>
    <m/>
    <s v="No"/>
    <m/>
    <m/>
    <m/>
    <m/>
    <n v="4"/>
    <n v="5"/>
    <m/>
    <n v="4"/>
    <n v="4"/>
    <m/>
    <m/>
    <d v="2017-03-17T11:16:11"/>
    <s v="10.150.1.151"/>
  </r>
  <r>
    <s v="Facultad de Medicina "/>
    <s v="MED"/>
    <x v="0"/>
    <n v="846"/>
    <m/>
    <m/>
    <n v="18"/>
    <m/>
    <n v="2"/>
    <n v="5"/>
    <m/>
    <m/>
    <m/>
    <m/>
    <m/>
    <m/>
    <m/>
    <m/>
    <m/>
    <m/>
    <m/>
    <m/>
    <m/>
    <n v="3"/>
    <n v="4"/>
    <n v="4"/>
    <n v="3"/>
    <n v="2"/>
    <m/>
    <n v="3"/>
    <m/>
    <n v="4"/>
    <n v="5"/>
    <n v="4"/>
    <n v="3"/>
    <n v="4"/>
    <m/>
    <m/>
    <n v="5"/>
    <n v="5"/>
    <n v="4"/>
    <n v="5"/>
    <n v="4"/>
    <n v="4"/>
    <n v="5"/>
    <m/>
    <s v="Si"/>
    <n v="4"/>
    <s v="Si"/>
    <n v="3"/>
    <s v="No"/>
    <m/>
    <s v="Si"/>
    <s v="No"/>
    <s v="No"/>
    <m/>
    <s v="No"/>
    <m/>
    <m/>
    <m/>
    <m/>
    <n v="5"/>
    <n v="5"/>
    <m/>
    <m/>
    <n v="3"/>
    <m/>
    <m/>
    <d v="2017-03-17T11:17:23"/>
    <s v="10.150.1.151"/>
  </r>
  <r>
    <s v="Facultad de Geografía e Historia "/>
    <s v="GHI"/>
    <x v="2"/>
    <n v="847"/>
    <m/>
    <m/>
    <n v="16"/>
    <m/>
    <n v="4"/>
    <n v="3"/>
    <m/>
    <n v="16"/>
    <m/>
    <m/>
    <m/>
    <m/>
    <m/>
    <n v="5"/>
    <n v="5"/>
    <n v="5"/>
    <n v="4"/>
    <m/>
    <m/>
    <n v="4"/>
    <n v="4"/>
    <n v="5"/>
    <n v="2"/>
    <n v="3"/>
    <m/>
    <n v="4"/>
    <n v="4"/>
    <n v="4"/>
    <n v="5"/>
    <n v="4"/>
    <n v="5"/>
    <n v="5"/>
    <m/>
    <m/>
    <n v="5"/>
    <n v="5"/>
    <n v="4"/>
    <n v="4"/>
    <n v="4"/>
    <n v="5"/>
    <n v="4"/>
    <m/>
    <s v="Si"/>
    <n v="4"/>
    <s v="Si"/>
    <n v="4"/>
    <s v="Si"/>
    <m/>
    <s v="No"/>
    <s v="Si"/>
    <s v="No"/>
    <m/>
    <s v="Si"/>
    <s v="Muy buen servicio"/>
    <m/>
    <m/>
    <m/>
    <n v="5"/>
    <n v="5"/>
    <m/>
    <n v="5"/>
    <n v="5"/>
    <s v="Es lo que mejor funciona en la Facultad y TODOS los reconocemos, alumnos y profesores"/>
    <m/>
    <d v="2017-03-17T11:17:31"/>
    <s v="10.150.1.151"/>
  </r>
  <r>
    <s v="Facultad de Medicina "/>
    <s v="MED"/>
    <x v="0"/>
    <n v="848"/>
    <m/>
    <m/>
    <n v="18"/>
    <m/>
    <n v="3"/>
    <n v="3"/>
    <m/>
    <n v="2"/>
    <n v="16"/>
    <n v="15"/>
    <m/>
    <m/>
    <m/>
    <n v="4"/>
    <n v="5"/>
    <n v="4"/>
    <n v="3"/>
    <m/>
    <m/>
    <n v="1"/>
    <n v="4"/>
    <n v="2"/>
    <n v="3"/>
    <n v="3"/>
    <m/>
    <n v="3"/>
    <n v="3"/>
    <n v="4"/>
    <n v="4"/>
    <n v="4"/>
    <n v="4"/>
    <n v="4"/>
    <m/>
    <m/>
    <n v="3"/>
    <n v="5"/>
    <n v="5"/>
    <n v="5"/>
    <n v="5"/>
    <n v="5"/>
    <n v="5"/>
    <m/>
    <s v="No"/>
    <m/>
    <s v="No"/>
    <m/>
    <s v="No"/>
    <m/>
    <s v="No"/>
    <s v="No"/>
    <s v="No"/>
    <m/>
    <s v="No"/>
    <m/>
    <m/>
    <m/>
    <m/>
    <n v="4"/>
    <n v="5"/>
    <m/>
    <n v="4"/>
    <n v="4"/>
    <m/>
    <m/>
    <d v="2017-03-17T11:18:30"/>
    <s v="10.150.1.152"/>
  </r>
  <r>
    <s v="Facultad de Veterinaria "/>
    <s v="VET"/>
    <x v="0"/>
    <n v="849"/>
    <m/>
    <m/>
    <n v="21"/>
    <m/>
    <n v="3"/>
    <n v="5"/>
    <m/>
    <n v="21"/>
    <m/>
    <m/>
    <s v="Biblioteca Municipal de Las Rozas"/>
    <m/>
    <m/>
    <n v="5"/>
    <n v="3"/>
    <n v="3"/>
    <n v="3"/>
    <m/>
    <m/>
    <n v="2"/>
    <n v="5"/>
    <n v="3"/>
    <n v="3"/>
    <n v="3"/>
    <m/>
    <n v="4"/>
    <n v="5"/>
    <n v="5"/>
    <n v="5"/>
    <n v="5"/>
    <n v="5"/>
    <n v="4"/>
    <m/>
    <m/>
    <n v="4"/>
    <n v="5"/>
    <n v="5"/>
    <n v="5"/>
    <n v="5"/>
    <n v="5"/>
    <n v="5"/>
    <m/>
    <s v="Si"/>
    <n v="3"/>
    <s v="No"/>
    <m/>
    <s v="No"/>
    <m/>
    <s v="Si"/>
    <s v="Si"/>
    <s v="Si"/>
    <n v="4"/>
    <s v="Si"/>
    <m/>
    <m/>
    <m/>
    <m/>
    <n v="5"/>
    <n v="5"/>
    <m/>
    <n v="5"/>
    <n v="4"/>
    <s v="Para interpretar la contestación a la pregunta 7.2 hay que tener en cuenta que, cuando algo ya es muy bueno (como es el caso de nuestra biblioteca), no se puede decir que ha mejorado mucho porque no tiene un margen de mejora muy amplio.&lt;br&gt;La valoración del préstamos bibliotecario puede que esté sesgado al hacerse desde el punto de vista de PDI."/>
    <m/>
    <d v="2017-03-17T11:23:00"/>
    <s v="10.150.1.151"/>
  </r>
  <r>
    <s v="F. Óptica y Optometría"/>
    <s v="OPT"/>
    <x v="0"/>
    <n v="850"/>
    <m/>
    <m/>
    <n v="25"/>
    <m/>
    <n v="4"/>
    <n v="5"/>
    <m/>
    <n v="25"/>
    <n v="8"/>
    <n v="6"/>
    <s v="Bibliotecas de la Universidad Carlos III de Madrid"/>
    <m/>
    <m/>
    <n v="5"/>
    <n v="5"/>
    <n v="5"/>
    <n v="5"/>
    <m/>
    <m/>
    <n v="5"/>
    <n v="5"/>
    <n v="2"/>
    <n v="3"/>
    <n v="3"/>
    <m/>
    <n v="5"/>
    <n v="5"/>
    <n v="5"/>
    <n v="5"/>
    <n v="3"/>
    <n v="5"/>
    <n v="5"/>
    <m/>
    <m/>
    <n v="5"/>
    <n v="5"/>
    <n v="5"/>
    <m/>
    <n v="5"/>
    <m/>
    <n v="3"/>
    <m/>
    <s v="Si"/>
    <n v="4"/>
    <s v="Si"/>
    <n v="4"/>
    <s v="No"/>
    <m/>
    <s v="Si"/>
    <s v="Si"/>
    <s v="No"/>
    <m/>
    <s v="Si"/>
    <m/>
    <m/>
    <m/>
    <m/>
    <n v="5"/>
    <n v="5"/>
    <m/>
    <n v="5"/>
    <n v="4"/>
    <m/>
    <m/>
    <d v="2017-03-17T11:23:04"/>
    <s v="10.150.1.151"/>
  </r>
  <r>
    <s v="Facultad de Farmacia "/>
    <s v="FAR"/>
    <x v="0"/>
    <n v="851"/>
    <m/>
    <m/>
    <n v="13"/>
    <m/>
    <n v="2"/>
    <n v="5"/>
    <m/>
    <n v="13"/>
    <n v="22"/>
    <n v="18"/>
    <m/>
    <m/>
    <m/>
    <n v="1"/>
    <n v="1"/>
    <n v="1"/>
    <n v="1"/>
    <m/>
    <m/>
    <n v="1"/>
    <n v="4"/>
    <n v="1"/>
    <n v="4"/>
    <n v="2"/>
    <m/>
    <n v="1"/>
    <n v="2"/>
    <n v="3"/>
    <n v="5"/>
    <n v="1"/>
    <n v="3"/>
    <n v="3"/>
    <m/>
    <m/>
    <n v="2"/>
    <n v="2"/>
    <n v="2"/>
    <n v="2"/>
    <n v="2"/>
    <n v="2"/>
    <n v="2"/>
    <m/>
    <s v="Si"/>
    <n v="1"/>
    <s v="Si"/>
    <m/>
    <s v="Si"/>
    <n v="1"/>
    <s v="Si"/>
    <s v="Si"/>
    <s v="Si"/>
    <n v="1"/>
    <s v="Si"/>
    <m/>
    <m/>
    <m/>
    <m/>
    <n v="2"/>
    <n v="2"/>
    <m/>
    <n v="1"/>
    <n v="1"/>
    <m/>
    <m/>
    <d v="2017-03-17T11:23:27"/>
    <s v="10.150.1.152"/>
  </r>
  <r>
    <s v="Facultad de Educación "/>
    <s v="EDU"/>
    <x v="2"/>
    <n v="852"/>
    <m/>
    <m/>
    <n v="12"/>
    <m/>
    <n v="4"/>
    <n v="5"/>
    <m/>
    <n v="12"/>
    <m/>
    <m/>
    <m/>
    <m/>
    <m/>
    <n v="5"/>
    <n v="5"/>
    <n v="5"/>
    <n v="5"/>
    <m/>
    <m/>
    <n v="5"/>
    <n v="4"/>
    <n v="3"/>
    <n v="3"/>
    <n v="5"/>
    <m/>
    <n v="5"/>
    <n v="5"/>
    <n v="5"/>
    <n v="5"/>
    <n v="4"/>
    <n v="5"/>
    <n v="4"/>
    <m/>
    <m/>
    <n v="5"/>
    <n v="5"/>
    <n v="5"/>
    <n v="5"/>
    <n v="5"/>
    <n v="5"/>
    <n v="4"/>
    <m/>
    <s v="Si"/>
    <n v="4"/>
    <s v="Si"/>
    <n v="5"/>
    <s v="Si"/>
    <n v="5"/>
    <s v="Si"/>
    <s v="Si"/>
    <s v="Si"/>
    <n v="5"/>
    <s v="Si"/>
    <m/>
    <m/>
    <m/>
    <m/>
    <n v="5"/>
    <n v="5"/>
    <m/>
    <n v="5"/>
    <n v="4"/>
    <m/>
    <m/>
    <d v="2017-03-17T11:24:24"/>
    <s v="10.150.1.151"/>
  </r>
  <r>
    <s v="Facultad de Ciencias Económicas y Empresariales "/>
    <s v="CEE"/>
    <x v="4"/>
    <n v="853"/>
    <m/>
    <m/>
    <n v="5"/>
    <m/>
    <n v="3"/>
    <n v="3"/>
    <m/>
    <n v="5"/>
    <m/>
    <m/>
    <m/>
    <m/>
    <m/>
    <n v="5"/>
    <n v="4"/>
    <n v="4"/>
    <n v="4"/>
    <m/>
    <m/>
    <n v="5"/>
    <n v="5"/>
    <n v="4"/>
    <n v="4"/>
    <n v="5"/>
    <m/>
    <n v="4"/>
    <n v="4"/>
    <n v="3"/>
    <n v="3"/>
    <n v="2"/>
    <n v="2"/>
    <n v="2"/>
    <m/>
    <m/>
    <n v="5"/>
    <n v="4"/>
    <n v="4"/>
    <n v="4"/>
    <n v="3"/>
    <n v="3"/>
    <n v="3"/>
    <m/>
    <s v="Si"/>
    <n v="4"/>
    <s v="Si"/>
    <n v="3"/>
    <s v="Si"/>
    <n v="3"/>
    <s v="No"/>
    <s v="Si"/>
    <s v="No"/>
    <m/>
    <s v="No"/>
    <m/>
    <m/>
    <m/>
    <m/>
    <n v="5"/>
    <n v="5"/>
    <m/>
    <n v="4"/>
    <n v="4"/>
    <m/>
    <m/>
    <d v="2017-03-17T11:24:42"/>
    <s v="10.150.1.152"/>
  </r>
  <r>
    <s v=""/>
    <s v=""/>
    <x v="1"/>
    <n v="854"/>
    <m/>
    <m/>
    <m/>
    <m/>
    <n v="3"/>
    <n v="5"/>
    <m/>
    <n v="9"/>
    <m/>
    <m/>
    <m/>
    <m/>
    <m/>
    <n v="1"/>
    <m/>
    <n v="1"/>
    <n v="1"/>
    <m/>
    <m/>
    <n v="5"/>
    <n v="4"/>
    <n v="5"/>
    <n v="4"/>
    <n v="5"/>
    <m/>
    <n v="2"/>
    <n v="1"/>
    <n v="1"/>
    <n v="1"/>
    <n v="1"/>
    <n v="1"/>
    <n v="1"/>
    <m/>
    <m/>
    <n v="1"/>
    <n v="1"/>
    <n v="1"/>
    <n v="1"/>
    <n v="1"/>
    <n v="1"/>
    <n v="1"/>
    <m/>
    <s v="Si"/>
    <n v="1"/>
    <s v="No"/>
    <m/>
    <s v="No"/>
    <m/>
    <s v="Si"/>
    <s v="No"/>
    <s v="No"/>
    <m/>
    <s v="Si"/>
    <m/>
    <m/>
    <m/>
    <m/>
    <n v="1"/>
    <n v="1"/>
    <m/>
    <n v="5"/>
    <n v="4"/>
    <m/>
    <m/>
    <d v="2017-03-17T11:26:03"/>
    <s v="10.150.1.151"/>
  </r>
  <r>
    <s v="Facultad de Geografía e Historia "/>
    <s v="GHI"/>
    <x v="2"/>
    <n v="855"/>
    <m/>
    <m/>
    <n v="16"/>
    <m/>
    <n v="3"/>
    <n v="1"/>
    <m/>
    <n v="16"/>
    <n v="14"/>
    <m/>
    <s v="Biblioteca Francisco Umbral, Majadahonda&lt;br&gt;Bibliotecas Públicas de Castilla-La Mancha"/>
    <m/>
    <m/>
    <n v="5"/>
    <n v="5"/>
    <n v="5"/>
    <n v="3"/>
    <m/>
    <m/>
    <n v="4"/>
    <n v="1"/>
    <n v="4"/>
    <n v="2"/>
    <n v="5"/>
    <m/>
    <n v="4"/>
    <n v="5"/>
    <n v="4"/>
    <n v="5"/>
    <n v="4"/>
    <n v="4"/>
    <n v="3"/>
    <m/>
    <m/>
    <n v="5"/>
    <n v="5"/>
    <n v="5"/>
    <n v="5"/>
    <n v="5"/>
    <n v="4"/>
    <n v="4"/>
    <m/>
    <s v="Si"/>
    <n v="3"/>
    <s v="Si"/>
    <n v="4"/>
    <s v="No"/>
    <m/>
    <s v="No"/>
    <s v="Si"/>
    <s v="No"/>
    <m/>
    <s v="No"/>
    <m/>
    <m/>
    <m/>
    <m/>
    <n v="5"/>
    <n v="5"/>
    <m/>
    <n v="5"/>
    <n v="3"/>
    <m/>
    <m/>
    <d v="2017-03-17T11:26:14"/>
    <s v="10.150.1.151"/>
  </r>
  <r>
    <s v="Facultad de Ciencias Políticas y Sociología "/>
    <s v="CPS"/>
    <x v="4"/>
    <n v="856"/>
    <m/>
    <m/>
    <n v="9"/>
    <m/>
    <n v="3"/>
    <n v="3"/>
    <m/>
    <n v="9"/>
    <m/>
    <m/>
    <m/>
    <m/>
    <m/>
    <n v="5"/>
    <n v="5"/>
    <n v="4"/>
    <n v="4"/>
    <m/>
    <m/>
    <n v="3"/>
    <n v="3"/>
    <n v="3"/>
    <n v="3"/>
    <n v="3"/>
    <m/>
    <n v="4"/>
    <n v="4"/>
    <n v="5"/>
    <n v="5"/>
    <n v="5"/>
    <n v="5"/>
    <n v="5"/>
    <m/>
    <m/>
    <n v="5"/>
    <n v="5"/>
    <n v="5"/>
    <n v="5"/>
    <n v="5"/>
    <n v="5"/>
    <n v="4"/>
    <m/>
    <s v="Si"/>
    <n v="5"/>
    <s v="No"/>
    <m/>
    <s v="No"/>
    <m/>
    <s v="No"/>
    <s v="No"/>
    <s v="No"/>
    <m/>
    <s v="No"/>
    <m/>
    <m/>
    <m/>
    <m/>
    <n v="5"/>
    <n v="5"/>
    <m/>
    <n v="4"/>
    <n v="4"/>
    <m/>
    <m/>
    <d v="2017-03-17T11:26:31"/>
    <s v="10.150.1.151"/>
  </r>
  <r>
    <s v="Facultad de Ciencias Físicas "/>
    <s v="FIS"/>
    <x v="3"/>
    <n v="857"/>
    <m/>
    <m/>
    <n v="6"/>
    <m/>
    <n v="3"/>
    <n v="5"/>
    <m/>
    <n v="8"/>
    <n v="6"/>
    <n v="10"/>
    <m/>
    <m/>
    <m/>
    <n v="5"/>
    <n v="4"/>
    <n v="4"/>
    <n v="4"/>
    <m/>
    <m/>
    <n v="4"/>
    <n v="5"/>
    <n v="3"/>
    <n v="3"/>
    <n v="4"/>
    <m/>
    <n v="3"/>
    <n v="4"/>
    <n v="4"/>
    <n v="5"/>
    <n v="4"/>
    <n v="5"/>
    <n v="4"/>
    <m/>
    <m/>
    <n v="5"/>
    <n v="4"/>
    <n v="4"/>
    <n v="5"/>
    <n v="5"/>
    <n v="5"/>
    <n v="4"/>
    <m/>
    <s v="Si"/>
    <n v="4"/>
    <s v="No"/>
    <m/>
    <s v="No"/>
    <m/>
    <s v="Si"/>
    <s v="Si"/>
    <s v="No"/>
    <m/>
    <s v="Si"/>
    <m/>
    <m/>
    <m/>
    <m/>
    <n v="5"/>
    <n v="5"/>
    <m/>
    <n v="4"/>
    <n v="4"/>
    <m/>
    <m/>
    <d v="2017-03-17T11:26:32"/>
    <s v="10.150.1.152"/>
  </r>
  <r>
    <s v="Facultad de Ciencias de la Información "/>
    <s v="INF"/>
    <x v="4"/>
    <n v="858"/>
    <m/>
    <m/>
    <n v="4"/>
    <m/>
    <n v="4"/>
    <n v="5"/>
    <m/>
    <n v="4"/>
    <n v="14"/>
    <n v="5"/>
    <m/>
    <m/>
    <m/>
    <n v="5"/>
    <n v="5"/>
    <n v="4"/>
    <n v="5"/>
    <m/>
    <m/>
    <n v="4"/>
    <n v="5"/>
    <n v="4"/>
    <n v="3"/>
    <n v="3"/>
    <m/>
    <n v="5"/>
    <n v="5"/>
    <n v="5"/>
    <n v="5"/>
    <n v="5"/>
    <n v="5"/>
    <n v="4"/>
    <m/>
    <m/>
    <n v="5"/>
    <n v="5"/>
    <n v="5"/>
    <n v="5"/>
    <n v="5"/>
    <n v="5"/>
    <n v="5"/>
    <m/>
    <s v="Si"/>
    <n v="5"/>
    <s v="Si"/>
    <n v="3"/>
    <s v="No"/>
    <m/>
    <s v="No"/>
    <s v="Si"/>
    <s v="Si"/>
    <n v="5"/>
    <s v="No"/>
    <m/>
    <m/>
    <m/>
    <m/>
    <n v="5"/>
    <n v="4"/>
    <m/>
    <n v="5"/>
    <n v="5"/>
    <m/>
    <m/>
    <d v="2017-03-17T11:26:53"/>
    <s v="10.150.1.152"/>
  </r>
  <r>
    <s v="Facultad de Ciencias Químicas "/>
    <s v="QUI"/>
    <x v="3"/>
    <n v="859"/>
    <m/>
    <m/>
    <n v="10"/>
    <m/>
    <n v="3"/>
    <n v="4"/>
    <m/>
    <n v="10"/>
    <n v="10"/>
    <n v="10"/>
    <m/>
    <m/>
    <m/>
    <n v="5"/>
    <n v="5"/>
    <n v="5"/>
    <n v="5"/>
    <m/>
    <m/>
    <n v="5"/>
    <n v="5"/>
    <n v="3"/>
    <n v="3"/>
    <n v="3"/>
    <m/>
    <n v="4"/>
    <n v="4"/>
    <n v="4"/>
    <n v="5"/>
    <n v="4"/>
    <n v="5"/>
    <n v="4"/>
    <m/>
    <m/>
    <n v="5"/>
    <n v="5"/>
    <n v="5"/>
    <n v="5"/>
    <n v="5"/>
    <n v="5"/>
    <n v="5"/>
    <m/>
    <s v="Si"/>
    <n v="4"/>
    <s v="Si"/>
    <n v="4"/>
    <s v="No"/>
    <m/>
    <s v="Si"/>
    <s v="Si"/>
    <s v="No"/>
    <m/>
    <s v="No"/>
    <m/>
    <m/>
    <m/>
    <m/>
    <n v="5"/>
    <n v="5"/>
    <m/>
    <n v="5"/>
    <n v="5"/>
    <m/>
    <m/>
    <d v="2017-03-17T11:26:58"/>
    <s v="10.150.1.151"/>
  </r>
  <r>
    <s v="Facultad de Farmacia "/>
    <s v="FAR"/>
    <x v="0"/>
    <n v="860"/>
    <m/>
    <m/>
    <n v="13"/>
    <m/>
    <n v="2"/>
    <n v="2"/>
    <m/>
    <n v="13"/>
    <m/>
    <m/>
    <m/>
    <m/>
    <m/>
    <n v="5"/>
    <m/>
    <m/>
    <m/>
    <m/>
    <m/>
    <n v="2"/>
    <n v="5"/>
    <m/>
    <m/>
    <n v="4"/>
    <m/>
    <n v="2"/>
    <n v="5"/>
    <n v="2"/>
    <n v="5"/>
    <n v="2"/>
    <n v="5"/>
    <n v="2"/>
    <m/>
    <m/>
    <n v="5"/>
    <n v="5"/>
    <m/>
    <n v="3"/>
    <n v="5"/>
    <n v="2"/>
    <n v="5"/>
    <m/>
    <s v="Si"/>
    <m/>
    <s v="No"/>
    <m/>
    <s v="No"/>
    <m/>
    <s v="No"/>
    <s v="Si"/>
    <m/>
    <m/>
    <m/>
    <m/>
    <m/>
    <m/>
    <m/>
    <n v="5"/>
    <n v="5"/>
    <m/>
    <n v="3"/>
    <n v="4"/>
    <m/>
    <m/>
    <d v="2017-03-17T11:27:29"/>
    <s v="10.150.1.151"/>
  </r>
  <r>
    <s v="Facultad de Medicina "/>
    <s v="MED"/>
    <x v="0"/>
    <n v="861"/>
    <m/>
    <m/>
    <n v="18"/>
    <m/>
    <n v="3"/>
    <n v="3"/>
    <m/>
    <n v="18"/>
    <n v="22"/>
    <n v="28"/>
    <s v="Biblioteca Nacional"/>
    <m/>
    <m/>
    <n v="5"/>
    <n v="5"/>
    <n v="5"/>
    <n v="5"/>
    <m/>
    <m/>
    <n v="4"/>
    <n v="5"/>
    <n v="3"/>
    <n v="3"/>
    <n v="3"/>
    <m/>
    <n v="4"/>
    <n v="5"/>
    <n v="5"/>
    <n v="5"/>
    <n v="5"/>
    <n v="5"/>
    <n v="5"/>
    <m/>
    <m/>
    <n v="5"/>
    <n v="5"/>
    <n v="5"/>
    <n v="5"/>
    <n v="5"/>
    <n v="5"/>
    <n v="5"/>
    <m/>
    <s v="Si"/>
    <n v="4"/>
    <s v="Si"/>
    <n v="5"/>
    <s v="No"/>
    <m/>
    <s v="Si"/>
    <s v="Si"/>
    <s v="Si"/>
    <n v="5"/>
    <s v="Si"/>
    <m/>
    <m/>
    <m/>
    <m/>
    <n v="5"/>
    <n v="5"/>
    <m/>
    <n v="5"/>
    <n v="5"/>
    <m/>
    <m/>
    <d v="2017-03-17T11:27:46"/>
    <s v="10.150.1.151"/>
  </r>
  <r>
    <s v=""/>
    <s v=""/>
    <x v="1"/>
    <n v="862"/>
    <m/>
    <m/>
    <m/>
    <m/>
    <n v="2"/>
    <n v="5"/>
    <m/>
    <n v="20"/>
    <m/>
    <m/>
    <m/>
    <m/>
    <m/>
    <n v="5"/>
    <n v="5"/>
    <n v="4"/>
    <n v="5"/>
    <m/>
    <m/>
    <n v="2"/>
    <n v="5"/>
    <n v="5"/>
    <n v="2"/>
    <n v="4"/>
    <m/>
    <n v="5"/>
    <n v="5"/>
    <n v="5"/>
    <n v="5"/>
    <n v="5"/>
    <n v="5"/>
    <n v="5"/>
    <m/>
    <m/>
    <n v="5"/>
    <n v="4"/>
    <n v="5"/>
    <n v="5"/>
    <n v="5"/>
    <n v="5"/>
    <n v="5"/>
    <m/>
    <s v="Si"/>
    <n v="4"/>
    <s v="Si"/>
    <n v="5"/>
    <s v="No"/>
    <m/>
    <s v="Si"/>
    <s v="Si"/>
    <s v="No"/>
    <m/>
    <s v="No"/>
    <m/>
    <m/>
    <m/>
    <m/>
    <n v="5"/>
    <n v="5"/>
    <m/>
    <n v="5"/>
    <n v="5"/>
    <m/>
    <m/>
    <d v="2017-03-17T11:29:38"/>
    <s v="10.150.1.151"/>
  </r>
  <r>
    <s v="Facultad de Ciencias Químicas "/>
    <s v="QUI"/>
    <x v="3"/>
    <n v="863"/>
    <m/>
    <m/>
    <n v="10"/>
    <m/>
    <n v="3"/>
    <n v="5"/>
    <m/>
    <n v="10"/>
    <m/>
    <m/>
    <m/>
    <m/>
    <m/>
    <n v="5"/>
    <n v="5"/>
    <n v="5"/>
    <n v="3"/>
    <m/>
    <m/>
    <n v="3"/>
    <n v="5"/>
    <n v="4"/>
    <n v="5"/>
    <n v="5"/>
    <m/>
    <n v="5"/>
    <n v="5"/>
    <n v="5"/>
    <n v="5"/>
    <n v="5"/>
    <n v="5"/>
    <n v="5"/>
    <m/>
    <m/>
    <n v="5"/>
    <n v="4"/>
    <n v="4"/>
    <n v="5"/>
    <n v="5"/>
    <n v="5"/>
    <n v="5"/>
    <m/>
    <s v="Si"/>
    <n v="3"/>
    <s v="Si"/>
    <n v="3"/>
    <s v="Si"/>
    <n v="3"/>
    <s v="Si"/>
    <s v="Si"/>
    <s v="No"/>
    <m/>
    <s v="No"/>
    <m/>
    <m/>
    <m/>
    <m/>
    <n v="5"/>
    <n v="5"/>
    <m/>
    <n v="5"/>
    <n v="3"/>
    <m/>
    <m/>
    <d v="2017-03-17T11:30:04"/>
    <s v="10.150.1.151"/>
  </r>
  <r>
    <s v="Facultad de Psicología "/>
    <s v="PSI"/>
    <x v="0"/>
    <n v="864"/>
    <m/>
    <m/>
    <n v="20"/>
    <m/>
    <n v="4"/>
    <n v="4"/>
    <m/>
    <n v="20"/>
    <n v="26"/>
    <n v="9"/>
    <m/>
    <m/>
    <m/>
    <n v="4"/>
    <n v="5"/>
    <n v="5"/>
    <n v="5"/>
    <m/>
    <m/>
    <n v="4"/>
    <n v="4"/>
    <n v="5"/>
    <n v="4"/>
    <n v="2"/>
    <m/>
    <n v="5"/>
    <n v="5"/>
    <n v="5"/>
    <n v="5"/>
    <n v="4"/>
    <n v="4"/>
    <n v="4"/>
    <m/>
    <m/>
    <n v="5"/>
    <n v="5"/>
    <n v="5"/>
    <n v="5"/>
    <n v="4"/>
    <n v="5"/>
    <n v="5"/>
    <m/>
    <s v="Si"/>
    <n v="3"/>
    <s v="No"/>
    <m/>
    <s v="No"/>
    <m/>
    <s v="No"/>
    <s v="No"/>
    <s v="Si"/>
    <n v="4"/>
    <s v="Si"/>
    <m/>
    <m/>
    <m/>
    <m/>
    <n v="5"/>
    <n v="5"/>
    <m/>
    <n v="5"/>
    <n v="4"/>
    <m/>
    <m/>
    <d v="2017-03-17T11:30:09"/>
    <s v="10.150.1.151"/>
  </r>
  <r>
    <s v="Facultad de Farmacia "/>
    <s v="FAR"/>
    <x v="0"/>
    <n v="865"/>
    <m/>
    <m/>
    <n v="13"/>
    <m/>
    <n v="3"/>
    <n v="3"/>
    <m/>
    <n v="13"/>
    <n v="21"/>
    <n v="2"/>
    <m/>
    <m/>
    <m/>
    <n v="4"/>
    <n v="4"/>
    <n v="4"/>
    <n v="5"/>
    <m/>
    <m/>
    <n v="3"/>
    <n v="5"/>
    <n v="1"/>
    <n v="2"/>
    <n v="4"/>
    <m/>
    <m/>
    <n v="3"/>
    <n v="4"/>
    <n v="5"/>
    <n v="3"/>
    <n v="5"/>
    <n v="4"/>
    <m/>
    <m/>
    <n v="5"/>
    <n v="3"/>
    <n v="4"/>
    <n v="4"/>
    <n v="5"/>
    <n v="5"/>
    <n v="2"/>
    <m/>
    <s v="Si"/>
    <n v="3"/>
    <s v="No"/>
    <m/>
    <s v="Si"/>
    <n v="4"/>
    <s v="Si"/>
    <s v="Si"/>
    <s v="No"/>
    <m/>
    <s v="Si"/>
    <s v="Incrementar la edidiones online de libros de texto"/>
    <m/>
    <m/>
    <m/>
    <n v="5"/>
    <n v="5"/>
    <m/>
    <n v="4"/>
    <n v="5"/>
    <m/>
    <m/>
    <d v="2017-03-17T11:31:04"/>
    <s v="10.150.1.152"/>
  </r>
  <r>
    <s v="Facultad de Ciencias Geológicas "/>
    <s v="GEO"/>
    <x v="3"/>
    <n v="866"/>
    <m/>
    <m/>
    <n v="7"/>
    <m/>
    <n v="3"/>
    <n v="5"/>
    <m/>
    <n v="7"/>
    <n v="10"/>
    <m/>
    <s v="Bibliotecas Municipales de Pozuelo de Alarcón"/>
    <m/>
    <m/>
    <n v="1"/>
    <n v="1"/>
    <n v="3"/>
    <n v="3"/>
    <m/>
    <m/>
    <n v="3"/>
    <n v="5"/>
    <n v="3"/>
    <n v="3"/>
    <n v="3"/>
    <m/>
    <n v="4"/>
    <n v="5"/>
    <n v="5"/>
    <n v="5"/>
    <n v="5"/>
    <n v="5"/>
    <n v="4"/>
    <m/>
    <m/>
    <n v="5"/>
    <n v="3"/>
    <n v="4"/>
    <n v="5"/>
    <n v="5"/>
    <n v="5"/>
    <n v="5"/>
    <m/>
    <s v="Si"/>
    <n v="5"/>
    <s v="Si"/>
    <n v="5"/>
    <s v="Si"/>
    <n v="4"/>
    <s v="Si"/>
    <s v="Si"/>
    <s v="Si"/>
    <n v="4"/>
    <m/>
    <m/>
    <m/>
    <m/>
    <m/>
    <n v="5"/>
    <n v="5"/>
    <m/>
    <n v="5"/>
    <n v="4"/>
    <m/>
    <m/>
    <d v="2017-03-17T11:31:54"/>
    <s v="10.150.1.151"/>
  </r>
  <r>
    <s v="Facultad de Veterinaria "/>
    <s v="VET"/>
    <x v="0"/>
    <n v="867"/>
    <m/>
    <m/>
    <n v="21"/>
    <m/>
    <n v="2"/>
    <n v="3"/>
    <m/>
    <n v="21"/>
    <m/>
    <m/>
    <m/>
    <m/>
    <m/>
    <n v="4"/>
    <n v="3"/>
    <n v="4"/>
    <n v="3"/>
    <m/>
    <m/>
    <n v="2"/>
    <n v="5"/>
    <n v="1"/>
    <n v="3"/>
    <n v="4"/>
    <m/>
    <n v="5"/>
    <n v="5"/>
    <n v="5"/>
    <n v="5"/>
    <n v="5"/>
    <n v="5"/>
    <n v="5"/>
    <m/>
    <m/>
    <n v="5"/>
    <n v="4"/>
    <n v="3"/>
    <n v="5"/>
    <n v="5"/>
    <n v="5"/>
    <n v="5"/>
    <m/>
    <s v="Si"/>
    <n v="4"/>
    <s v="No"/>
    <m/>
    <s v="No"/>
    <m/>
    <s v="Si"/>
    <s v="Si"/>
    <s v="Si"/>
    <n v="4"/>
    <s v="No"/>
    <m/>
    <m/>
    <m/>
    <m/>
    <n v="5"/>
    <n v="5"/>
    <m/>
    <n v="5"/>
    <n v="4"/>
    <m/>
    <m/>
    <d v="2017-03-17T11:35:05"/>
    <s v="10.150.1.152"/>
  </r>
  <r>
    <s v="Facultad de Veterinaria "/>
    <s v="VET"/>
    <x v="0"/>
    <n v="868"/>
    <m/>
    <m/>
    <n v="21"/>
    <m/>
    <n v="2"/>
    <n v="4"/>
    <m/>
    <n v="21"/>
    <m/>
    <m/>
    <m/>
    <m/>
    <m/>
    <n v="5"/>
    <n v="5"/>
    <n v="5"/>
    <n v="4"/>
    <m/>
    <m/>
    <n v="4"/>
    <n v="5"/>
    <n v="4"/>
    <n v="2"/>
    <n v="5"/>
    <m/>
    <n v="4"/>
    <n v="4"/>
    <n v="5"/>
    <n v="5"/>
    <n v="3"/>
    <n v="4"/>
    <n v="4"/>
    <m/>
    <m/>
    <n v="5"/>
    <n v="5"/>
    <n v="5"/>
    <n v="5"/>
    <n v="5"/>
    <n v="5"/>
    <n v="4"/>
    <m/>
    <s v="Si"/>
    <n v="4"/>
    <s v="Si"/>
    <n v="4"/>
    <s v="No"/>
    <m/>
    <s v="No"/>
    <s v="Si"/>
    <s v="Si"/>
    <n v="5"/>
    <s v="Si"/>
    <m/>
    <m/>
    <m/>
    <m/>
    <n v="5"/>
    <n v="5"/>
    <m/>
    <n v="5"/>
    <n v="3"/>
    <m/>
    <m/>
    <d v="2017-03-17T11:35:28"/>
    <s v="10.150.1.151"/>
  </r>
  <r>
    <s v="Facultad de Medicina "/>
    <s v="MED"/>
    <x v="0"/>
    <n v="869"/>
    <m/>
    <m/>
    <n v="18"/>
    <m/>
    <n v="3"/>
    <n v="5"/>
    <m/>
    <n v="18"/>
    <n v="22"/>
    <n v="21"/>
    <m/>
    <m/>
    <m/>
    <n v="4"/>
    <n v="3"/>
    <n v="4"/>
    <n v="4"/>
    <m/>
    <m/>
    <n v="3"/>
    <n v="5"/>
    <n v="5"/>
    <n v="3"/>
    <n v="4"/>
    <m/>
    <n v="4"/>
    <n v="4"/>
    <n v="5"/>
    <n v="5"/>
    <n v="4"/>
    <n v="4"/>
    <n v="4"/>
    <m/>
    <m/>
    <n v="5"/>
    <n v="4"/>
    <n v="4"/>
    <n v="4"/>
    <n v="4"/>
    <n v="4"/>
    <n v="5"/>
    <m/>
    <s v="Si"/>
    <n v="4"/>
    <s v="Si"/>
    <n v="4"/>
    <s v="Si"/>
    <n v="4"/>
    <m/>
    <s v="Si"/>
    <s v="Si"/>
    <n v="5"/>
    <s v="Si"/>
    <m/>
    <m/>
    <m/>
    <m/>
    <n v="5"/>
    <n v="5"/>
    <m/>
    <n v="5"/>
    <n v="4"/>
    <s v="Sin la ayuda que recibo de mi biblioteca, sería imposible desarrollar mi labor docente e investigadora.&lt;br&gt;Estoy satisfecho y muy agradecido"/>
    <m/>
    <d v="2017-03-17T11:36:02"/>
    <s v="10.150.1.152"/>
  </r>
  <r>
    <s v="Facultad de Filología "/>
    <s v="FLL"/>
    <x v="2"/>
    <n v="870"/>
    <m/>
    <m/>
    <n v="14"/>
    <m/>
    <n v="2"/>
    <n v="2"/>
    <m/>
    <n v="29"/>
    <n v="14"/>
    <m/>
    <m/>
    <m/>
    <m/>
    <n v="4"/>
    <n v="4"/>
    <n v="3"/>
    <n v="3"/>
    <m/>
    <m/>
    <n v="4"/>
    <n v="4"/>
    <n v="5"/>
    <n v="3"/>
    <n v="4"/>
    <m/>
    <n v="4"/>
    <n v="3"/>
    <n v="4"/>
    <n v="4"/>
    <n v="4"/>
    <n v="3"/>
    <n v="3"/>
    <m/>
    <m/>
    <n v="4"/>
    <n v="4"/>
    <n v="4"/>
    <n v="4"/>
    <n v="4"/>
    <n v="4"/>
    <n v="3"/>
    <m/>
    <s v="Si"/>
    <n v="4"/>
    <s v="Si"/>
    <n v="4"/>
    <s v="No"/>
    <m/>
    <s v="No"/>
    <s v="Si"/>
    <s v="Si"/>
    <n v="3"/>
    <s v="No"/>
    <m/>
    <m/>
    <m/>
    <m/>
    <n v="4"/>
    <n v="4"/>
    <m/>
    <n v="4"/>
    <n v="4"/>
    <m/>
    <m/>
    <d v="2017-03-17T11:36:21"/>
    <s v="10.150.1.151"/>
  </r>
  <r>
    <s v="Facultad de Geografía e Historia "/>
    <s v="GHI"/>
    <x v="2"/>
    <n v="871"/>
    <m/>
    <m/>
    <n v="16"/>
    <m/>
    <n v="4"/>
    <n v="4"/>
    <m/>
    <n v="16"/>
    <n v="11"/>
    <n v="15"/>
    <s v="Biblioteca NAcioal"/>
    <m/>
    <m/>
    <n v="5"/>
    <n v="5"/>
    <n v="5"/>
    <n v="4"/>
    <m/>
    <m/>
    <n v="4"/>
    <n v="4"/>
    <n v="5"/>
    <n v="3"/>
    <n v="4"/>
    <m/>
    <n v="5"/>
    <n v="4"/>
    <n v="5"/>
    <n v="5"/>
    <n v="5"/>
    <n v="5"/>
    <n v="5"/>
    <m/>
    <m/>
    <n v="5"/>
    <n v="5"/>
    <n v="5"/>
    <n v="5"/>
    <n v="5"/>
    <n v="5"/>
    <n v="5"/>
    <m/>
    <s v="Si"/>
    <n v="4"/>
    <s v="Si"/>
    <n v="5"/>
    <s v="Si"/>
    <n v="5"/>
    <s v="Si"/>
    <s v="Si"/>
    <s v="No"/>
    <m/>
    <s v="No"/>
    <m/>
    <m/>
    <m/>
    <m/>
    <n v="5"/>
    <n v="5"/>
    <m/>
    <n v="5"/>
    <n v="5"/>
    <m/>
    <m/>
    <d v="2017-03-17T11:36:42"/>
    <s v="10.150.1.151"/>
  </r>
  <r>
    <s v="Facultad de Geografía e Historia "/>
    <s v="GHI"/>
    <x v="2"/>
    <n v="872"/>
    <m/>
    <m/>
    <n v="16"/>
    <m/>
    <n v="3"/>
    <n v="3"/>
    <m/>
    <n v="16"/>
    <n v="14"/>
    <n v="15"/>
    <m/>
    <m/>
    <m/>
    <n v="1"/>
    <n v="3"/>
    <n v="3"/>
    <n v="2"/>
    <m/>
    <m/>
    <n v="3"/>
    <n v="4"/>
    <n v="5"/>
    <n v="1"/>
    <n v="2"/>
    <m/>
    <n v="2"/>
    <n v="2"/>
    <n v="1"/>
    <n v="1"/>
    <n v="2"/>
    <n v="2"/>
    <n v="2"/>
    <m/>
    <m/>
    <n v="1"/>
    <n v="2"/>
    <n v="2"/>
    <n v="2"/>
    <n v="2"/>
    <n v="2"/>
    <n v="2"/>
    <m/>
    <s v="Si"/>
    <n v="3"/>
    <s v="No"/>
    <m/>
    <s v="No"/>
    <m/>
    <s v="No"/>
    <s v="Si"/>
    <s v="No"/>
    <m/>
    <s v="No"/>
    <m/>
    <m/>
    <m/>
    <m/>
    <n v="1"/>
    <n v="1"/>
    <m/>
    <n v="4"/>
    <n v="4"/>
    <m/>
    <m/>
    <d v="2017-03-17T11:40:41"/>
    <s v="10.150.1.151"/>
  </r>
  <r>
    <s v="Facultad de Filología "/>
    <s v="FLL"/>
    <x v="2"/>
    <n v="873"/>
    <m/>
    <m/>
    <n v="14"/>
    <m/>
    <n v="4"/>
    <n v="4"/>
    <m/>
    <n v="14"/>
    <n v="15"/>
    <n v="29"/>
    <m/>
    <m/>
    <m/>
    <n v="5"/>
    <n v="5"/>
    <n v="5"/>
    <n v="5"/>
    <m/>
    <m/>
    <n v="5"/>
    <n v="5"/>
    <n v="5"/>
    <n v="4"/>
    <n v="5"/>
    <m/>
    <n v="3"/>
    <n v="5"/>
    <n v="4"/>
    <n v="5"/>
    <n v="5"/>
    <n v="5"/>
    <n v="5"/>
    <m/>
    <m/>
    <n v="5"/>
    <n v="5"/>
    <n v="5"/>
    <n v="5"/>
    <n v="5"/>
    <n v="5"/>
    <n v="5"/>
    <m/>
    <s v="Si"/>
    <n v="4"/>
    <s v="Si"/>
    <n v="4"/>
    <s v="Si"/>
    <n v="4"/>
    <s v="No"/>
    <s v="Si"/>
    <s v="Si"/>
    <n v="4"/>
    <s v="No"/>
    <m/>
    <m/>
    <m/>
    <m/>
    <n v="5"/>
    <n v="5"/>
    <m/>
    <n v="5"/>
    <n v="5"/>
    <m/>
    <m/>
    <d v="2017-03-17T11:40:45"/>
    <s v="10.150.1.151"/>
  </r>
  <r>
    <s v="Facultad de Psicología "/>
    <s v="PSI"/>
    <x v="0"/>
    <n v="874"/>
    <m/>
    <m/>
    <n v="20"/>
    <m/>
    <n v="3"/>
    <n v="3"/>
    <m/>
    <n v="26"/>
    <n v="9"/>
    <m/>
    <m/>
    <m/>
    <m/>
    <n v="5"/>
    <n v="5"/>
    <n v="5"/>
    <n v="5"/>
    <m/>
    <m/>
    <n v="5"/>
    <n v="5"/>
    <n v="4"/>
    <n v="4"/>
    <n v="5"/>
    <m/>
    <n v="4"/>
    <n v="4"/>
    <n v="3"/>
    <n v="4"/>
    <n v="3"/>
    <n v="4"/>
    <n v="3"/>
    <m/>
    <m/>
    <n v="5"/>
    <n v="5"/>
    <n v="5"/>
    <n v="5"/>
    <n v="5"/>
    <n v="5"/>
    <n v="5"/>
    <m/>
    <s v="Si"/>
    <n v="5"/>
    <s v="No"/>
    <m/>
    <s v="No"/>
    <m/>
    <s v="No"/>
    <s v="Si"/>
    <s v="No"/>
    <m/>
    <s v="No"/>
    <m/>
    <m/>
    <m/>
    <m/>
    <n v="5"/>
    <n v="5"/>
    <m/>
    <n v="5"/>
    <n v="4"/>
    <m/>
    <m/>
    <d v="2017-03-17T11:40:57"/>
    <s v="10.150.1.152"/>
  </r>
  <r>
    <s v="Facultad de Filología "/>
    <s v="FLL"/>
    <x v="2"/>
    <n v="875"/>
    <m/>
    <m/>
    <n v="14"/>
    <m/>
    <n v="5"/>
    <n v="5"/>
    <m/>
    <n v="14"/>
    <n v="29"/>
    <n v="15"/>
    <s v="Consejo Superior de Investigaciones Científicas (CCHS), Biblioteca Nacional, Biblioteca San Justino"/>
    <m/>
    <m/>
    <n v="5"/>
    <n v="5"/>
    <n v="5"/>
    <n v="4"/>
    <m/>
    <m/>
    <n v="5"/>
    <n v="5"/>
    <n v="4"/>
    <n v="3"/>
    <n v="5"/>
    <m/>
    <n v="5"/>
    <n v="5"/>
    <n v="5"/>
    <n v="5"/>
    <n v="5"/>
    <n v="5"/>
    <n v="4"/>
    <m/>
    <m/>
    <n v="4"/>
    <n v="5"/>
    <n v="5"/>
    <n v="5"/>
    <n v="5"/>
    <n v="5"/>
    <n v="4"/>
    <m/>
    <s v="Si"/>
    <n v="4"/>
    <s v="Si"/>
    <n v="4"/>
    <s v="Si"/>
    <n v="5"/>
    <s v="Si"/>
    <s v="Si"/>
    <m/>
    <n v="4"/>
    <s v="No"/>
    <m/>
    <m/>
    <m/>
    <m/>
    <n v="5"/>
    <n v="5"/>
    <m/>
    <n v="5"/>
    <n v="5"/>
    <m/>
    <m/>
    <d v="2017-03-17T11:42:44"/>
    <s v="10.150.1.152"/>
  </r>
  <r>
    <s v="Facultad de Veterinaria "/>
    <s v="VET"/>
    <x v="0"/>
    <n v="876"/>
    <m/>
    <m/>
    <n v="21"/>
    <m/>
    <n v="1"/>
    <n v="5"/>
    <m/>
    <m/>
    <m/>
    <m/>
    <m/>
    <m/>
    <m/>
    <m/>
    <m/>
    <m/>
    <m/>
    <m/>
    <m/>
    <n v="1"/>
    <n v="5"/>
    <n v="2"/>
    <n v="4"/>
    <n v="5"/>
    <m/>
    <n v="4"/>
    <n v="4"/>
    <n v="5"/>
    <n v="5"/>
    <n v="4"/>
    <n v="4"/>
    <n v="4"/>
    <m/>
    <m/>
    <m/>
    <m/>
    <m/>
    <m/>
    <m/>
    <m/>
    <m/>
    <m/>
    <s v="Si"/>
    <n v="4"/>
    <s v="No"/>
    <m/>
    <s v="No"/>
    <m/>
    <s v="No"/>
    <s v="Si"/>
    <s v="Si"/>
    <n v="4"/>
    <s v="No"/>
    <m/>
    <m/>
    <m/>
    <m/>
    <n v="5"/>
    <n v="5"/>
    <m/>
    <n v="4"/>
    <m/>
    <m/>
    <m/>
    <d v="2017-03-17T11:44:08"/>
    <s v="10.150.1.151"/>
  </r>
  <r>
    <s v="Facultad de Ciencias Biológicas "/>
    <s v="BIO"/>
    <x v="3"/>
    <n v="877"/>
    <m/>
    <m/>
    <n v="2"/>
    <m/>
    <n v="4"/>
    <n v="3"/>
    <m/>
    <n v="2"/>
    <n v="22"/>
    <n v="10"/>
    <m/>
    <m/>
    <m/>
    <n v="4"/>
    <n v="4"/>
    <n v="4"/>
    <n v="4"/>
    <m/>
    <m/>
    <n v="5"/>
    <n v="5"/>
    <n v="3"/>
    <n v="2"/>
    <n v="2"/>
    <m/>
    <n v="4"/>
    <n v="4"/>
    <n v="4"/>
    <n v="5"/>
    <n v="4"/>
    <n v="5"/>
    <n v="4"/>
    <m/>
    <m/>
    <n v="5"/>
    <n v="5"/>
    <n v="5"/>
    <n v="5"/>
    <n v="5"/>
    <n v="5"/>
    <n v="3"/>
    <m/>
    <m/>
    <n v="4"/>
    <s v="No"/>
    <m/>
    <s v="No"/>
    <m/>
    <s v="No"/>
    <s v="Si"/>
    <s v="No"/>
    <m/>
    <s v="No"/>
    <m/>
    <m/>
    <m/>
    <m/>
    <n v="5"/>
    <n v="5"/>
    <m/>
    <n v="5"/>
    <n v="5"/>
    <m/>
    <m/>
    <d v="2017-03-17T11:44:14"/>
    <s v="10.150.1.151"/>
  </r>
  <r>
    <s v="Facultad de Ciencias Biológicas "/>
    <s v="BIO"/>
    <x v="3"/>
    <n v="878"/>
    <m/>
    <m/>
    <n v="2"/>
    <m/>
    <n v="5"/>
    <n v="5"/>
    <m/>
    <n v="16"/>
    <n v="2"/>
    <n v="7"/>
    <m/>
    <m/>
    <m/>
    <n v="5"/>
    <n v="5"/>
    <n v="5"/>
    <n v="5"/>
    <m/>
    <m/>
    <n v="5"/>
    <n v="5"/>
    <n v="4"/>
    <n v="4"/>
    <n v="4"/>
    <m/>
    <n v="5"/>
    <n v="5"/>
    <n v="5"/>
    <n v="5"/>
    <n v="5"/>
    <n v="5"/>
    <n v="5"/>
    <m/>
    <m/>
    <n v="5"/>
    <n v="5"/>
    <n v="5"/>
    <n v="5"/>
    <n v="5"/>
    <n v="5"/>
    <n v="5"/>
    <m/>
    <s v="Si"/>
    <n v="5"/>
    <s v="Si"/>
    <m/>
    <s v="Si"/>
    <n v="5"/>
    <s v="Si"/>
    <s v="Si"/>
    <s v="No"/>
    <m/>
    <s v="Si"/>
    <m/>
    <m/>
    <m/>
    <m/>
    <n v="5"/>
    <n v="5"/>
    <m/>
    <n v="5"/>
    <n v="4"/>
    <m/>
    <m/>
    <d v="2017-03-17T11:48:00"/>
    <s v="10.150.1.151"/>
  </r>
  <r>
    <s v="Facultad de Ciencias Matemáticas "/>
    <s v="MAT"/>
    <x v="3"/>
    <n v="879"/>
    <m/>
    <m/>
    <n v="8"/>
    <m/>
    <n v="2"/>
    <n v="4"/>
    <m/>
    <n v="8"/>
    <m/>
    <m/>
    <m/>
    <m/>
    <m/>
    <n v="4"/>
    <n v="4"/>
    <n v="4"/>
    <n v="5"/>
    <m/>
    <m/>
    <n v="5"/>
    <n v="4"/>
    <n v="4"/>
    <n v="3"/>
    <n v="3"/>
    <m/>
    <n v="5"/>
    <n v="5"/>
    <n v="4"/>
    <n v="4"/>
    <n v="3"/>
    <n v="3"/>
    <n v="4"/>
    <m/>
    <m/>
    <n v="5"/>
    <n v="5"/>
    <n v="5"/>
    <n v="5"/>
    <n v="5"/>
    <n v="5"/>
    <n v="5"/>
    <m/>
    <s v="Si"/>
    <n v="3"/>
    <s v="Si"/>
    <n v="4"/>
    <s v="No"/>
    <m/>
    <s v="No"/>
    <s v="Si"/>
    <s v="No"/>
    <m/>
    <s v="Si"/>
    <m/>
    <m/>
    <m/>
    <m/>
    <n v="5"/>
    <n v="5"/>
    <m/>
    <n v="4"/>
    <n v="4"/>
    <m/>
    <m/>
    <d v="2017-03-17T11:48:35"/>
    <s v="10.150.1.151"/>
  </r>
  <r>
    <s v="F. Óptica y Optometría"/>
    <s v="OPT"/>
    <x v="0"/>
    <n v="880"/>
    <m/>
    <m/>
    <n v="25"/>
    <m/>
    <n v="3"/>
    <n v="5"/>
    <m/>
    <n v="33"/>
    <n v="25"/>
    <n v="18"/>
    <m/>
    <m/>
    <m/>
    <n v="5"/>
    <n v="5"/>
    <n v="5"/>
    <n v="5"/>
    <m/>
    <m/>
    <n v="4"/>
    <n v="5"/>
    <n v="4"/>
    <n v="3"/>
    <n v="4"/>
    <m/>
    <n v="5"/>
    <n v="5"/>
    <n v="5"/>
    <n v="5"/>
    <n v="5"/>
    <n v="5"/>
    <n v="5"/>
    <m/>
    <m/>
    <n v="5"/>
    <n v="5"/>
    <n v="5"/>
    <n v="5"/>
    <n v="5"/>
    <n v="5"/>
    <n v="5"/>
    <m/>
    <s v="Si"/>
    <n v="4"/>
    <s v="Si"/>
    <n v="5"/>
    <s v="Si"/>
    <n v="5"/>
    <s v="Si"/>
    <s v="Si"/>
    <s v="No"/>
    <m/>
    <s v="Si"/>
    <s v="Actualmente cubre todas mis necesidades docentes y de investigación"/>
    <m/>
    <m/>
    <m/>
    <n v="5"/>
    <n v="5"/>
    <m/>
    <n v="5"/>
    <n v="5"/>
    <s v="El servicio de biblioteca es uno de los que mejor se ha adaptado a los cambios surgidos en los últimos años en su área: recursos digitales, adaptación con espacios de estudio multitarea para trabajo de grupos reducidos de alumnos, puestos de estudio con conexiones eléctricas, etc"/>
    <m/>
    <d v="2017-03-17T11:50:17"/>
    <s v="10.150.1.152"/>
  </r>
  <r>
    <s v="Facultad de Ciencias Económicas y Empresariales "/>
    <s v="CEE"/>
    <x v="4"/>
    <n v="881"/>
    <m/>
    <m/>
    <n v="5"/>
    <m/>
    <n v="2"/>
    <n v="5"/>
    <m/>
    <n v="5"/>
    <m/>
    <m/>
    <m/>
    <m/>
    <m/>
    <n v="5"/>
    <n v="5"/>
    <n v="5"/>
    <n v="3"/>
    <m/>
    <m/>
    <n v="2"/>
    <n v="5"/>
    <n v="2"/>
    <n v="2"/>
    <n v="4"/>
    <m/>
    <n v="4"/>
    <n v="4"/>
    <n v="5"/>
    <n v="5"/>
    <n v="4"/>
    <n v="4"/>
    <n v="4"/>
    <m/>
    <m/>
    <n v="5"/>
    <n v="4"/>
    <n v="4"/>
    <n v="5"/>
    <n v="5"/>
    <n v="5"/>
    <n v="5"/>
    <m/>
    <s v="Si"/>
    <n v="4"/>
    <s v="Si"/>
    <n v="4"/>
    <s v="No"/>
    <m/>
    <s v="Si"/>
    <s v="Si"/>
    <s v="Si"/>
    <n v="4"/>
    <s v="No"/>
    <m/>
    <m/>
    <m/>
    <m/>
    <n v="4"/>
    <n v="5"/>
    <m/>
    <n v="4"/>
    <n v="4"/>
    <m/>
    <m/>
    <d v="2017-03-17T11:52:28"/>
    <s v="10.150.1.151"/>
  </r>
  <r>
    <s v="F. Trabajo Social"/>
    <s v="TRS"/>
    <x v="4"/>
    <n v="882"/>
    <m/>
    <m/>
    <n v="26"/>
    <m/>
    <n v="3"/>
    <n v="3"/>
    <m/>
    <n v="26"/>
    <n v="20"/>
    <m/>
    <m/>
    <m/>
    <m/>
    <n v="4"/>
    <n v="5"/>
    <n v="5"/>
    <n v="5"/>
    <m/>
    <m/>
    <n v="5"/>
    <n v="1"/>
    <n v="5"/>
    <n v="3"/>
    <n v="2"/>
    <m/>
    <n v="5"/>
    <n v="5"/>
    <n v="5"/>
    <n v="5"/>
    <n v="5"/>
    <n v="5"/>
    <n v="5"/>
    <m/>
    <m/>
    <n v="5"/>
    <n v="5"/>
    <n v="5"/>
    <n v="5"/>
    <n v="5"/>
    <n v="5"/>
    <n v="5"/>
    <m/>
    <s v="Si"/>
    <n v="3"/>
    <s v="Si"/>
    <n v="4"/>
    <s v="Si"/>
    <n v="4"/>
    <s v="Si"/>
    <s v="Si"/>
    <s v="No"/>
    <m/>
    <s v="No"/>
    <m/>
    <m/>
    <m/>
    <m/>
    <n v="5"/>
    <n v="5"/>
    <m/>
    <n v="5"/>
    <n v="4"/>
    <m/>
    <m/>
    <d v="2017-03-17T11:53:59"/>
    <s v="10.150.1.151"/>
  </r>
  <r>
    <s v="Facultad de Filología "/>
    <s v="FLL"/>
    <x v="2"/>
    <n v="883"/>
    <m/>
    <m/>
    <n v="14"/>
    <m/>
    <n v="3"/>
    <n v="5"/>
    <m/>
    <n v="14"/>
    <m/>
    <m/>
    <m/>
    <m/>
    <m/>
    <n v="4"/>
    <n v="4"/>
    <n v="5"/>
    <n v="5"/>
    <m/>
    <m/>
    <n v="3"/>
    <n v="5"/>
    <n v="5"/>
    <n v="3"/>
    <n v="4"/>
    <m/>
    <n v="3"/>
    <n v="3"/>
    <n v="5"/>
    <n v="5"/>
    <n v="4"/>
    <n v="4"/>
    <n v="4"/>
    <m/>
    <m/>
    <n v="5"/>
    <n v="5"/>
    <n v="4"/>
    <n v="4"/>
    <n v="5"/>
    <n v="5"/>
    <n v="4"/>
    <m/>
    <s v="Si"/>
    <n v="4"/>
    <s v="No"/>
    <m/>
    <s v="Si"/>
    <n v="4"/>
    <s v="Si"/>
    <s v="Si"/>
    <s v="No"/>
    <m/>
    <s v="No"/>
    <s v="Más recursos online. Más Servicios online de la editorial Brill de Leiden: Montanari Greek-English Lexikon, New Pauly completo. Más revistas online de acceso restringido"/>
    <m/>
    <m/>
    <m/>
    <n v="5"/>
    <n v="5"/>
    <m/>
    <n v="4"/>
    <n v="5"/>
    <m/>
    <m/>
    <d v="2017-03-17T11:54:48"/>
    <s v="10.150.1.152"/>
  </r>
  <r>
    <s v="F. Trabajo Social"/>
    <s v="TRS"/>
    <x v="4"/>
    <n v="884"/>
    <m/>
    <m/>
    <n v="26"/>
    <m/>
    <n v="3"/>
    <n v="5"/>
    <m/>
    <n v="26"/>
    <n v="9"/>
    <m/>
    <m/>
    <m/>
    <m/>
    <n v="5"/>
    <n v="4"/>
    <n v="4"/>
    <n v="4"/>
    <m/>
    <m/>
    <n v="5"/>
    <n v="5"/>
    <n v="3"/>
    <n v="2"/>
    <n v="4"/>
    <m/>
    <n v="4"/>
    <n v="5"/>
    <n v="4"/>
    <n v="5"/>
    <n v="5"/>
    <n v="5"/>
    <n v="5"/>
    <m/>
    <m/>
    <n v="5"/>
    <n v="5"/>
    <n v="5"/>
    <n v="5"/>
    <n v="5"/>
    <n v="5"/>
    <n v="5"/>
    <m/>
    <s v="Si"/>
    <n v="3"/>
    <s v="Si"/>
    <n v="3"/>
    <s v="No"/>
    <m/>
    <s v="No"/>
    <m/>
    <s v="Si"/>
    <n v="4"/>
    <s v="Si"/>
    <m/>
    <m/>
    <m/>
    <m/>
    <n v="5"/>
    <m/>
    <m/>
    <n v="5"/>
    <n v="4"/>
    <m/>
    <m/>
    <d v="2017-03-17T11:55:54"/>
    <s v="10.150.1.152"/>
  </r>
  <r>
    <s v="Facultad de Ciencias Biológicas "/>
    <s v="BIO"/>
    <x v="3"/>
    <n v="885"/>
    <m/>
    <m/>
    <n v="2"/>
    <m/>
    <n v="2"/>
    <n v="5"/>
    <m/>
    <n v="2"/>
    <m/>
    <m/>
    <m/>
    <m/>
    <m/>
    <n v="5"/>
    <n v="5"/>
    <n v="4"/>
    <n v="3"/>
    <m/>
    <m/>
    <n v="3"/>
    <n v="5"/>
    <n v="3"/>
    <n v="3"/>
    <n v="4"/>
    <m/>
    <n v="4"/>
    <n v="4"/>
    <n v="4"/>
    <n v="5"/>
    <n v="3"/>
    <n v="4"/>
    <n v="4"/>
    <m/>
    <m/>
    <n v="4"/>
    <n v="5"/>
    <n v="5"/>
    <n v="4"/>
    <n v="5"/>
    <n v="4"/>
    <n v="4"/>
    <m/>
    <s v="Si"/>
    <n v="4"/>
    <s v="No"/>
    <m/>
    <s v="No"/>
    <m/>
    <s v="Si"/>
    <s v="No"/>
    <s v="No"/>
    <m/>
    <s v="No"/>
    <m/>
    <m/>
    <m/>
    <m/>
    <n v="5"/>
    <n v="4"/>
    <m/>
    <n v="5"/>
    <n v="4"/>
    <m/>
    <m/>
    <d v="2017-03-17T11:55:57"/>
    <s v="10.150.1.151"/>
  </r>
  <r>
    <s v="Facultad de Farmacia "/>
    <s v="FAR"/>
    <x v="0"/>
    <n v="886"/>
    <m/>
    <m/>
    <n v="13"/>
    <m/>
    <n v="4"/>
    <n v="5"/>
    <m/>
    <n v="13"/>
    <n v="16"/>
    <m/>
    <s v="Biblioteca Nacional, Bibliotecas de las Reales Academias de Historia y de Farmacia"/>
    <m/>
    <m/>
    <m/>
    <m/>
    <m/>
    <n v="5"/>
    <m/>
    <m/>
    <n v="5"/>
    <n v="5"/>
    <n v="5"/>
    <n v="5"/>
    <n v="2"/>
    <m/>
    <n v="4"/>
    <n v="5"/>
    <n v="5"/>
    <n v="5"/>
    <n v="4"/>
    <n v="4"/>
    <n v="5"/>
    <m/>
    <m/>
    <n v="5"/>
    <n v="4"/>
    <n v="4"/>
    <m/>
    <n v="5"/>
    <n v="5"/>
    <n v="5"/>
    <m/>
    <s v="Si"/>
    <n v="4"/>
    <s v="Si"/>
    <n v="3"/>
    <s v="No"/>
    <m/>
    <s v="No"/>
    <s v="Si"/>
    <s v="No"/>
    <m/>
    <s v="No"/>
    <m/>
    <m/>
    <m/>
    <m/>
    <n v="5"/>
    <n v="5"/>
    <m/>
    <n v="5"/>
    <n v="3"/>
    <s v="Siempre lo he considerado muy bueno"/>
    <m/>
    <d v="2017-03-17T11:56:24"/>
    <s v="10.150.1.152"/>
  </r>
  <r>
    <s v="Facultad de Ciencias Económicas y Empresariales "/>
    <s v="CEE"/>
    <x v="4"/>
    <n v="887"/>
    <m/>
    <m/>
    <n v="5"/>
    <m/>
    <n v="2"/>
    <n v="3"/>
    <m/>
    <n v="5"/>
    <n v="8"/>
    <n v="23"/>
    <m/>
    <m/>
    <m/>
    <n v="4"/>
    <n v="3"/>
    <n v="3"/>
    <n v="3"/>
    <m/>
    <m/>
    <n v="5"/>
    <n v="5"/>
    <n v="4"/>
    <n v="4"/>
    <n v="5"/>
    <m/>
    <n v="4"/>
    <n v="5"/>
    <n v="5"/>
    <n v="5"/>
    <n v="5"/>
    <n v="5"/>
    <n v="4"/>
    <m/>
    <m/>
    <n v="5"/>
    <n v="3"/>
    <n v="3"/>
    <n v="5"/>
    <n v="5"/>
    <n v="5"/>
    <n v="5"/>
    <m/>
    <s v="Si"/>
    <n v="5"/>
    <s v="Si"/>
    <n v="5"/>
    <s v="No"/>
    <m/>
    <s v="Si"/>
    <s v="Si"/>
    <s v="No"/>
    <m/>
    <s v="Si"/>
    <m/>
    <m/>
    <m/>
    <m/>
    <n v="5"/>
    <n v="5"/>
    <m/>
    <n v="5"/>
    <n v="5"/>
    <m/>
    <m/>
    <d v="2017-03-17T11:56:26"/>
    <s v="10.150.1.151"/>
  </r>
  <r>
    <s v="Facultad de Filosofía "/>
    <s v="FLS"/>
    <x v="2"/>
    <n v="888"/>
    <m/>
    <m/>
    <n v="15"/>
    <m/>
    <n v="4"/>
    <n v="3"/>
    <m/>
    <n v="15"/>
    <m/>
    <m/>
    <m/>
    <m/>
    <m/>
    <n v="4"/>
    <n v="3"/>
    <n v="4"/>
    <n v="3"/>
    <m/>
    <m/>
    <n v="5"/>
    <n v="3"/>
    <n v="4"/>
    <n v="2"/>
    <n v="2"/>
    <m/>
    <n v="4"/>
    <n v="3"/>
    <n v="4"/>
    <n v="5"/>
    <n v="5"/>
    <n v="5"/>
    <n v="4"/>
    <m/>
    <m/>
    <n v="4"/>
    <n v="5"/>
    <n v="4"/>
    <n v="5"/>
    <m/>
    <n v="5"/>
    <n v="4"/>
    <m/>
    <s v="Si"/>
    <n v="4"/>
    <s v="No"/>
    <m/>
    <s v="No"/>
    <m/>
    <s v="No"/>
    <s v="Si"/>
    <s v="No"/>
    <m/>
    <s v="No"/>
    <m/>
    <m/>
    <m/>
    <m/>
    <n v="5"/>
    <n v="5"/>
    <m/>
    <n v="5"/>
    <n v="3"/>
    <m/>
    <m/>
    <d v="2017-03-17T11:59:45"/>
    <s v="10.150.1.151"/>
  </r>
  <r>
    <s v="Facultad de Psicología "/>
    <s v="PSI"/>
    <x v="0"/>
    <n v="889"/>
    <m/>
    <m/>
    <n v="20"/>
    <m/>
    <n v="2"/>
    <n v="3"/>
    <m/>
    <n v="20"/>
    <m/>
    <m/>
    <m/>
    <m/>
    <m/>
    <n v="5"/>
    <n v="5"/>
    <n v="5"/>
    <n v="5"/>
    <m/>
    <m/>
    <n v="2"/>
    <n v="4"/>
    <n v="5"/>
    <n v="2"/>
    <n v="3"/>
    <m/>
    <n v="4"/>
    <n v="5"/>
    <n v="5"/>
    <n v="5"/>
    <n v="4"/>
    <n v="3"/>
    <n v="3"/>
    <m/>
    <m/>
    <n v="4"/>
    <n v="4"/>
    <n v="4"/>
    <m/>
    <n v="4"/>
    <n v="4"/>
    <n v="5"/>
    <m/>
    <s v="Si"/>
    <n v="4"/>
    <s v="No"/>
    <m/>
    <s v="No"/>
    <m/>
    <s v="No"/>
    <s v="Si"/>
    <s v="No"/>
    <m/>
    <s v="No"/>
    <m/>
    <m/>
    <m/>
    <m/>
    <n v="4"/>
    <n v="4"/>
    <m/>
    <n v="5"/>
    <n v="4"/>
    <m/>
    <m/>
    <d v="2017-03-17T12:00:47"/>
    <s v="10.150.1.151"/>
  </r>
  <r>
    <s v="Facultad de Ciencias de la Información "/>
    <s v="INF"/>
    <x v="4"/>
    <n v="890"/>
    <m/>
    <m/>
    <n v="4"/>
    <m/>
    <n v="2"/>
    <n v="3"/>
    <m/>
    <n v="9"/>
    <n v="4"/>
    <n v="31"/>
    <m/>
    <m/>
    <m/>
    <n v="4"/>
    <n v="4"/>
    <n v="4"/>
    <n v="4"/>
    <m/>
    <m/>
    <n v="3"/>
    <n v="4"/>
    <n v="4"/>
    <n v="4"/>
    <n v="4"/>
    <m/>
    <n v="2"/>
    <n v="3"/>
    <n v="4"/>
    <n v="4"/>
    <n v="3"/>
    <n v="3"/>
    <n v="3"/>
    <m/>
    <m/>
    <n v="4"/>
    <n v="4"/>
    <n v="4"/>
    <n v="4"/>
    <n v="4"/>
    <n v="4"/>
    <n v="4"/>
    <m/>
    <s v="Si"/>
    <n v="4"/>
    <s v="No"/>
    <m/>
    <s v="No"/>
    <m/>
    <s v="No"/>
    <s v="Si"/>
    <s v="Si"/>
    <n v="3"/>
    <s v="No"/>
    <m/>
    <m/>
    <m/>
    <m/>
    <n v="4"/>
    <n v="5"/>
    <m/>
    <n v="3"/>
    <n v="4"/>
    <m/>
    <m/>
    <d v="2017-03-17T12:01:00"/>
    <s v="10.150.1.152"/>
  </r>
  <r>
    <s v="Facultad de Educación "/>
    <s v="EDU"/>
    <x v="2"/>
    <n v="891"/>
    <m/>
    <m/>
    <n v="12"/>
    <m/>
    <n v="3"/>
    <n v="2"/>
    <m/>
    <n v="20"/>
    <n v="12"/>
    <m/>
    <m/>
    <m/>
    <m/>
    <n v="4"/>
    <n v="4"/>
    <n v="4"/>
    <n v="4"/>
    <m/>
    <m/>
    <n v="2"/>
    <n v="3"/>
    <n v="3"/>
    <n v="2"/>
    <n v="4"/>
    <m/>
    <n v="4"/>
    <n v="4"/>
    <n v="4"/>
    <n v="4"/>
    <n v="4"/>
    <n v="4"/>
    <n v="4"/>
    <m/>
    <m/>
    <n v="5"/>
    <n v="5"/>
    <n v="5"/>
    <n v="5"/>
    <n v="5"/>
    <m/>
    <n v="5"/>
    <m/>
    <s v="No"/>
    <m/>
    <s v="No"/>
    <m/>
    <s v="No"/>
    <m/>
    <s v="No"/>
    <s v="Si"/>
    <s v="No"/>
    <m/>
    <s v="No"/>
    <m/>
    <m/>
    <m/>
    <m/>
    <n v="5"/>
    <n v="5"/>
    <m/>
    <n v="4"/>
    <n v="4"/>
    <m/>
    <m/>
    <d v="2017-03-17T12:01:30"/>
    <s v="10.150.1.152"/>
  </r>
  <r>
    <s v="Facultad de Ciencias Biológicas "/>
    <s v="BIO"/>
    <x v="3"/>
    <n v="892"/>
    <m/>
    <m/>
    <n v="2"/>
    <m/>
    <n v="1"/>
    <n v="5"/>
    <m/>
    <m/>
    <m/>
    <m/>
    <m/>
    <m/>
    <m/>
    <m/>
    <n v="4"/>
    <n v="4"/>
    <m/>
    <m/>
    <m/>
    <n v="2"/>
    <n v="5"/>
    <n v="4"/>
    <n v="3"/>
    <n v="3"/>
    <m/>
    <n v="4"/>
    <n v="4"/>
    <n v="4"/>
    <n v="4"/>
    <n v="3"/>
    <n v="4"/>
    <n v="3"/>
    <m/>
    <m/>
    <n v="5"/>
    <n v="5"/>
    <n v="5"/>
    <n v="5"/>
    <n v="4"/>
    <n v="4"/>
    <m/>
    <m/>
    <s v="Si"/>
    <n v="4"/>
    <s v="No"/>
    <m/>
    <s v="Si"/>
    <n v="4"/>
    <s v="Si"/>
    <s v="No"/>
    <s v="No"/>
    <m/>
    <s v="No"/>
    <m/>
    <m/>
    <m/>
    <m/>
    <n v="5"/>
    <n v="5"/>
    <m/>
    <n v="4"/>
    <n v="4"/>
    <m/>
    <m/>
    <d v="2017-03-17T12:02:43"/>
    <s v="10.150.1.152"/>
  </r>
  <r>
    <s v="Facultad de Psicología "/>
    <s v="PSI"/>
    <x v="0"/>
    <n v="893"/>
    <m/>
    <m/>
    <n v="20"/>
    <m/>
    <n v="4"/>
    <n v="5"/>
    <m/>
    <n v="20"/>
    <n v="5"/>
    <n v="12"/>
    <m/>
    <m/>
    <m/>
    <n v="5"/>
    <n v="5"/>
    <n v="5"/>
    <n v="5"/>
    <m/>
    <m/>
    <n v="5"/>
    <n v="5"/>
    <n v="5"/>
    <n v="4"/>
    <n v="4"/>
    <m/>
    <n v="3"/>
    <n v="5"/>
    <n v="5"/>
    <n v="5"/>
    <n v="4"/>
    <m/>
    <n v="4"/>
    <m/>
    <m/>
    <n v="5"/>
    <n v="5"/>
    <n v="5"/>
    <n v="5"/>
    <n v="5"/>
    <n v="5"/>
    <n v="4"/>
    <m/>
    <s v="Si"/>
    <n v="4"/>
    <s v="Si"/>
    <n v="4"/>
    <s v="No"/>
    <m/>
    <s v="Si"/>
    <s v="Si"/>
    <s v="Si"/>
    <n v="4"/>
    <s v="Si"/>
    <m/>
    <m/>
    <m/>
    <m/>
    <n v="5"/>
    <n v="5"/>
    <m/>
    <n v="5"/>
    <n v="5"/>
    <m/>
    <m/>
    <d v="2017-03-17T12:03:46"/>
    <s v="10.150.1.151"/>
  </r>
  <r>
    <s v=""/>
    <s v=""/>
    <x v="1"/>
    <n v="894"/>
    <m/>
    <m/>
    <m/>
    <m/>
    <n v="4"/>
    <n v="4"/>
    <m/>
    <n v="3"/>
    <m/>
    <m/>
    <m/>
    <m/>
    <m/>
    <n v="5"/>
    <n v="5"/>
    <n v="5"/>
    <n v="5"/>
    <m/>
    <m/>
    <n v="4"/>
    <n v="4"/>
    <n v="4"/>
    <n v="4"/>
    <n v="5"/>
    <m/>
    <n v="5"/>
    <n v="5"/>
    <n v="3"/>
    <n v="5"/>
    <n v="3"/>
    <n v="5"/>
    <n v="3"/>
    <m/>
    <m/>
    <n v="5"/>
    <n v="5"/>
    <n v="5"/>
    <n v="5"/>
    <n v="5"/>
    <n v="5"/>
    <n v="5"/>
    <m/>
    <m/>
    <n v="3"/>
    <s v="Si"/>
    <n v="3"/>
    <s v="No"/>
    <n v="1"/>
    <s v="Si"/>
    <s v="Si"/>
    <s v="Si"/>
    <n v="4"/>
    <s v="Si"/>
    <s v="EDICIÓN DE INFORMES DE INVESTIGACIÓN DE PROYECTOS COMPETITIVOS"/>
    <m/>
    <m/>
    <m/>
    <n v="5"/>
    <n v="5"/>
    <m/>
    <n v="4"/>
    <n v="3"/>
    <m/>
    <m/>
    <d v="2017-03-17T12:03:52"/>
    <s v="10.150.1.152"/>
  </r>
  <r>
    <s v="F. Enfermería, Fisioterapia y Podología"/>
    <s v="ENF"/>
    <x v="0"/>
    <n v="895"/>
    <m/>
    <m/>
    <n v="22"/>
    <m/>
    <n v="3"/>
    <n v="2"/>
    <m/>
    <n v="22"/>
    <n v="18"/>
    <m/>
    <m/>
    <m/>
    <m/>
    <n v="3"/>
    <n v="3"/>
    <n v="3"/>
    <n v="3"/>
    <m/>
    <m/>
    <n v="4"/>
    <n v="3"/>
    <n v="4"/>
    <n v="2"/>
    <n v="4"/>
    <m/>
    <n v="3"/>
    <n v="4"/>
    <n v="4"/>
    <m/>
    <n v="3"/>
    <n v="4"/>
    <n v="3"/>
    <m/>
    <m/>
    <n v="5"/>
    <n v="4"/>
    <n v="4"/>
    <n v="4"/>
    <n v="5"/>
    <n v="5"/>
    <n v="3"/>
    <m/>
    <s v="No"/>
    <m/>
    <s v="No"/>
    <m/>
    <s v="No"/>
    <m/>
    <s v="No"/>
    <s v="Si"/>
    <s v="Si"/>
    <n v="4"/>
    <s v="No"/>
    <m/>
    <m/>
    <m/>
    <m/>
    <n v="4"/>
    <n v="5"/>
    <m/>
    <n v="4"/>
    <n v="4"/>
    <m/>
    <m/>
    <d v="2017-03-17T12:04:09"/>
    <s v="10.150.1.152"/>
  </r>
  <r>
    <s v=""/>
    <s v=""/>
    <x v="1"/>
    <n v="896"/>
    <m/>
    <m/>
    <m/>
    <m/>
    <n v="3"/>
    <n v="3"/>
    <m/>
    <n v="11"/>
    <n v="29"/>
    <m/>
    <m/>
    <m/>
    <m/>
    <n v="4"/>
    <n v="5"/>
    <n v="5"/>
    <n v="5"/>
    <m/>
    <m/>
    <n v="5"/>
    <n v="4"/>
    <n v="4"/>
    <n v="3"/>
    <n v="2"/>
    <m/>
    <n v="4"/>
    <n v="5"/>
    <n v="4"/>
    <n v="4"/>
    <n v="4"/>
    <n v="4"/>
    <n v="3"/>
    <m/>
    <m/>
    <n v="5"/>
    <n v="4"/>
    <n v="3"/>
    <n v="4"/>
    <n v="4"/>
    <n v="4"/>
    <n v="4"/>
    <m/>
    <s v="No"/>
    <m/>
    <s v="No"/>
    <m/>
    <s v="Si"/>
    <n v="3"/>
    <s v="No"/>
    <s v="No"/>
    <s v="No"/>
    <m/>
    <s v="No"/>
    <m/>
    <m/>
    <m/>
    <m/>
    <n v="5"/>
    <n v="5"/>
    <m/>
    <n v="4"/>
    <n v="5"/>
    <s v="No tenía información sobre dichos servicios y sí estaría interesado. Habría que hacer una mayor difusión vía correo electrónicos. Incluso recordatorios periódicos anualmente de dichos servicios.&lt;br&gt;"/>
    <m/>
    <d v="2017-03-17T12:04:11"/>
    <s v="10.150.1.151"/>
  </r>
  <r>
    <s v="Facultad de Farmacia "/>
    <s v="FAR"/>
    <x v="0"/>
    <n v="897"/>
    <m/>
    <m/>
    <n v="13"/>
    <m/>
    <n v="3"/>
    <n v="5"/>
    <m/>
    <n v="13"/>
    <n v="18"/>
    <m/>
    <m/>
    <m/>
    <m/>
    <n v="5"/>
    <n v="4"/>
    <n v="3"/>
    <n v="3"/>
    <m/>
    <m/>
    <n v="4"/>
    <n v="5"/>
    <n v="3"/>
    <n v="4"/>
    <n v="4"/>
    <m/>
    <n v="4"/>
    <n v="3"/>
    <n v="4"/>
    <n v="5"/>
    <n v="2"/>
    <n v="3"/>
    <n v="3"/>
    <m/>
    <m/>
    <n v="5"/>
    <n v="3"/>
    <n v="4"/>
    <n v="5"/>
    <n v="4"/>
    <n v="5"/>
    <n v="3"/>
    <m/>
    <s v="Si"/>
    <n v="4"/>
    <s v="No"/>
    <m/>
    <s v="No"/>
    <m/>
    <s v="Si"/>
    <s v="No"/>
    <s v="No"/>
    <m/>
    <s v="Si"/>
    <m/>
    <m/>
    <m/>
    <m/>
    <n v="5"/>
    <n v="5"/>
    <m/>
    <n v="4"/>
    <n v="3"/>
    <m/>
    <m/>
    <d v="2017-03-17T12:05:15"/>
    <s v="10.150.1.152"/>
  </r>
  <r>
    <s v="F. Óptica y Optometría"/>
    <s v="OPT"/>
    <x v="0"/>
    <n v="898"/>
    <m/>
    <m/>
    <n v="25"/>
    <m/>
    <n v="3"/>
    <n v="5"/>
    <m/>
    <n v="25"/>
    <m/>
    <m/>
    <m/>
    <m/>
    <m/>
    <n v="4"/>
    <n v="4"/>
    <n v="3"/>
    <n v="3"/>
    <m/>
    <m/>
    <n v="3"/>
    <n v="5"/>
    <n v="4"/>
    <n v="2"/>
    <n v="3"/>
    <m/>
    <n v="4"/>
    <n v="4"/>
    <n v="5"/>
    <n v="5"/>
    <n v="4"/>
    <n v="5"/>
    <n v="4"/>
    <m/>
    <m/>
    <n v="5"/>
    <n v="2"/>
    <n v="3"/>
    <n v="4"/>
    <n v="5"/>
    <n v="4"/>
    <n v="5"/>
    <m/>
    <s v="Si"/>
    <n v="3"/>
    <s v="No"/>
    <m/>
    <s v="No"/>
    <m/>
    <s v="No"/>
    <s v="No"/>
    <s v="No"/>
    <m/>
    <s v="Si"/>
    <m/>
    <m/>
    <m/>
    <m/>
    <n v="5"/>
    <n v="5"/>
    <m/>
    <n v="5"/>
    <n v="4"/>
    <m/>
    <m/>
    <d v="2017-03-17T12:10:51"/>
    <s v="10.150.1.151"/>
  </r>
  <r>
    <s v="Facultad de Filosofía "/>
    <s v="FLS"/>
    <x v="2"/>
    <n v="899"/>
    <m/>
    <m/>
    <n v="15"/>
    <m/>
    <n v="4"/>
    <n v="4"/>
    <m/>
    <n v="15"/>
    <n v="29"/>
    <n v="14"/>
    <m/>
    <m/>
    <m/>
    <n v="5"/>
    <n v="4"/>
    <n v="4"/>
    <n v="3"/>
    <m/>
    <m/>
    <n v="4"/>
    <n v="3"/>
    <n v="5"/>
    <n v="2"/>
    <m/>
    <m/>
    <n v="5"/>
    <n v="5"/>
    <n v="4"/>
    <n v="5"/>
    <n v="5"/>
    <n v="5"/>
    <n v="5"/>
    <m/>
    <m/>
    <n v="5"/>
    <n v="5"/>
    <n v="5"/>
    <n v="5"/>
    <n v="5"/>
    <n v="5"/>
    <n v="4"/>
    <m/>
    <s v="Si"/>
    <n v="4"/>
    <s v="Si"/>
    <n v="4"/>
    <s v="Si"/>
    <n v="4"/>
    <s v="Si"/>
    <s v="Si"/>
    <s v="No"/>
    <m/>
    <s v="Si"/>
    <m/>
    <m/>
    <m/>
    <m/>
    <n v="5"/>
    <n v="5"/>
    <m/>
    <n v="5"/>
    <n v="3"/>
    <m/>
    <m/>
    <d v="2017-03-17T12:11:26"/>
    <s v="10.150.1.152"/>
  </r>
  <r>
    <s v="Facultad de Ciencias Físicas "/>
    <s v="FIS"/>
    <x v="3"/>
    <n v="900"/>
    <m/>
    <m/>
    <n v="6"/>
    <m/>
    <n v="2"/>
    <n v="3"/>
    <m/>
    <n v="6"/>
    <m/>
    <m/>
    <m/>
    <m/>
    <m/>
    <n v="5"/>
    <n v="5"/>
    <n v="5"/>
    <n v="5"/>
    <m/>
    <m/>
    <n v="3"/>
    <n v="5"/>
    <n v="4"/>
    <n v="2"/>
    <n v="4"/>
    <m/>
    <n v="4"/>
    <n v="5"/>
    <n v="5"/>
    <n v="5"/>
    <n v="4"/>
    <n v="5"/>
    <n v="5"/>
    <m/>
    <m/>
    <n v="5"/>
    <n v="4"/>
    <n v="4"/>
    <n v="5"/>
    <n v="5"/>
    <n v="5"/>
    <n v="5"/>
    <m/>
    <s v="Si"/>
    <n v="4"/>
    <s v="No"/>
    <m/>
    <s v="No"/>
    <m/>
    <s v="Si"/>
    <m/>
    <s v="No"/>
    <m/>
    <s v="No"/>
    <m/>
    <m/>
    <m/>
    <m/>
    <n v="5"/>
    <n v="5"/>
    <m/>
    <n v="5"/>
    <n v="4"/>
    <m/>
    <m/>
    <d v="2017-03-17T12:11:35"/>
    <s v="10.150.1.151"/>
  </r>
  <r>
    <s v="Facultad de Ciencias Económicas y Empresariales "/>
    <s v="CEE"/>
    <x v="4"/>
    <n v="901"/>
    <m/>
    <m/>
    <n v="5"/>
    <m/>
    <n v="3"/>
    <n v="5"/>
    <m/>
    <n v="5"/>
    <m/>
    <m/>
    <m/>
    <m/>
    <m/>
    <n v="3"/>
    <n v="4"/>
    <n v="4"/>
    <n v="4"/>
    <m/>
    <m/>
    <n v="4"/>
    <n v="5"/>
    <n v="2"/>
    <n v="3"/>
    <n v="2"/>
    <m/>
    <n v="3"/>
    <n v="4"/>
    <n v="4"/>
    <n v="3"/>
    <n v="4"/>
    <n v="5"/>
    <n v="4"/>
    <m/>
    <m/>
    <n v="4"/>
    <n v="4"/>
    <n v="4"/>
    <n v="4"/>
    <n v="4"/>
    <n v="4"/>
    <n v="4"/>
    <m/>
    <s v="Si"/>
    <n v="2"/>
    <s v="No"/>
    <m/>
    <s v="No"/>
    <m/>
    <s v="No"/>
    <s v="Si"/>
    <s v="Si"/>
    <n v="4"/>
    <s v="No"/>
    <m/>
    <m/>
    <m/>
    <m/>
    <n v="4"/>
    <n v="4"/>
    <m/>
    <n v="3"/>
    <n v="3"/>
    <m/>
    <m/>
    <d v="2017-03-17T12:12:04"/>
    <s v="10.150.1.152"/>
  </r>
  <r>
    <s v=""/>
    <s v=""/>
    <x v="1"/>
    <n v="902"/>
    <m/>
    <m/>
    <m/>
    <m/>
    <n v="3"/>
    <n v="4"/>
    <m/>
    <n v="8"/>
    <n v="6"/>
    <n v="2"/>
    <m/>
    <m/>
    <m/>
    <n v="5"/>
    <n v="5"/>
    <n v="5"/>
    <n v="4"/>
    <m/>
    <m/>
    <n v="2"/>
    <n v="5"/>
    <n v="4"/>
    <n v="3"/>
    <n v="3"/>
    <m/>
    <n v="4"/>
    <n v="5"/>
    <n v="5"/>
    <n v="5"/>
    <n v="4"/>
    <n v="3"/>
    <n v="4"/>
    <m/>
    <m/>
    <n v="5"/>
    <n v="5"/>
    <n v="5"/>
    <n v="5"/>
    <n v="5"/>
    <n v="5"/>
    <n v="3"/>
    <m/>
    <s v="Si"/>
    <n v="4"/>
    <s v="No"/>
    <m/>
    <s v="No"/>
    <m/>
    <s v="Si"/>
    <s v="No"/>
    <s v="No"/>
    <m/>
    <s v="No"/>
    <m/>
    <m/>
    <m/>
    <m/>
    <n v="5"/>
    <n v="5"/>
    <m/>
    <n v="5"/>
    <n v="3"/>
    <m/>
    <m/>
    <d v="2017-03-17T12:12:11"/>
    <s v="10.150.1.151"/>
  </r>
  <r>
    <s v="Facultad de Farmacia "/>
    <s v="FAR"/>
    <x v="0"/>
    <n v="903"/>
    <m/>
    <m/>
    <n v="13"/>
    <m/>
    <n v="2"/>
    <n v="3"/>
    <m/>
    <n v="13"/>
    <n v="7"/>
    <m/>
    <m/>
    <m/>
    <m/>
    <n v="5"/>
    <n v="5"/>
    <n v="4"/>
    <n v="3"/>
    <m/>
    <m/>
    <n v="3"/>
    <n v="3"/>
    <n v="3"/>
    <n v="3"/>
    <n v="5"/>
    <m/>
    <n v="3"/>
    <n v="3"/>
    <n v="4"/>
    <n v="4"/>
    <n v="4"/>
    <n v="4"/>
    <n v="4"/>
    <m/>
    <m/>
    <n v="4"/>
    <n v="4"/>
    <n v="4"/>
    <n v="4"/>
    <n v="4"/>
    <n v="4"/>
    <n v="4"/>
    <m/>
    <s v="Si"/>
    <n v="3"/>
    <s v="Si"/>
    <n v="3"/>
    <s v="No"/>
    <m/>
    <s v="Si"/>
    <s v="Si"/>
    <s v="No"/>
    <m/>
    <s v="Si"/>
    <m/>
    <m/>
    <m/>
    <m/>
    <n v="5"/>
    <n v="5"/>
    <m/>
    <n v="4"/>
    <n v="3"/>
    <m/>
    <m/>
    <d v="2017-03-17T12:14:33"/>
    <s v="10.150.1.151"/>
  </r>
  <r>
    <s v="Facultad de Ciencias Físicas "/>
    <s v="FIS"/>
    <x v="3"/>
    <n v="904"/>
    <m/>
    <m/>
    <n v="6"/>
    <m/>
    <n v="3"/>
    <n v="3"/>
    <m/>
    <n v="6"/>
    <n v="10"/>
    <m/>
    <m/>
    <m/>
    <m/>
    <n v="4"/>
    <n v="4"/>
    <n v="5"/>
    <n v="5"/>
    <m/>
    <m/>
    <n v="5"/>
    <n v="3"/>
    <n v="3"/>
    <n v="2"/>
    <n v="3"/>
    <m/>
    <n v="4"/>
    <n v="4"/>
    <n v="4"/>
    <n v="5"/>
    <n v="5"/>
    <n v="4"/>
    <m/>
    <m/>
    <m/>
    <n v="5"/>
    <n v="5"/>
    <n v="4"/>
    <n v="4"/>
    <n v="5"/>
    <m/>
    <n v="4"/>
    <m/>
    <s v="Si"/>
    <n v="3"/>
    <s v="No"/>
    <m/>
    <s v="No"/>
    <m/>
    <s v="No"/>
    <s v="Si"/>
    <s v="No"/>
    <m/>
    <m/>
    <m/>
    <m/>
    <m/>
    <m/>
    <n v="5"/>
    <n v="5"/>
    <m/>
    <n v="5"/>
    <n v="5"/>
    <m/>
    <m/>
    <d v="2017-03-17T12:17:32"/>
    <s v="10.150.1.151"/>
  </r>
  <r>
    <s v="F. Comercio y Turismo"/>
    <s v="EMP"/>
    <x v="4"/>
    <n v="905"/>
    <m/>
    <m/>
    <n v="24"/>
    <m/>
    <n v="5"/>
    <n v="4"/>
    <m/>
    <n v="24"/>
    <n v="11"/>
    <m/>
    <m/>
    <m/>
    <m/>
    <n v="4"/>
    <n v="5"/>
    <n v="5"/>
    <n v="4"/>
    <m/>
    <m/>
    <n v="4"/>
    <n v="3"/>
    <n v="3"/>
    <n v="4"/>
    <n v="3"/>
    <m/>
    <n v="4"/>
    <n v="4"/>
    <n v="3"/>
    <n v="3"/>
    <n v="3"/>
    <n v="4"/>
    <n v="4"/>
    <m/>
    <m/>
    <n v="5"/>
    <n v="5"/>
    <n v="4"/>
    <n v="4"/>
    <n v="4"/>
    <n v="4"/>
    <n v="3"/>
    <m/>
    <s v="Si"/>
    <n v="2"/>
    <s v="No"/>
    <m/>
    <s v="No"/>
    <m/>
    <s v="No"/>
    <s v="Si"/>
    <s v="No"/>
    <m/>
    <s v="Si"/>
    <m/>
    <m/>
    <m/>
    <m/>
    <n v="5"/>
    <n v="5"/>
    <m/>
    <n v="4"/>
    <n v="4"/>
    <m/>
    <m/>
    <d v="2017-03-17T12:18:18"/>
    <s v="10.150.1.151"/>
  </r>
  <r>
    <s v="Facultad de Ciencias Económicas y Empresariales "/>
    <s v="CEE"/>
    <x v="4"/>
    <n v="906"/>
    <m/>
    <m/>
    <n v="5"/>
    <m/>
    <n v="4"/>
    <n v="4"/>
    <m/>
    <n v="5"/>
    <n v="9"/>
    <n v="26"/>
    <s v="Archivo Histórico Nacional&lt;br&gt;Biblioteca Nacional"/>
    <m/>
    <m/>
    <n v="4"/>
    <n v="5"/>
    <n v="3"/>
    <n v="4"/>
    <m/>
    <m/>
    <n v="4"/>
    <n v="3"/>
    <n v="5"/>
    <n v="4"/>
    <n v="3"/>
    <m/>
    <n v="4"/>
    <n v="5"/>
    <n v="4"/>
    <n v="5"/>
    <n v="5"/>
    <n v="5"/>
    <n v="5"/>
    <m/>
    <m/>
    <n v="5"/>
    <n v="5"/>
    <n v="5"/>
    <n v="5"/>
    <n v="4"/>
    <n v="5"/>
    <n v="4"/>
    <m/>
    <s v="Si"/>
    <n v="4"/>
    <s v="Si"/>
    <n v="4"/>
    <s v="No"/>
    <m/>
    <s v="Si"/>
    <s v="Si"/>
    <s v="No"/>
    <m/>
    <s v="Si"/>
    <m/>
    <m/>
    <m/>
    <m/>
    <n v="5"/>
    <n v="5"/>
    <m/>
    <n v="4"/>
    <n v="4"/>
    <m/>
    <m/>
    <d v="2017-03-17T12:19:14"/>
    <s v="10.150.1.151"/>
  </r>
  <r>
    <s v="Facultad de Ciencias Químicas "/>
    <s v="QUI"/>
    <x v="3"/>
    <n v="907"/>
    <m/>
    <m/>
    <n v="10"/>
    <m/>
    <n v="2"/>
    <n v="4"/>
    <m/>
    <n v="10"/>
    <m/>
    <m/>
    <m/>
    <m/>
    <m/>
    <n v="5"/>
    <n v="4"/>
    <n v="4"/>
    <n v="3"/>
    <m/>
    <m/>
    <n v="3"/>
    <n v="5"/>
    <n v="4"/>
    <n v="3"/>
    <n v="3"/>
    <m/>
    <n v="4"/>
    <n v="3"/>
    <n v="5"/>
    <n v="5"/>
    <n v="3"/>
    <n v="4"/>
    <n v="4"/>
    <m/>
    <m/>
    <n v="5"/>
    <n v="5"/>
    <n v="5"/>
    <n v="5"/>
    <n v="5"/>
    <n v="4"/>
    <n v="5"/>
    <m/>
    <s v="No"/>
    <m/>
    <s v="Si"/>
    <n v="5"/>
    <s v="No"/>
    <m/>
    <s v="Si"/>
    <s v="Si"/>
    <s v="Si"/>
    <n v="4"/>
    <s v="Si"/>
    <m/>
    <m/>
    <m/>
    <m/>
    <n v="5"/>
    <n v="5"/>
    <m/>
    <n v="5"/>
    <n v="3"/>
    <m/>
    <m/>
    <d v="2017-03-17T12:19:39"/>
    <s v="10.150.1.151"/>
  </r>
  <r>
    <s v="Facultad de Ciencias Matemáticas "/>
    <s v="MAT"/>
    <x v="3"/>
    <n v="908"/>
    <m/>
    <m/>
    <n v="8"/>
    <m/>
    <n v="4"/>
    <n v="5"/>
    <m/>
    <n v="8"/>
    <m/>
    <m/>
    <s v="Biblioteca Nacional"/>
    <m/>
    <m/>
    <n v="5"/>
    <n v="5"/>
    <n v="4"/>
    <n v="4"/>
    <m/>
    <m/>
    <n v="5"/>
    <n v="4"/>
    <n v="4"/>
    <n v="3"/>
    <n v="4"/>
    <m/>
    <n v="4"/>
    <n v="5"/>
    <n v="5"/>
    <n v="5"/>
    <n v="5"/>
    <n v="5"/>
    <n v="5"/>
    <m/>
    <m/>
    <n v="5"/>
    <n v="5"/>
    <n v="5"/>
    <n v="5"/>
    <n v="5"/>
    <n v="4"/>
    <n v="5"/>
    <m/>
    <s v="Si"/>
    <n v="5"/>
    <s v="No"/>
    <m/>
    <s v="No"/>
    <m/>
    <s v="Si"/>
    <s v="Si"/>
    <s v="Si"/>
    <n v="5"/>
    <s v="Si"/>
    <m/>
    <m/>
    <m/>
    <m/>
    <n v="5"/>
    <n v="5"/>
    <m/>
    <n v="5"/>
    <n v="4"/>
    <m/>
    <m/>
    <d v="2017-03-17T12:19:48"/>
    <s v="10.150.1.151"/>
  </r>
  <r>
    <s v="Facultad de Ciencias Geológicas "/>
    <s v="GEO"/>
    <x v="3"/>
    <n v="909"/>
    <m/>
    <m/>
    <n v="7"/>
    <m/>
    <n v="3"/>
    <n v="5"/>
    <m/>
    <n v="7"/>
    <m/>
    <m/>
    <m/>
    <m/>
    <m/>
    <n v="5"/>
    <n v="5"/>
    <n v="5"/>
    <n v="4"/>
    <m/>
    <m/>
    <n v="4"/>
    <n v="5"/>
    <n v="4"/>
    <n v="3"/>
    <n v="5"/>
    <m/>
    <n v="4"/>
    <n v="4"/>
    <n v="5"/>
    <n v="5"/>
    <n v="4"/>
    <n v="5"/>
    <n v="4"/>
    <m/>
    <m/>
    <n v="5"/>
    <n v="5"/>
    <n v="4"/>
    <n v="4"/>
    <n v="5"/>
    <n v="4"/>
    <n v="5"/>
    <m/>
    <s v="Si"/>
    <n v="5"/>
    <s v="Si"/>
    <n v="4"/>
    <s v="Si"/>
    <n v="3"/>
    <s v="Si"/>
    <s v="No"/>
    <s v="No"/>
    <m/>
    <s v="No"/>
    <m/>
    <m/>
    <m/>
    <m/>
    <n v="4"/>
    <n v="5"/>
    <m/>
    <n v="5"/>
    <n v="4"/>
    <m/>
    <m/>
    <d v="2017-03-17T12:22:27"/>
    <s v="10.150.1.151"/>
  </r>
  <r>
    <s v="Facultad de Farmacia "/>
    <s v="FAR"/>
    <x v="0"/>
    <n v="910"/>
    <m/>
    <m/>
    <n v="13"/>
    <m/>
    <n v="3"/>
    <m/>
    <m/>
    <n v="13"/>
    <m/>
    <m/>
    <m/>
    <m/>
    <m/>
    <n v="3"/>
    <n v="2"/>
    <n v="3"/>
    <n v="2"/>
    <m/>
    <m/>
    <n v="3"/>
    <n v="5"/>
    <n v="5"/>
    <n v="4"/>
    <n v="5"/>
    <m/>
    <n v="4"/>
    <n v="5"/>
    <n v="4"/>
    <n v="5"/>
    <n v="4"/>
    <n v="5"/>
    <n v="4"/>
    <m/>
    <m/>
    <n v="5"/>
    <n v="5"/>
    <n v="5"/>
    <n v="5"/>
    <n v="5"/>
    <n v="5"/>
    <n v="5"/>
    <m/>
    <s v="Si"/>
    <n v="4"/>
    <s v="No"/>
    <m/>
    <s v="No"/>
    <m/>
    <s v="Si"/>
    <s v="Si"/>
    <s v="No"/>
    <m/>
    <s v="No"/>
    <m/>
    <m/>
    <m/>
    <m/>
    <n v="5"/>
    <n v="5"/>
    <m/>
    <n v="5"/>
    <n v="4"/>
    <m/>
    <m/>
    <d v="2017-03-17T12:22:32"/>
    <s v="10.150.1.152"/>
  </r>
  <r>
    <s v="Facultad de Ciencias Matemáticas "/>
    <s v="MAT"/>
    <x v="3"/>
    <n v="911"/>
    <m/>
    <m/>
    <n v="8"/>
    <m/>
    <n v="3"/>
    <n v="5"/>
    <m/>
    <n v="8"/>
    <m/>
    <m/>
    <m/>
    <m/>
    <m/>
    <n v="5"/>
    <n v="4"/>
    <n v="4"/>
    <n v="5"/>
    <m/>
    <m/>
    <n v="4"/>
    <n v="5"/>
    <n v="4"/>
    <n v="1"/>
    <n v="3"/>
    <m/>
    <n v="4"/>
    <n v="5"/>
    <n v="5"/>
    <n v="5"/>
    <n v="5"/>
    <n v="5"/>
    <n v="5"/>
    <m/>
    <m/>
    <n v="5"/>
    <n v="4"/>
    <n v="5"/>
    <n v="5"/>
    <n v="5"/>
    <n v="5"/>
    <n v="4"/>
    <m/>
    <s v="Si"/>
    <n v="4"/>
    <s v="No"/>
    <m/>
    <s v="No"/>
    <m/>
    <s v="No"/>
    <s v="No"/>
    <s v="No"/>
    <m/>
    <s v="Si"/>
    <m/>
    <m/>
    <m/>
    <m/>
    <n v="5"/>
    <n v="5"/>
    <m/>
    <n v="5"/>
    <n v="4"/>
    <m/>
    <m/>
    <d v="2017-03-17T12:23:09"/>
    <s v="10.150.1.151"/>
  </r>
  <r>
    <s v="Facultad de Ciencias de la Información "/>
    <s v="INF"/>
    <x v="4"/>
    <n v="912"/>
    <m/>
    <m/>
    <n v="4"/>
    <m/>
    <n v="3"/>
    <n v="4"/>
    <m/>
    <n v="4"/>
    <n v="16"/>
    <n v="1"/>
    <m/>
    <m/>
    <m/>
    <n v="2"/>
    <n v="3"/>
    <n v="3"/>
    <n v="3"/>
    <m/>
    <m/>
    <n v="4"/>
    <n v="4"/>
    <n v="4"/>
    <n v="4"/>
    <n v="4"/>
    <m/>
    <n v="3"/>
    <n v="3"/>
    <n v="3"/>
    <n v="2"/>
    <n v="3"/>
    <n v="3"/>
    <n v="3"/>
    <m/>
    <m/>
    <n v="4"/>
    <n v="4"/>
    <n v="4"/>
    <n v="2"/>
    <n v="4"/>
    <n v="4"/>
    <n v="1"/>
    <m/>
    <s v="Si"/>
    <n v="3"/>
    <s v="No"/>
    <m/>
    <s v="Si"/>
    <n v="3"/>
    <s v="Si"/>
    <s v="Si"/>
    <s v="Si"/>
    <n v="3"/>
    <s v="No"/>
    <s v="Poder recoger y devolver libros en la biblioteca de tu centro, sin tener que desplazarte"/>
    <m/>
    <m/>
    <m/>
    <n v="3"/>
    <n v="4"/>
    <m/>
    <n v="3"/>
    <n v="3"/>
    <m/>
    <m/>
    <d v="2017-03-17T12:23:59"/>
    <s v="10.150.1.151"/>
  </r>
  <r>
    <s v=""/>
    <s v=""/>
    <x v="1"/>
    <n v="913"/>
    <m/>
    <m/>
    <m/>
    <m/>
    <n v="4"/>
    <n v="2"/>
    <m/>
    <n v="12"/>
    <m/>
    <m/>
    <m/>
    <m/>
    <m/>
    <n v="5"/>
    <n v="5"/>
    <n v="5"/>
    <n v="5"/>
    <m/>
    <m/>
    <n v="5"/>
    <n v="5"/>
    <n v="5"/>
    <n v="5"/>
    <n v="5"/>
    <m/>
    <n v="5"/>
    <n v="5"/>
    <n v="5"/>
    <n v="5"/>
    <n v="5"/>
    <n v="5"/>
    <n v="5"/>
    <m/>
    <m/>
    <n v="5"/>
    <n v="5"/>
    <n v="5"/>
    <n v="5"/>
    <n v="5"/>
    <n v="5"/>
    <n v="5"/>
    <m/>
    <s v="Si"/>
    <n v="5"/>
    <s v="Si"/>
    <n v="3"/>
    <m/>
    <n v="4"/>
    <s v="No"/>
    <s v="Si"/>
    <s v="Si"/>
    <n v="5"/>
    <s v="Si"/>
    <m/>
    <m/>
    <m/>
    <m/>
    <n v="5"/>
    <n v="5"/>
    <m/>
    <n v="5"/>
    <n v="5"/>
    <m/>
    <m/>
    <d v="2017-03-17T12:23:59"/>
    <s v="10.150.1.152"/>
  </r>
  <r>
    <s v="Facultad de Ciencias Políticas y Sociología "/>
    <s v="CPS"/>
    <x v="4"/>
    <n v="916"/>
    <m/>
    <m/>
    <n v="9"/>
    <m/>
    <n v="3"/>
    <n v="3"/>
    <m/>
    <n v="9"/>
    <n v="5"/>
    <m/>
    <m/>
    <m/>
    <m/>
    <n v="4"/>
    <n v="4"/>
    <n v="4"/>
    <n v="3"/>
    <m/>
    <m/>
    <n v="5"/>
    <n v="3"/>
    <n v="4"/>
    <n v="2"/>
    <n v="4"/>
    <m/>
    <n v="4"/>
    <n v="4"/>
    <n v="4"/>
    <n v="5"/>
    <n v="3"/>
    <n v="5"/>
    <n v="3"/>
    <m/>
    <m/>
    <n v="5"/>
    <n v="4"/>
    <n v="5"/>
    <n v="4"/>
    <n v="4"/>
    <n v="5"/>
    <n v="4"/>
    <m/>
    <s v="Si"/>
    <n v="4"/>
    <s v="Si"/>
    <n v="4"/>
    <s v="Si"/>
    <n v="4"/>
    <s v="No"/>
    <s v="Si"/>
    <s v="No"/>
    <m/>
    <s v="Si"/>
    <m/>
    <m/>
    <m/>
    <m/>
    <n v="5"/>
    <n v="5"/>
    <m/>
    <n v="5"/>
    <n v="5"/>
    <m/>
    <m/>
    <d v="2017-03-17T12:25:50"/>
    <s v="10.150.1.152"/>
  </r>
  <r>
    <s v="Facultad de Ciencias Políticas y Sociología "/>
    <s v="CPS"/>
    <x v="4"/>
    <n v="917"/>
    <m/>
    <m/>
    <n v="9"/>
    <m/>
    <n v="4"/>
    <n v="3"/>
    <m/>
    <n v="9"/>
    <n v="5"/>
    <n v="4"/>
    <s v="IE"/>
    <m/>
    <m/>
    <n v="4"/>
    <m/>
    <m/>
    <m/>
    <m/>
    <m/>
    <n v="4"/>
    <n v="2"/>
    <n v="5"/>
    <n v="5"/>
    <n v="5"/>
    <m/>
    <n v="4"/>
    <n v="3"/>
    <n v="1"/>
    <n v="4"/>
    <n v="4"/>
    <n v="5"/>
    <n v="4"/>
    <m/>
    <m/>
    <n v="5"/>
    <n v="4"/>
    <n v="4"/>
    <n v="4"/>
    <n v="5"/>
    <n v="5"/>
    <m/>
    <m/>
    <s v="Si"/>
    <n v="5"/>
    <s v="No"/>
    <m/>
    <s v="No"/>
    <m/>
    <s v="No"/>
    <s v="Si"/>
    <s v="No"/>
    <m/>
    <s v="Si"/>
    <m/>
    <m/>
    <m/>
    <m/>
    <n v="4"/>
    <n v="5"/>
    <m/>
    <n v="4"/>
    <m/>
    <m/>
    <m/>
    <d v="2017-03-17T12:30:50"/>
    <s v="10.150.1.151"/>
  </r>
  <r>
    <s v="F. Comercio y Turismo"/>
    <s v="EMP"/>
    <x v="4"/>
    <n v="918"/>
    <m/>
    <m/>
    <n v="24"/>
    <m/>
    <n v="3"/>
    <n v="3"/>
    <m/>
    <n v="24"/>
    <n v="5"/>
    <m/>
    <s v="bibliotecas universidad autónoma de Madrid,&lt;br&gt;Facultades de Economía y Formación del Profesorado"/>
    <m/>
    <m/>
    <n v="4"/>
    <n v="4"/>
    <n v="4"/>
    <n v="4"/>
    <m/>
    <m/>
    <n v="4"/>
    <n v="4"/>
    <n v="4"/>
    <n v="4"/>
    <n v="5"/>
    <m/>
    <n v="3"/>
    <n v="4"/>
    <n v="4"/>
    <n v="4"/>
    <n v="4"/>
    <n v="4"/>
    <n v="4"/>
    <m/>
    <m/>
    <n v="4"/>
    <n v="4"/>
    <n v="4"/>
    <n v="4"/>
    <n v="5"/>
    <n v="5"/>
    <n v="3"/>
    <m/>
    <s v="No"/>
    <m/>
    <s v="No"/>
    <m/>
    <s v="No"/>
    <m/>
    <s v="No"/>
    <s v="Si"/>
    <s v="No"/>
    <m/>
    <s v="No"/>
    <m/>
    <m/>
    <m/>
    <m/>
    <n v="4"/>
    <n v="4"/>
    <m/>
    <n v="5"/>
    <n v="4"/>
    <m/>
    <m/>
    <d v="2017-03-17T12:32:13"/>
    <s v="10.150.1.151"/>
  </r>
  <r>
    <s v="Facultad de Veterinaria "/>
    <s v="VET"/>
    <x v="0"/>
    <n v="919"/>
    <m/>
    <m/>
    <n v="21"/>
    <m/>
    <n v="4"/>
    <n v="4"/>
    <m/>
    <n v="21"/>
    <m/>
    <m/>
    <m/>
    <m/>
    <m/>
    <n v="5"/>
    <n v="5"/>
    <n v="3"/>
    <n v="1"/>
    <m/>
    <m/>
    <n v="2"/>
    <n v="5"/>
    <n v="3"/>
    <n v="3"/>
    <n v="3"/>
    <m/>
    <n v="1"/>
    <n v="5"/>
    <n v="5"/>
    <n v="5"/>
    <n v="3"/>
    <n v="5"/>
    <n v="1"/>
    <m/>
    <m/>
    <n v="5"/>
    <n v="5"/>
    <n v="5"/>
    <m/>
    <n v="5"/>
    <n v="5"/>
    <n v="5"/>
    <m/>
    <s v="Si"/>
    <n v="5"/>
    <s v="Si"/>
    <n v="5"/>
    <s v="Si"/>
    <n v="5"/>
    <s v="Si"/>
    <m/>
    <s v="Si"/>
    <n v="5"/>
    <s v="Si"/>
    <s v="Cursos de la Biblioteca. Muy satisfecho.&lt;br&gt;OParticipación de la Biblioteca en Masters. Muy satisfecho."/>
    <m/>
    <m/>
    <m/>
    <n v="5"/>
    <n v="5"/>
    <m/>
    <n v="5"/>
    <n v="5"/>
    <m/>
    <m/>
    <d v="2017-03-17T12:32:51"/>
    <s v="10.150.1.151"/>
  </r>
  <r>
    <s v="Facultad de Ciencias Químicas "/>
    <s v="QUI"/>
    <x v="3"/>
    <n v="920"/>
    <m/>
    <m/>
    <n v="10"/>
    <m/>
    <n v="2"/>
    <n v="2"/>
    <m/>
    <n v="10"/>
    <n v="6"/>
    <m/>
    <m/>
    <m/>
    <m/>
    <n v="5"/>
    <n v="5"/>
    <n v="5"/>
    <n v="4"/>
    <m/>
    <m/>
    <n v="3"/>
    <n v="5"/>
    <n v="2"/>
    <n v="3"/>
    <n v="4"/>
    <m/>
    <n v="4"/>
    <n v="4"/>
    <n v="4"/>
    <n v="4"/>
    <n v="3"/>
    <n v="4"/>
    <n v="3"/>
    <m/>
    <m/>
    <n v="5"/>
    <n v="3"/>
    <n v="4"/>
    <n v="4"/>
    <n v="5"/>
    <n v="5"/>
    <n v="4"/>
    <m/>
    <s v="No"/>
    <m/>
    <s v="No"/>
    <m/>
    <s v="No"/>
    <m/>
    <s v="No"/>
    <s v="Si"/>
    <s v="No"/>
    <m/>
    <s v="No"/>
    <m/>
    <m/>
    <m/>
    <m/>
    <n v="3"/>
    <n v="5"/>
    <m/>
    <n v="5"/>
    <n v="4"/>
    <m/>
    <m/>
    <d v="2017-03-17T12:38:31"/>
    <s v="10.150.1.151"/>
  </r>
  <r>
    <s v="Facultad de Medicina "/>
    <s v="MED"/>
    <x v="0"/>
    <n v="921"/>
    <m/>
    <m/>
    <n v="18"/>
    <m/>
    <n v="1"/>
    <n v="1"/>
    <m/>
    <m/>
    <m/>
    <m/>
    <m/>
    <m/>
    <m/>
    <m/>
    <m/>
    <m/>
    <m/>
    <m/>
    <m/>
    <n v="1"/>
    <n v="1"/>
    <n v="1"/>
    <n v="1"/>
    <n v="1"/>
    <m/>
    <m/>
    <m/>
    <m/>
    <m/>
    <m/>
    <m/>
    <m/>
    <m/>
    <m/>
    <m/>
    <m/>
    <m/>
    <m/>
    <m/>
    <m/>
    <m/>
    <m/>
    <s v="No"/>
    <m/>
    <s v="No"/>
    <m/>
    <s v="No"/>
    <m/>
    <s v="No"/>
    <s v="No"/>
    <s v="No"/>
    <m/>
    <s v="No"/>
    <m/>
    <m/>
    <m/>
    <m/>
    <m/>
    <m/>
    <m/>
    <m/>
    <m/>
    <s v="Trabajo mayormente en el Hospital muy lejos de la UCM y por tanto no me es practico utilizar los servicios in situ. A distancia podria pero ... obliga a acceder insitu primero&lt;br&gt;&lt;br&gt;Saludos y gracias por la iniciativa de mejora y la encuesta"/>
    <m/>
    <d v="2017-03-17T12:39:21"/>
    <s v="10.150.1.152"/>
  </r>
  <r>
    <s v="Facultad de Bellas Artes "/>
    <s v="BBA"/>
    <x v="2"/>
    <n v="922"/>
    <m/>
    <m/>
    <n v="1"/>
    <m/>
    <n v="3"/>
    <n v="2"/>
    <m/>
    <n v="1"/>
    <n v="15"/>
    <n v="16"/>
    <m/>
    <m/>
    <m/>
    <n v="5"/>
    <n v="4"/>
    <n v="4"/>
    <n v="4"/>
    <m/>
    <m/>
    <n v="4"/>
    <n v="3"/>
    <n v="5"/>
    <n v="4"/>
    <n v="5"/>
    <m/>
    <n v="4"/>
    <n v="5"/>
    <n v="5"/>
    <n v="5"/>
    <n v="4"/>
    <n v="5"/>
    <m/>
    <m/>
    <m/>
    <n v="5"/>
    <n v="5"/>
    <n v="5"/>
    <n v="5"/>
    <n v="5"/>
    <n v="5"/>
    <n v="5"/>
    <m/>
    <s v="Si"/>
    <n v="3"/>
    <s v="No"/>
    <m/>
    <s v="No"/>
    <m/>
    <s v="No"/>
    <s v="Si"/>
    <s v="No"/>
    <m/>
    <s v="No"/>
    <m/>
    <m/>
    <m/>
    <m/>
    <n v="5"/>
    <n v="5"/>
    <m/>
    <n v="5"/>
    <n v="4"/>
    <m/>
    <m/>
    <d v="2017-03-17T12:40:38"/>
    <s v="10.150.1.152"/>
  </r>
  <r>
    <s v="Facultad de Ciencias de la Información "/>
    <s v="INF"/>
    <x v="4"/>
    <n v="923"/>
    <m/>
    <m/>
    <n v="4"/>
    <m/>
    <n v="4"/>
    <n v="3"/>
    <m/>
    <n v="4"/>
    <n v="16"/>
    <m/>
    <m/>
    <m/>
    <m/>
    <n v="4"/>
    <n v="5"/>
    <n v="5"/>
    <n v="4"/>
    <m/>
    <m/>
    <n v="4"/>
    <n v="4"/>
    <n v="5"/>
    <n v="2"/>
    <n v="5"/>
    <m/>
    <n v="3"/>
    <n v="4"/>
    <n v="4"/>
    <n v="4"/>
    <n v="5"/>
    <n v="4"/>
    <n v="4"/>
    <m/>
    <m/>
    <n v="4"/>
    <n v="4"/>
    <n v="4"/>
    <n v="4"/>
    <n v="4"/>
    <n v="5"/>
    <m/>
    <m/>
    <s v="Si"/>
    <n v="4"/>
    <m/>
    <n v="4"/>
    <s v="No"/>
    <m/>
    <s v="Si"/>
    <s v="Si"/>
    <s v="Si"/>
    <n v="4"/>
    <s v="Si"/>
    <s v="Hace falta acceso a mas revistas academicas, a veces tengo que pedir ayuda a colegas en otros países para conseguir articulos"/>
    <m/>
    <m/>
    <m/>
    <n v="5"/>
    <n v="5"/>
    <m/>
    <n v="4"/>
    <n v="4"/>
    <m/>
    <m/>
    <d v="2017-03-17T12:42:59"/>
    <s v="10.150.1.152"/>
  </r>
  <r>
    <s v="Facultad de Psicología "/>
    <s v="PSI"/>
    <x v="0"/>
    <n v="924"/>
    <m/>
    <m/>
    <n v="20"/>
    <m/>
    <n v="3"/>
    <n v="2"/>
    <m/>
    <n v="20"/>
    <n v="18"/>
    <n v="22"/>
    <m/>
    <m/>
    <m/>
    <n v="4"/>
    <n v="4"/>
    <n v="4"/>
    <n v="4"/>
    <m/>
    <m/>
    <n v="4"/>
    <n v="5"/>
    <n v="5"/>
    <n v="3"/>
    <n v="4"/>
    <m/>
    <n v="4"/>
    <n v="4"/>
    <n v="4"/>
    <n v="5"/>
    <n v="5"/>
    <n v="5"/>
    <n v="5"/>
    <m/>
    <m/>
    <n v="4"/>
    <n v="4"/>
    <n v="4"/>
    <n v="4"/>
    <n v="5"/>
    <n v="5"/>
    <n v="3"/>
    <m/>
    <s v="Si"/>
    <n v="4"/>
    <s v="Si"/>
    <n v="4"/>
    <s v="No"/>
    <m/>
    <s v="No"/>
    <s v="Si"/>
    <s v="Si"/>
    <n v="5"/>
    <s v="No"/>
    <m/>
    <m/>
    <m/>
    <m/>
    <n v="5"/>
    <n v="5"/>
    <m/>
    <n v="4"/>
    <n v="4"/>
    <m/>
    <m/>
    <d v="2017-03-17T12:43:01"/>
    <s v="10.150.1.151"/>
  </r>
  <r>
    <s v="Facultad de Psicología "/>
    <s v="PSI"/>
    <x v="0"/>
    <n v="925"/>
    <m/>
    <m/>
    <n v="20"/>
    <m/>
    <n v="3"/>
    <n v="5"/>
    <m/>
    <n v="20"/>
    <m/>
    <m/>
    <m/>
    <m/>
    <m/>
    <n v="5"/>
    <n v="4"/>
    <n v="5"/>
    <n v="5"/>
    <m/>
    <m/>
    <n v="4"/>
    <n v="4"/>
    <m/>
    <n v="3"/>
    <n v="4"/>
    <m/>
    <n v="4"/>
    <n v="4"/>
    <n v="4"/>
    <n v="4"/>
    <n v="4"/>
    <n v="3"/>
    <n v="4"/>
    <m/>
    <m/>
    <n v="5"/>
    <n v="4"/>
    <n v="4"/>
    <n v="4"/>
    <n v="5"/>
    <n v="4"/>
    <n v="5"/>
    <m/>
    <s v="Si"/>
    <n v="4"/>
    <s v="Si"/>
    <n v="4"/>
    <s v="Si"/>
    <n v="4"/>
    <s v="No"/>
    <s v="Si"/>
    <s v="Si"/>
    <n v="4"/>
    <s v="No"/>
    <m/>
    <m/>
    <m/>
    <m/>
    <n v="5"/>
    <n v="5"/>
    <m/>
    <n v="5"/>
    <n v="5"/>
    <m/>
    <m/>
    <d v="2017-03-17T12:44:58"/>
    <s v="10.150.1.152"/>
  </r>
  <r>
    <s v="Facultad de Derecho "/>
    <s v="DER"/>
    <x v="4"/>
    <n v="926"/>
    <m/>
    <m/>
    <n v="11"/>
    <m/>
    <n v="3"/>
    <n v="4"/>
    <m/>
    <n v="11"/>
    <n v="29"/>
    <m/>
    <m/>
    <m/>
    <m/>
    <n v="4"/>
    <n v="5"/>
    <n v="5"/>
    <n v="5"/>
    <m/>
    <m/>
    <n v="5"/>
    <n v="5"/>
    <n v="4"/>
    <n v="3"/>
    <n v="3"/>
    <m/>
    <n v="4"/>
    <n v="5"/>
    <n v="5"/>
    <n v="5"/>
    <n v="5"/>
    <n v="5"/>
    <n v="4"/>
    <m/>
    <m/>
    <n v="5"/>
    <n v="5"/>
    <n v="5"/>
    <n v="5"/>
    <n v="5"/>
    <n v="5"/>
    <n v="5"/>
    <m/>
    <s v="Si"/>
    <n v="5"/>
    <s v="Si"/>
    <n v="4"/>
    <s v="No"/>
    <m/>
    <s v="Si"/>
    <s v="Si"/>
    <s v="Si"/>
    <n v="5"/>
    <s v="No"/>
    <m/>
    <m/>
    <m/>
    <m/>
    <n v="5"/>
    <n v="5"/>
    <m/>
    <m/>
    <n v="3"/>
    <m/>
    <m/>
    <d v="2017-03-17T12:45:21"/>
    <s v="10.150.1.151"/>
  </r>
  <r>
    <s v="Facultad de Bellas Artes "/>
    <s v="BBA"/>
    <x v="2"/>
    <n v="927"/>
    <m/>
    <m/>
    <n v="1"/>
    <m/>
    <n v="3"/>
    <n v="3"/>
    <m/>
    <n v="1"/>
    <n v="1"/>
    <n v="16"/>
    <m/>
    <m/>
    <m/>
    <n v="5"/>
    <n v="5"/>
    <n v="5"/>
    <n v="5"/>
    <m/>
    <m/>
    <n v="5"/>
    <n v="5"/>
    <n v="5"/>
    <n v="5"/>
    <n v="5"/>
    <m/>
    <n v="5"/>
    <n v="5"/>
    <n v="5"/>
    <n v="5"/>
    <n v="5"/>
    <n v="4"/>
    <n v="5"/>
    <m/>
    <m/>
    <n v="5"/>
    <n v="5"/>
    <n v="5"/>
    <n v="5"/>
    <n v="5"/>
    <n v="5"/>
    <n v="5"/>
    <m/>
    <s v="Si"/>
    <n v="5"/>
    <s v="Si"/>
    <n v="4"/>
    <s v="No"/>
    <m/>
    <s v="No"/>
    <s v="Si"/>
    <s v="No"/>
    <n v="4"/>
    <s v="Si"/>
    <m/>
    <m/>
    <m/>
    <m/>
    <n v="5"/>
    <n v="5"/>
    <m/>
    <n v="5"/>
    <n v="4"/>
    <m/>
    <m/>
    <d v="2017-03-17T12:47:18"/>
    <s v="10.150.1.152"/>
  </r>
  <r>
    <s v="F. Estudios Estadísticos"/>
    <s v="EST"/>
    <x v="3"/>
    <n v="928"/>
    <m/>
    <m/>
    <n v="23"/>
    <m/>
    <n v="4"/>
    <n v="4"/>
    <m/>
    <n v="23"/>
    <n v="5"/>
    <n v="8"/>
    <m/>
    <m/>
    <m/>
    <n v="5"/>
    <n v="5"/>
    <n v="3"/>
    <n v="3"/>
    <m/>
    <m/>
    <n v="4"/>
    <n v="3"/>
    <n v="4"/>
    <n v="3"/>
    <n v="4"/>
    <m/>
    <n v="5"/>
    <n v="5"/>
    <n v="5"/>
    <n v="5"/>
    <n v="3"/>
    <n v="5"/>
    <n v="3"/>
    <m/>
    <m/>
    <n v="5"/>
    <n v="3"/>
    <n v="3"/>
    <n v="5"/>
    <n v="5"/>
    <n v="5"/>
    <n v="4"/>
    <m/>
    <s v="Si"/>
    <n v="4"/>
    <s v="Si"/>
    <n v="3"/>
    <s v="No"/>
    <m/>
    <s v="No"/>
    <s v="Si"/>
    <s v="No"/>
    <m/>
    <s v="No"/>
    <m/>
    <m/>
    <m/>
    <m/>
    <n v="5"/>
    <n v="5"/>
    <m/>
    <n v="5"/>
    <n v="4"/>
    <m/>
    <m/>
    <d v="2017-03-17T12:48:09"/>
    <s v="10.150.1.151"/>
  </r>
  <r>
    <s v="Facultad de Derecho "/>
    <s v="DER"/>
    <x v="4"/>
    <n v="929"/>
    <m/>
    <m/>
    <n v="11"/>
    <m/>
    <n v="4"/>
    <n v="5"/>
    <m/>
    <n v="11"/>
    <n v="31"/>
    <m/>
    <m/>
    <m/>
    <m/>
    <n v="5"/>
    <n v="5"/>
    <n v="5"/>
    <n v="5"/>
    <m/>
    <m/>
    <n v="5"/>
    <n v="5"/>
    <n v="2"/>
    <n v="2"/>
    <n v="2"/>
    <m/>
    <n v="5"/>
    <n v="3"/>
    <n v="3"/>
    <n v="5"/>
    <n v="5"/>
    <n v="3"/>
    <n v="4"/>
    <m/>
    <m/>
    <n v="5"/>
    <n v="5"/>
    <n v="5"/>
    <n v="4"/>
    <n v="5"/>
    <n v="5"/>
    <n v="4"/>
    <m/>
    <s v="Si"/>
    <n v="3"/>
    <s v="Si"/>
    <n v="3"/>
    <s v="No"/>
    <m/>
    <s v="Si"/>
    <s v="Si"/>
    <s v="Si"/>
    <n v="5"/>
    <s v="Si"/>
    <m/>
    <m/>
    <m/>
    <m/>
    <n v="5"/>
    <n v="5"/>
    <m/>
    <n v="5"/>
    <n v="4"/>
    <m/>
    <m/>
    <d v="2017-03-17T12:48:46"/>
    <s v="10.150.1.152"/>
  </r>
  <r>
    <s v="Facultad de Informática "/>
    <s v="FDI"/>
    <x v="3"/>
    <n v="930"/>
    <m/>
    <m/>
    <n v="17"/>
    <m/>
    <n v="2"/>
    <n v="3"/>
    <m/>
    <n v="17"/>
    <m/>
    <m/>
    <m/>
    <m/>
    <m/>
    <n v="5"/>
    <n v="5"/>
    <n v="5"/>
    <n v="3"/>
    <m/>
    <m/>
    <n v="1"/>
    <n v="5"/>
    <n v="2"/>
    <n v="1"/>
    <n v="4"/>
    <m/>
    <n v="5"/>
    <n v="5"/>
    <n v="5"/>
    <n v="5"/>
    <n v="4"/>
    <n v="5"/>
    <n v="4"/>
    <m/>
    <m/>
    <n v="5"/>
    <n v="5"/>
    <n v="5"/>
    <n v="5"/>
    <n v="5"/>
    <n v="4"/>
    <n v="3"/>
    <m/>
    <s v="Si"/>
    <n v="4"/>
    <s v="No"/>
    <m/>
    <s v="No"/>
    <m/>
    <s v="Si"/>
    <s v="Si"/>
    <s v="No"/>
    <m/>
    <s v="No"/>
    <m/>
    <m/>
    <m/>
    <m/>
    <n v="5"/>
    <n v="5"/>
    <m/>
    <n v="5"/>
    <n v="4"/>
    <m/>
    <m/>
    <d v="2017-03-17T12:54:01"/>
    <s v="10.150.1.151"/>
  </r>
  <r>
    <s v="Facultad de Educación "/>
    <s v="EDU"/>
    <x v="2"/>
    <n v="931"/>
    <m/>
    <m/>
    <n v="12"/>
    <m/>
    <n v="3"/>
    <n v="4"/>
    <m/>
    <n v="12"/>
    <n v="20"/>
    <m/>
    <m/>
    <m/>
    <m/>
    <n v="5"/>
    <n v="4"/>
    <n v="4"/>
    <n v="3"/>
    <m/>
    <m/>
    <n v="1"/>
    <n v="3"/>
    <n v="4"/>
    <n v="4"/>
    <n v="5"/>
    <m/>
    <n v="3"/>
    <n v="5"/>
    <n v="4"/>
    <n v="5"/>
    <n v="4"/>
    <n v="4"/>
    <n v="4"/>
    <m/>
    <m/>
    <n v="5"/>
    <n v="5"/>
    <n v="5"/>
    <n v="5"/>
    <n v="5"/>
    <n v="5"/>
    <n v="5"/>
    <m/>
    <s v="No"/>
    <m/>
    <s v="Si"/>
    <n v="3"/>
    <s v="No"/>
    <m/>
    <s v="No"/>
    <s v="No"/>
    <s v="No"/>
    <m/>
    <s v="Si"/>
    <m/>
    <m/>
    <m/>
    <m/>
    <n v="5"/>
    <n v="5"/>
    <m/>
    <n v="4"/>
    <n v="5"/>
    <m/>
    <m/>
    <d v="2017-03-17T12:55:31"/>
    <s v="10.150.1.152"/>
  </r>
  <r>
    <s v="Facultad de Ciencias Químicas "/>
    <s v="QUI"/>
    <x v="3"/>
    <n v="932"/>
    <m/>
    <m/>
    <n v="10"/>
    <m/>
    <n v="2"/>
    <n v="4"/>
    <m/>
    <n v="10"/>
    <m/>
    <m/>
    <m/>
    <m/>
    <m/>
    <n v="5"/>
    <m/>
    <m/>
    <n v="2"/>
    <m/>
    <m/>
    <n v="2"/>
    <n v="5"/>
    <n v="4"/>
    <m/>
    <m/>
    <m/>
    <m/>
    <n v="4"/>
    <n v="4"/>
    <n v="5"/>
    <n v="3"/>
    <n v="5"/>
    <n v="3"/>
    <m/>
    <m/>
    <n v="5"/>
    <n v="5"/>
    <n v="4"/>
    <n v="4"/>
    <n v="5"/>
    <n v="5"/>
    <n v="4"/>
    <m/>
    <s v="Si"/>
    <n v="2"/>
    <s v="No"/>
    <m/>
    <s v="No"/>
    <m/>
    <s v="Si"/>
    <s v="No"/>
    <s v="No"/>
    <m/>
    <s v="No"/>
    <m/>
    <m/>
    <m/>
    <m/>
    <n v="5"/>
    <n v="5"/>
    <m/>
    <n v="4"/>
    <n v="4"/>
    <m/>
    <m/>
    <d v="2017-03-17T12:55:35"/>
    <s v="10.150.1.152"/>
  </r>
  <r>
    <s v="Facultad de Geografía e Historia "/>
    <s v="GHI"/>
    <x v="2"/>
    <n v="933"/>
    <m/>
    <m/>
    <n v="16"/>
    <m/>
    <n v="4"/>
    <n v="5"/>
    <m/>
    <n v="24"/>
    <n v="16"/>
    <m/>
    <m/>
    <m/>
    <m/>
    <n v="4"/>
    <n v="4"/>
    <n v="4"/>
    <n v="3"/>
    <m/>
    <m/>
    <n v="4"/>
    <n v="5"/>
    <n v="3"/>
    <n v="4"/>
    <n v="5"/>
    <m/>
    <n v="3"/>
    <n v="3"/>
    <n v="4"/>
    <n v="4"/>
    <m/>
    <n v="4"/>
    <n v="4"/>
    <m/>
    <m/>
    <n v="4"/>
    <n v="5"/>
    <n v="5"/>
    <n v="5"/>
    <n v="5"/>
    <n v="4"/>
    <n v="3"/>
    <m/>
    <s v="Si"/>
    <n v="4"/>
    <s v="Si"/>
    <n v="3"/>
    <s v="No"/>
    <m/>
    <s v="No"/>
    <s v="No"/>
    <s v="No"/>
    <m/>
    <s v="No"/>
    <m/>
    <m/>
    <m/>
    <m/>
    <n v="4"/>
    <n v="5"/>
    <m/>
    <n v="4"/>
    <n v="3"/>
    <m/>
    <m/>
    <d v="2017-03-17T12:56:34"/>
    <s v="10.150.1.151"/>
  </r>
  <r>
    <s v="Facultad de Psicología "/>
    <s v="PSI"/>
    <x v="0"/>
    <n v="934"/>
    <m/>
    <m/>
    <n v="20"/>
    <m/>
    <n v="2"/>
    <n v="3"/>
    <m/>
    <n v="20"/>
    <n v="5"/>
    <m/>
    <m/>
    <m/>
    <m/>
    <n v="5"/>
    <n v="5"/>
    <n v="5"/>
    <n v="5"/>
    <m/>
    <m/>
    <n v="3"/>
    <n v="4"/>
    <n v="3"/>
    <n v="4"/>
    <n v="3"/>
    <m/>
    <n v="4"/>
    <n v="5"/>
    <n v="5"/>
    <n v="5"/>
    <n v="5"/>
    <n v="5"/>
    <n v="5"/>
    <m/>
    <m/>
    <n v="5"/>
    <n v="5"/>
    <n v="5"/>
    <n v="5"/>
    <n v="5"/>
    <n v="5"/>
    <n v="5"/>
    <m/>
    <s v="Si"/>
    <n v="4"/>
    <s v="Si"/>
    <n v="4"/>
    <s v="No"/>
    <m/>
    <s v="No"/>
    <s v="Si"/>
    <s v="Si"/>
    <n v="4"/>
    <s v="No"/>
    <m/>
    <m/>
    <m/>
    <m/>
    <n v="5"/>
    <n v="5"/>
    <m/>
    <n v="5"/>
    <n v="4"/>
    <m/>
    <m/>
    <d v="2017-03-17T12:58:27"/>
    <s v="10.150.1.151"/>
  </r>
  <r>
    <s v="Facultad de Derecho "/>
    <s v="DER"/>
    <x v="4"/>
    <n v="935"/>
    <m/>
    <m/>
    <n v="11"/>
    <m/>
    <n v="4"/>
    <n v="5"/>
    <m/>
    <n v="11"/>
    <n v="29"/>
    <m/>
    <s v="Biblioteca Derecho UAM"/>
    <m/>
    <m/>
    <n v="5"/>
    <n v="5"/>
    <n v="5"/>
    <n v="5"/>
    <m/>
    <m/>
    <n v="5"/>
    <n v="5"/>
    <n v="5"/>
    <n v="3"/>
    <n v="3"/>
    <m/>
    <n v="4"/>
    <n v="4"/>
    <n v="5"/>
    <n v="5"/>
    <n v="5"/>
    <n v="5"/>
    <n v="5"/>
    <m/>
    <m/>
    <n v="5"/>
    <n v="5"/>
    <n v="5"/>
    <n v="5"/>
    <n v="5"/>
    <n v="5"/>
    <n v="5"/>
    <m/>
    <s v="Si"/>
    <n v="5"/>
    <s v="No"/>
    <m/>
    <s v="No"/>
    <m/>
    <s v="Si"/>
    <s v="Si"/>
    <s v="No"/>
    <m/>
    <s v="No"/>
    <m/>
    <m/>
    <m/>
    <m/>
    <n v="5"/>
    <n v="5"/>
    <m/>
    <n v="5"/>
    <n v="5"/>
    <m/>
    <m/>
    <d v="2017-03-17T13:00:49"/>
    <s v="10.150.1.152"/>
  </r>
  <r>
    <s v="Facultad de Ciencias Químicas "/>
    <s v="QUI"/>
    <x v="3"/>
    <n v="936"/>
    <m/>
    <m/>
    <n v="10"/>
    <m/>
    <n v="2"/>
    <n v="5"/>
    <m/>
    <n v="10"/>
    <m/>
    <m/>
    <m/>
    <m/>
    <m/>
    <n v="5"/>
    <n v="5"/>
    <n v="4"/>
    <n v="4"/>
    <m/>
    <m/>
    <n v="3"/>
    <n v="5"/>
    <n v="4"/>
    <n v="2"/>
    <n v="3"/>
    <m/>
    <n v="4"/>
    <n v="4"/>
    <n v="5"/>
    <n v="5"/>
    <n v="3"/>
    <n v="5"/>
    <n v="4"/>
    <m/>
    <m/>
    <n v="5"/>
    <n v="5"/>
    <n v="5"/>
    <n v="5"/>
    <n v="5"/>
    <n v="4"/>
    <n v="4"/>
    <m/>
    <s v="Si"/>
    <n v="3"/>
    <s v="Si"/>
    <n v="4"/>
    <s v="Si"/>
    <n v="4"/>
    <s v="Si"/>
    <s v="Si"/>
    <s v="Si"/>
    <n v="4"/>
    <m/>
    <m/>
    <m/>
    <m/>
    <m/>
    <n v="5"/>
    <n v="5"/>
    <m/>
    <n v="5"/>
    <n v="4"/>
    <m/>
    <m/>
    <d v="2017-03-17T13:11:00"/>
    <s v="10.150.1.152"/>
  </r>
  <r>
    <s v="Facultad de Veterinaria "/>
    <s v="VET"/>
    <x v="0"/>
    <n v="937"/>
    <m/>
    <m/>
    <n v="21"/>
    <m/>
    <n v="2"/>
    <n v="4"/>
    <m/>
    <n v="21"/>
    <m/>
    <m/>
    <m/>
    <m/>
    <m/>
    <n v="4"/>
    <n v="4"/>
    <n v="4"/>
    <n v="4"/>
    <m/>
    <m/>
    <n v="3"/>
    <n v="5"/>
    <n v="3"/>
    <n v="1"/>
    <n v="5"/>
    <m/>
    <n v="4"/>
    <n v="5"/>
    <n v="5"/>
    <n v="5"/>
    <n v="4"/>
    <n v="4"/>
    <n v="4"/>
    <m/>
    <m/>
    <n v="5"/>
    <n v="4"/>
    <n v="4"/>
    <n v="5"/>
    <n v="5"/>
    <n v="4"/>
    <n v="5"/>
    <m/>
    <m/>
    <n v="4"/>
    <s v="Si"/>
    <n v="4"/>
    <s v="No"/>
    <m/>
    <s v="Si"/>
    <s v="Si"/>
    <s v="Si"/>
    <n v="4"/>
    <s v="Si"/>
    <m/>
    <m/>
    <m/>
    <m/>
    <n v="5"/>
    <n v="5"/>
    <m/>
    <n v="5"/>
    <n v="4"/>
    <m/>
    <m/>
    <d v="2017-03-17T13:12:54"/>
    <s v="10.150.1.151"/>
  </r>
  <r>
    <s v="Facultad de Veterinaria "/>
    <s v="VET"/>
    <x v="0"/>
    <n v="938"/>
    <m/>
    <m/>
    <n v="21"/>
    <m/>
    <n v="4"/>
    <n v="5"/>
    <m/>
    <n v="21"/>
    <m/>
    <m/>
    <m/>
    <m/>
    <m/>
    <n v="5"/>
    <n v="4"/>
    <n v="4"/>
    <n v="4"/>
    <m/>
    <m/>
    <n v="2"/>
    <n v="4"/>
    <n v="1"/>
    <n v="1"/>
    <n v="2"/>
    <m/>
    <n v="4"/>
    <n v="4"/>
    <n v="5"/>
    <n v="5"/>
    <n v="4"/>
    <n v="4"/>
    <n v="4"/>
    <m/>
    <m/>
    <n v="5"/>
    <n v="4"/>
    <n v="4"/>
    <m/>
    <n v="4"/>
    <n v="4"/>
    <n v="4"/>
    <m/>
    <s v="Si"/>
    <n v="4"/>
    <s v="Si"/>
    <n v="4"/>
    <s v="Si"/>
    <n v="4"/>
    <s v="Si"/>
    <m/>
    <s v="Si"/>
    <n v="5"/>
    <m/>
    <m/>
    <m/>
    <m/>
    <m/>
    <m/>
    <n v="5"/>
    <m/>
    <n v="5"/>
    <n v="4"/>
    <m/>
    <m/>
    <d v="2017-03-17T13:13:49"/>
    <s v="10.150.1.152"/>
  </r>
  <r>
    <s v="Facultad de Geografía e Historia "/>
    <s v="GHI"/>
    <x v="2"/>
    <n v="939"/>
    <m/>
    <m/>
    <n v="16"/>
    <m/>
    <n v="3"/>
    <n v="3"/>
    <m/>
    <n v="16"/>
    <n v="29"/>
    <n v="11"/>
    <s v="Biblioteca Nacional"/>
    <m/>
    <m/>
    <n v="5"/>
    <n v="5"/>
    <n v="5"/>
    <n v="4"/>
    <m/>
    <m/>
    <n v="5"/>
    <n v="4"/>
    <n v="5"/>
    <n v="5"/>
    <n v="3"/>
    <m/>
    <n v="4"/>
    <n v="5"/>
    <n v="5"/>
    <n v="5"/>
    <n v="5"/>
    <n v="4"/>
    <n v="4"/>
    <m/>
    <m/>
    <n v="5"/>
    <n v="5"/>
    <n v="4"/>
    <n v="5"/>
    <n v="5"/>
    <n v="5"/>
    <n v="5"/>
    <m/>
    <s v="Si"/>
    <n v="4"/>
    <s v="Si"/>
    <n v="4"/>
    <s v="Si"/>
    <n v="4"/>
    <s v="Si"/>
    <s v="Si"/>
    <s v="No"/>
    <m/>
    <s v="Si"/>
    <m/>
    <m/>
    <m/>
    <m/>
    <n v="5"/>
    <n v="5"/>
    <m/>
    <n v="4"/>
    <n v="5"/>
    <m/>
    <m/>
    <d v="2017-03-17T13:14:31"/>
    <s v="10.150.1.151"/>
  </r>
  <r>
    <s v="Facultad de Filología "/>
    <s v="FLL"/>
    <x v="2"/>
    <n v="940"/>
    <m/>
    <m/>
    <n v="14"/>
    <m/>
    <n v="3"/>
    <n v="5"/>
    <m/>
    <n v="29"/>
    <n v="14"/>
    <n v="16"/>
    <m/>
    <m/>
    <m/>
    <n v="5"/>
    <n v="5"/>
    <n v="5"/>
    <n v="3"/>
    <m/>
    <m/>
    <n v="4"/>
    <n v="2"/>
    <n v="5"/>
    <n v="3"/>
    <n v="4"/>
    <m/>
    <n v="3"/>
    <n v="3"/>
    <n v="2"/>
    <n v="2"/>
    <n v="3"/>
    <n v="2"/>
    <n v="2"/>
    <m/>
    <m/>
    <n v="3"/>
    <n v="4"/>
    <n v="4"/>
    <n v="4"/>
    <n v="4"/>
    <n v="4"/>
    <n v="2"/>
    <m/>
    <s v="Si"/>
    <n v="4"/>
    <s v="No"/>
    <m/>
    <s v="No"/>
    <m/>
    <s v="No"/>
    <s v="Si"/>
    <s v="Si"/>
    <n v="3"/>
    <s v="Si"/>
    <m/>
    <m/>
    <m/>
    <m/>
    <n v="3"/>
    <n v="4"/>
    <m/>
    <n v="4"/>
    <n v="3"/>
    <m/>
    <m/>
    <d v="2017-03-17T13:16:23"/>
    <s v="10.150.1.152"/>
  </r>
  <r>
    <s v="Facultad de Ciencias Geológicas "/>
    <s v="GEO"/>
    <x v="3"/>
    <n v="941"/>
    <m/>
    <m/>
    <n v="7"/>
    <m/>
    <n v="3"/>
    <n v="5"/>
    <m/>
    <n v="7"/>
    <n v="14"/>
    <n v="17"/>
    <m/>
    <m/>
    <m/>
    <n v="5"/>
    <n v="5"/>
    <n v="5"/>
    <n v="3"/>
    <m/>
    <m/>
    <n v="4"/>
    <n v="3"/>
    <n v="4"/>
    <n v="4"/>
    <n v="3"/>
    <m/>
    <n v="5"/>
    <n v="4"/>
    <n v="5"/>
    <n v="5"/>
    <n v="4"/>
    <n v="5"/>
    <n v="5"/>
    <m/>
    <m/>
    <n v="5"/>
    <n v="5"/>
    <n v="5"/>
    <n v="5"/>
    <n v="5"/>
    <n v="5"/>
    <n v="5"/>
    <m/>
    <s v="Si"/>
    <n v="4"/>
    <s v="No"/>
    <m/>
    <s v="No"/>
    <m/>
    <s v="No"/>
    <s v="No"/>
    <s v="No"/>
    <m/>
    <s v="No"/>
    <m/>
    <m/>
    <m/>
    <m/>
    <n v="5"/>
    <n v="5"/>
    <m/>
    <n v="5"/>
    <n v="4"/>
    <m/>
    <m/>
    <d v="2017-03-17T13:16:31"/>
    <s v="10.150.1.151"/>
  </r>
  <r>
    <s v="Facultad de Filología "/>
    <s v="FLL"/>
    <x v="2"/>
    <n v="942"/>
    <m/>
    <m/>
    <n v="14"/>
    <m/>
    <n v="5"/>
    <n v="5"/>
    <m/>
    <m/>
    <n v="14"/>
    <n v="15"/>
    <m/>
    <m/>
    <m/>
    <n v="4"/>
    <n v="5"/>
    <n v="4"/>
    <n v="1"/>
    <m/>
    <m/>
    <n v="4"/>
    <n v="2"/>
    <n v="3"/>
    <n v="3"/>
    <n v="3"/>
    <m/>
    <n v="4"/>
    <n v="4"/>
    <n v="2"/>
    <n v="4"/>
    <n v="2"/>
    <n v="3"/>
    <n v="2"/>
    <m/>
    <m/>
    <n v="5"/>
    <n v="2"/>
    <n v="2"/>
    <n v="4"/>
    <n v="2"/>
    <n v="2"/>
    <n v="2"/>
    <m/>
    <s v="Si"/>
    <n v="3"/>
    <s v="Si"/>
    <n v="2"/>
    <s v="Si"/>
    <n v="3"/>
    <s v="Si"/>
    <s v="Si"/>
    <s v="Si"/>
    <n v="3"/>
    <s v="Si"/>
    <m/>
    <m/>
    <m/>
    <m/>
    <n v="3"/>
    <n v="5"/>
    <m/>
    <n v="4"/>
    <n v="3"/>
    <s v="Un 10 para el personal de la Bibliotecas de Filología (General y Clásicas), María Zambrano y Geografía e Historia.&lt;br&gt;Un suspenso para los de Filosofía y Derecho (María Zambrano y Criminología). Hay que recordarles que su labor es la de ayudar a los usuarios, especialmente a los docentes e investigadores, y no poner trabas y creerse con privilegios inquisitoriales. Los libros no son suyos, ellos gestionas su préstamo y conservación. Gracias."/>
    <m/>
    <d v="2017-03-17T13:18:53"/>
    <s v="10.150.1.151"/>
  </r>
  <r>
    <s v="Facultad de Ciencias de la Información "/>
    <s v="INF"/>
    <x v="4"/>
    <n v="943"/>
    <m/>
    <m/>
    <n v="4"/>
    <m/>
    <n v="3"/>
    <n v="4"/>
    <m/>
    <n v="4"/>
    <n v="11"/>
    <m/>
    <m/>
    <m/>
    <m/>
    <n v="5"/>
    <n v="4"/>
    <n v="4"/>
    <n v="5"/>
    <m/>
    <m/>
    <n v="4"/>
    <n v="5"/>
    <n v="4"/>
    <n v="3"/>
    <n v="5"/>
    <m/>
    <n v="4"/>
    <n v="5"/>
    <n v="5"/>
    <n v="5"/>
    <n v="5"/>
    <n v="5"/>
    <n v="5"/>
    <m/>
    <m/>
    <n v="5"/>
    <n v="5"/>
    <n v="4"/>
    <n v="5"/>
    <n v="5"/>
    <n v="5"/>
    <n v="4"/>
    <m/>
    <s v="Si"/>
    <n v="3"/>
    <s v="Si"/>
    <n v="4"/>
    <s v="Si"/>
    <n v="3"/>
    <s v="Si"/>
    <s v="Si"/>
    <s v="Si"/>
    <n v="5"/>
    <s v="No"/>
    <m/>
    <m/>
    <m/>
    <m/>
    <n v="5"/>
    <n v="5"/>
    <m/>
    <n v="5"/>
    <n v="4"/>
    <m/>
    <m/>
    <d v="2017-03-17T13:20:28"/>
    <s v="10.150.1.151"/>
  </r>
  <r>
    <s v="Facultad de Filología "/>
    <s v="FLL"/>
    <x v="2"/>
    <n v="944"/>
    <m/>
    <m/>
    <n v="14"/>
    <m/>
    <n v="3"/>
    <n v="4"/>
    <m/>
    <n v="29"/>
    <n v="14"/>
    <n v="16"/>
    <s v="Biblioteca de Filosofía"/>
    <m/>
    <m/>
    <n v="4"/>
    <n v="4"/>
    <n v="4"/>
    <n v="4"/>
    <m/>
    <m/>
    <n v="5"/>
    <n v="3"/>
    <n v="3"/>
    <n v="3"/>
    <n v="2"/>
    <m/>
    <n v="4"/>
    <n v="4"/>
    <n v="4"/>
    <n v="4"/>
    <n v="4"/>
    <m/>
    <n v="4"/>
    <m/>
    <m/>
    <n v="4"/>
    <n v="4"/>
    <n v="4"/>
    <n v="4"/>
    <n v="4"/>
    <n v="3"/>
    <n v="3"/>
    <m/>
    <s v="Si"/>
    <n v="3"/>
    <s v="Si"/>
    <n v="3"/>
    <s v="Si"/>
    <n v="3"/>
    <s v="Si"/>
    <s v="Si"/>
    <s v="No"/>
    <m/>
    <s v="No"/>
    <m/>
    <m/>
    <m/>
    <m/>
    <n v="4"/>
    <n v="5"/>
    <m/>
    <n v="5"/>
    <n v="5"/>
    <m/>
    <m/>
    <d v="2017-03-17T13:20:47"/>
    <s v="10.150.1.152"/>
  </r>
  <r>
    <s v=""/>
    <s v=""/>
    <x v="1"/>
    <n v="945"/>
    <m/>
    <m/>
    <m/>
    <m/>
    <n v="3"/>
    <n v="2"/>
    <m/>
    <n v="5"/>
    <m/>
    <m/>
    <m/>
    <m/>
    <m/>
    <n v="4"/>
    <n v="4"/>
    <n v="3"/>
    <n v="4"/>
    <m/>
    <m/>
    <n v="3"/>
    <n v="4"/>
    <n v="5"/>
    <m/>
    <n v="3"/>
    <m/>
    <m/>
    <n v="4"/>
    <n v="3"/>
    <n v="4"/>
    <n v="4"/>
    <n v="4"/>
    <n v="4"/>
    <m/>
    <m/>
    <n v="3"/>
    <n v="4"/>
    <n v="4"/>
    <m/>
    <n v="4"/>
    <m/>
    <n v="3"/>
    <m/>
    <m/>
    <n v="4"/>
    <s v="No"/>
    <m/>
    <s v="No"/>
    <m/>
    <s v="No"/>
    <s v="No"/>
    <s v="No"/>
    <m/>
    <s v="No"/>
    <m/>
    <m/>
    <m/>
    <m/>
    <n v="3"/>
    <n v="4"/>
    <m/>
    <n v="4"/>
    <n v="5"/>
    <m/>
    <m/>
    <d v="2017-03-17T13:21:12"/>
    <s v="10.150.1.152"/>
  </r>
  <r>
    <s v="F. Comercio y Turismo"/>
    <s v="EMP"/>
    <x v="4"/>
    <n v="946"/>
    <m/>
    <m/>
    <n v="24"/>
    <m/>
    <n v="3"/>
    <n v="3"/>
    <m/>
    <n v="5"/>
    <n v="8"/>
    <m/>
    <m/>
    <m/>
    <m/>
    <n v="5"/>
    <n v="4"/>
    <n v="4"/>
    <n v="4"/>
    <m/>
    <m/>
    <n v="4"/>
    <n v="2"/>
    <n v="5"/>
    <n v="4"/>
    <n v="5"/>
    <m/>
    <m/>
    <n v="4"/>
    <n v="3"/>
    <n v="3"/>
    <n v="4"/>
    <n v="4"/>
    <n v="4"/>
    <m/>
    <m/>
    <n v="5"/>
    <n v="3"/>
    <n v="4"/>
    <n v="5"/>
    <n v="4"/>
    <n v="4"/>
    <n v="4"/>
    <m/>
    <s v="No"/>
    <m/>
    <s v="No"/>
    <m/>
    <s v="No"/>
    <m/>
    <s v="No"/>
    <s v="No"/>
    <s v="No"/>
    <m/>
    <s v="No"/>
    <m/>
    <m/>
    <m/>
    <m/>
    <n v="4"/>
    <n v="4"/>
    <m/>
    <n v="4"/>
    <n v="4"/>
    <m/>
    <m/>
    <d v="2017-03-17T13:22:26"/>
    <s v="10.150.1.152"/>
  </r>
  <r>
    <s v="Facultad de Ciencias Matemáticas "/>
    <s v="MAT"/>
    <x v="3"/>
    <n v="947"/>
    <m/>
    <m/>
    <n v="8"/>
    <m/>
    <n v="4"/>
    <n v="3"/>
    <m/>
    <n v="8"/>
    <m/>
    <m/>
    <m/>
    <m/>
    <m/>
    <n v="5"/>
    <n v="5"/>
    <n v="4"/>
    <n v="2"/>
    <m/>
    <m/>
    <n v="5"/>
    <n v="3"/>
    <n v="4"/>
    <n v="3"/>
    <n v="2"/>
    <m/>
    <n v="5"/>
    <n v="5"/>
    <n v="5"/>
    <n v="5"/>
    <n v="5"/>
    <n v="5"/>
    <n v="4"/>
    <m/>
    <m/>
    <n v="4"/>
    <n v="5"/>
    <n v="5"/>
    <n v="5"/>
    <n v="5"/>
    <n v="5"/>
    <n v="5"/>
    <m/>
    <s v="Si"/>
    <n v="4"/>
    <s v="Si"/>
    <n v="3"/>
    <s v="No"/>
    <m/>
    <s v="Si"/>
    <s v="Si"/>
    <s v="No"/>
    <m/>
    <s v="No"/>
    <m/>
    <m/>
    <m/>
    <m/>
    <n v="5"/>
    <n v="3"/>
    <m/>
    <n v="4"/>
    <n v="4"/>
    <m/>
    <m/>
    <d v="2017-03-17T13:25:38"/>
    <s v="10.150.1.151"/>
  </r>
  <r>
    <s v="Facultad de Educación "/>
    <s v="EDU"/>
    <x v="2"/>
    <n v="948"/>
    <m/>
    <m/>
    <n v="12"/>
    <m/>
    <n v="3"/>
    <n v="3"/>
    <m/>
    <n v="12"/>
    <m/>
    <m/>
    <s v="Biblioteca del Ministerio de Educación"/>
    <m/>
    <m/>
    <n v="5"/>
    <n v="3"/>
    <n v="4"/>
    <n v="4"/>
    <m/>
    <m/>
    <n v="4"/>
    <n v="4"/>
    <n v="4"/>
    <n v="4"/>
    <n v="4"/>
    <m/>
    <n v="4"/>
    <n v="5"/>
    <n v="4"/>
    <n v="5"/>
    <n v="3"/>
    <n v="5"/>
    <n v="3"/>
    <m/>
    <m/>
    <n v="5"/>
    <n v="4"/>
    <n v="4"/>
    <n v="4"/>
    <n v="4"/>
    <n v="5"/>
    <n v="4"/>
    <m/>
    <s v="Si"/>
    <n v="4"/>
    <s v="No"/>
    <m/>
    <s v="No"/>
    <m/>
    <s v="Si"/>
    <s v="Si"/>
    <s v="Si"/>
    <n v="3"/>
    <s v="No"/>
    <m/>
    <m/>
    <m/>
    <m/>
    <n v="5"/>
    <n v="5"/>
    <m/>
    <n v="4"/>
    <n v="3"/>
    <m/>
    <m/>
    <d v="2017-03-17T13:28:31"/>
    <s v="10.150.1.151"/>
  </r>
  <r>
    <s v="Facultad de Ciencias Políticas y Sociología "/>
    <s v="CPS"/>
    <x v="4"/>
    <n v="949"/>
    <m/>
    <m/>
    <n v="9"/>
    <m/>
    <n v="2"/>
    <n v="3"/>
    <m/>
    <n v="9"/>
    <m/>
    <m/>
    <m/>
    <m/>
    <m/>
    <n v="5"/>
    <n v="5"/>
    <n v="4"/>
    <n v="4"/>
    <m/>
    <m/>
    <n v="3"/>
    <n v="4"/>
    <n v="2"/>
    <n v="3"/>
    <n v="4"/>
    <m/>
    <n v="4"/>
    <n v="3"/>
    <n v="3"/>
    <n v="5"/>
    <n v="3"/>
    <n v="4"/>
    <n v="3"/>
    <m/>
    <m/>
    <n v="4"/>
    <n v="4"/>
    <n v="5"/>
    <n v="4"/>
    <n v="5"/>
    <n v="4"/>
    <n v="3"/>
    <m/>
    <s v="Si"/>
    <n v="3"/>
    <s v="No"/>
    <m/>
    <s v="No"/>
    <m/>
    <s v="Si"/>
    <s v="Si"/>
    <s v="No"/>
    <m/>
    <s v="Si"/>
    <m/>
    <m/>
    <m/>
    <m/>
    <n v="4"/>
    <n v="5"/>
    <m/>
    <n v="4"/>
    <n v="4"/>
    <m/>
    <m/>
    <d v="2017-03-17T13:30:19"/>
    <s v="10.150.1.152"/>
  </r>
  <r>
    <s v="Facultad de Bellas Artes "/>
    <s v="BBA"/>
    <x v="2"/>
    <n v="950"/>
    <m/>
    <m/>
    <n v="1"/>
    <m/>
    <n v="2"/>
    <n v="3"/>
    <m/>
    <n v="1"/>
    <m/>
    <m/>
    <m/>
    <m/>
    <m/>
    <n v="5"/>
    <n v="5"/>
    <n v="5"/>
    <n v="3"/>
    <m/>
    <m/>
    <n v="3"/>
    <n v="4"/>
    <n v="4"/>
    <n v="4"/>
    <n v="5"/>
    <m/>
    <n v="4"/>
    <n v="5"/>
    <n v="3"/>
    <n v="5"/>
    <n v="4"/>
    <n v="5"/>
    <n v="4"/>
    <m/>
    <m/>
    <n v="5"/>
    <n v="5"/>
    <n v="5"/>
    <n v="5"/>
    <n v="5"/>
    <n v="5"/>
    <n v="4"/>
    <m/>
    <s v="Si"/>
    <n v="4"/>
    <s v="Si"/>
    <n v="4"/>
    <s v="Si"/>
    <n v="4"/>
    <s v="No"/>
    <s v="Si"/>
    <s v="Si"/>
    <n v="4"/>
    <s v="No"/>
    <m/>
    <m/>
    <m/>
    <m/>
    <n v="5"/>
    <n v="5"/>
    <m/>
    <n v="5"/>
    <n v="4"/>
    <m/>
    <m/>
    <d v="2017-03-17T13:31:21"/>
    <s v="10.150.1.152"/>
  </r>
  <r>
    <s v="Facultad de Ciencias Matemáticas "/>
    <s v="MAT"/>
    <x v="3"/>
    <n v="951"/>
    <m/>
    <m/>
    <n v="8"/>
    <m/>
    <n v="2"/>
    <n v="3"/>
    <m/>
    <n v="8"/>
    <n v="6"/>
    <n v="10"/>
    <m/>
    <m/>
    <m/>
    <n v="3"/>
    <n v="3"/>
    <n v="3"/>
    <n v="3"/>
    <m/>
    <m/>
    <n v="4"/>
    <n v="3"/>
    <n v="3"/>
    <n v="3"/>
    <n v="4"/>
    <m/>
    <n v="3"/>
    <n v="3"/>
    <n v="3"/>
    <n v="3"/>
    <n v="3"/>
    <n v="3"/>
    <n v="3"/>
    <m/>
    <m/>
    <n v="3"/>
    <n v="3"/>
    <m/>
    <n v="3"/>
    <n v="3"/>
    <n v="3"/>
    <n v="3"/>
    <m/>
    <s v="Si"/>
    <n v="1"/>
    <s v="No"/>
    <m/>
    <s v="No"/>
    <m/>
    <s v="Si"/>
    <s v="No"/>
    <s v="No"/>
    <m/>
    <m/>
    <m/>
    <m/>
    <m/>
    <m/>
    <n v="1"/>
    <n v="1"/>
    <m/>
    <n v="2"/>
    <n v="2"/>
    <s v="Los cierres de la atención web de la biblioteca en periodos vacacionales hacen que les tengamos que pedir lo sartículos que necesitamos a los colegas de otras universidades cuyas bibliotecas funcionan.&lt;br&gt;La formación y sentido común del personal encargado de los eprints es casi nulo. A mí me convirtieron sin consultarse 60 trabajos publicados en revistas del JCR en eprints, por duplicado, cambiándome el nombre con que firmo por el que les dió la gana. Ahora hay 120 eprints vertidos a internet que yo no necesitaba con el nombre cambiado creando confusión y posiblemente problemas con las citas. Problema que no necesitaba que me crearan. Pedí que lo arreglaran y lo único que han hecho es cambiar el nombre en la base de datos interna. Cara al exterio los eprints siguen apareciendo con el nombre que le ha dado la gana a su personal. Es increíble que no sepana que no se puede cambiar la firma de una persona, y que no tengan las luces para darse cuenta ellos mismos de la burrada y el perjuicio.&lt;br&gt;No tienen la más remota idea de cómo interacciona lo que cargan con internet. Pedí que corrigieran un archivo. Cargaron el nuevo, y ahora no se encuentra al pulsar en link asociado en internet. Informé de ello y pedí que lo arreglaran, y sigue igual. No han hecho nada.&lt;br&gt;Un servicio de eprints gestionado por personas que no saben manejarlo, no saben arreglar los problemas, y cambian tus datos cuando les parece es un perjuicio."/>
    <m/>
    <d v="2017-03-17T13:31:41"/>
    <s v="10.150.1.152"/>
  </r>
  <r>
    <s v="F. Enfermería, Fisioterapia y Podología"/>
    <s v="ENF"/>
    <x v="0"/>
    <n v="952"/>
    <m/>
    <m/>
    <n v="22"/>
    <m/>
    <n v="3"/>
    <n v="4"/>
    <m/>
    <n v="22"/>
    <n v="18"/>
    <m/>
    <m/>
    <m/>
    <m/>
    <n v="4"/>
    <n v="4"/>
    <n v="4"/>
    <n v="5"/>
    <m/>
    <m/>
    <n v="3"/>
    <n v="5"/>
    <n v="5"/>
    <n v="1"/>
    <n v="3"/>
    <m/>
    <n v="5"/>
    <n v="4"/>
    <n v="5"/>
    <n v="5"/>
    <n v="4"/>
    <n v="5"/>
    <n v="4"/>
    <m/>
    <m/>
    <n v="5"/>
    <n v="5"/>
    <n v="5"/>
    <n v="5"/>
    <n v="5"/>
    <n v="5"/>
    <n v="4"/>
    <m/>
    <s v="Si"/>
    <n v="3"/>
    <s v="Si"/>
    <n v="4"/>
    <s v="No"/>
    <m/>
    <s v="Si"/>
    <s v="Si"/>
    <s v="Si"/>
    <n v="4"/>
    <s v="No"/>
    <m/>
    <m/>
    <m/>
    <m/>
    <n v="5"/>
    <n v="5"/>
    <m/>
    <n v="5"/>
    <n v="4"/>
    <m/>
    <m/>
    <d v="2017-03-17T13:35:46"/>
    <s v="10.150.1.151"/>
  </r>
  <r>
    <s v="Facultad de Ciencias Químicas "/>
    <s v="QUI"/>
    <x v="3"/>
    <n v="953"/>
    <m/>
    <m/>
    <n v="10"/>
    <m/>
    <n v="2"/>
    <n v="3"/>
    <m/>
    <n v="10"/>
    <m/>
    <m/>
    <m/>
    <m/>
    <m/>
    <n v="5"/>
    <n v="4"/>
    <n v="5"/>
    <n v="5"/>
    <m/>
    <m/>
    <n v="3"/>
    <n v="2"/>
    <n v="4"/>
    <n v="1"/>
    <n v="4"/>
    <m/>
    <n v="5"/>
    <n v="5"/>
    <n v="5"/>
    <n v="5"/>
    <n v="5"/>
    <n v="5"/>
    <n v="5"/>
    <m/>
    <m/>
    <n v="5"/>
    <n v="5"/>
    <n v="5"/>
    <n v="5"/>
    <n v="5"/>
    <n v="5"/>
    <n v="5"/>
    <m/>
    <s v="Si"/>
    <n v="4"/>
    <s v="No"/>
    <m/>
    <s v="No"/>
    <m/>
    <s v="Si"/>
    <s v="Si"/>
    <s v="No"/>
    <m/>
    <s v="Si"/>
    <m/>
    <m/>
    <m/>
    <m/>
    <n v="5"/>
    <n v="5"/>
    <m/>
    <n v="5"/>
    <n v="4"/>
    <m/>
    <m/>
    <d v="2017-03-17T13:38:31"/>
    <s v="10.150.1.152"/>
  </r>
  <r>
    <s v="Facultad de Derecho "/>
    <s v="DER"/>
    <x v="4"/>
    <n v="954"/>
    <m/>
    <m/>
    <n v="11"/>
    <m/>
    <n v="2"/>
    <m/>
    <m/>
    <n v="29"/>
    <m/>
    <m/>
    <m/>
    <m/>
    <m/>
    <n v="5"/>
    <n v="5"/>
    <n v="5"/>
    <n v="5"/>
    <m/>
    <m/>
    <n v="4"/>
    <n v="4"/>
    <n v="3"/>
    <n v="3"/>
    <n v="4"/>
    <m/>
    <n v="4"/>
    <n v="3"/>
    <n v="3"/>
    <n v="4"/>
    <n v="3"/>
    <n v="4"/>
    <n v="4"/>
    <m/>
    <m/>
    <n v="5"/>
    <n v="5"/>
    <n v="5"/>
    <n v="5"/>
    <n v="5"/>
    <n v="5"/>
    <n v="5"/>
    <m/>
    <s v="Si"/>
    <n v="5"/>
    <s v="No"/>
    <m/>
    <s v="No"/>
    <m/>
    <s v="No"/>
    <s v="No"/>
    <s v="No"/>
    <m/>
    <s v="No"/>
    <m/>
    <m/>
    <m/>
    <m/>
    <n v="5"/>
    <n v="5"/>
    <m/>
    <n v="4"/>
    <n v="4"/>
    <m/>
    <m/>
    <d v="2017-03-17T13:39:09"/>
    <s v="10.150.1.152"/>
  </r>
  <r>
    <s v="Facultad de Ciencias Biológicas "/>
    <s v="BIO"/>
    <x v="3"/>
    <n v="955"/>
    <m/>
    <m/>
    <n v="2"/>
    <m/>
    <n v="3"/>
    <n v="4"/>
    <m/>
    <n v="2"/>
    <m/>
    <m/>
    <m/>
    <m/>
    <m/>
    <n v="5"/>
    <n v="4"/>
    <n v="5"/>
    <n v="4"/>
    <m/>
    <m/>
    <n v="4"/>
    <n v="5"/>
    <n v="4"/>
    <n v="4"/>
    <n v="3"/>
    <m/>
    <n v="3"/>
    <n v="4"/>
    <n v="4"/>
    <n v="5"/>
    <n v="5"/>
    <n v="5"/>
    <n v="4"/>
    <m/>
    <m/>
    <n v="5"/>
    <n v="5"/>
    <n v="5"/>
    <n v="5"/>
    <n v="5"/>
    <n v="4"/>
    <n v="5"/>
    <m/>
    <s v="No"/>
    <m/>
    <s v="No"/>
    <m/>
    <s v="No"/>
    <m/>
    <s v="Si"/>
    <s v="Si"/>
    <s v="No"/>
    <m/>
    <s v="No"/>
    <m/>
    <m/>
    <m/>
    <m/>
    <n v="5"/>
    <n v="5"/>
    <m/>
    <m/>
    <n v="4"/>
    <s v="ha disminuido el número de revistas y los accesos en avance no están disponibles para las revistas de mayor impacto (con artículos que se comentan en periódicos y otros medios y no son accesibles ni siquiera para los profesores de la universidad)."/>
    <m/>
    <d v="2017-03-17T13:39:34"/>
    <s v="10.150.1.151"/>
  </r>
  <r>
    <s v="Facultad de Filología "/>
    <s v="FLL"/>
    <x v="2"/>
    <n v="956"/>
    <m/>
    <m/>
    <n v="14"/>
    <m/>
    <n v="4"/>
    <m/>
    <m/>
    <n v="14"/>
    <n v="14"/>
    <n v="16"/>
    <s v="CSIC"/>
    <m/>
    <m/>
    <n v="3"/>
    <n v="4"/>
    <n v="4"/>
    <n v="4"/>
    <m/>
    <m/>
    <n v="5"/>
    <n v="5"/>
    <n v="4"/>
    <n v="4"/>
    <n v="4"/>
    <m/>
    <n v="5"/>
    <n v="5"/>
    <n v="5"/>
    <n v="5"/>
    <n v="5"/>
    <n v="5"/>
    <n v="5"/>
    <m/>
    <m/>
    <n v="5"/>
    <n v="5"/>
    <n v="5"/>
    <n v="5"/>
    <n v="5"/>
    <n v="5"/>
    <n v="5"/>
    <m/>
    <s v="Si"/>
    <n v="4"/>
    <s v="No"/>
    <m/>
    <s v="No"/>
    <m/>
    <s v="Si"/>
    <s v="Si"/>
    <s v="Si"/>
    <n v="2"/>
    <s v="Si"/>
    <s v="Ninguno. Contratar más personal para que se pueda acceder más tiempo a a los fondos existentes."/>
    <m/>
    <m/>
    <m/>
    <n v="5"/>
    <n v="5"/>
    <m/>
    <n v="5"/>
    <n v="5"/>
    <s v="El personal en la Biblioteca de Clásicas es escaso y esto ocasiona cierres extraordinarios constantes. Se trata probablemente de la mejor biblioteca de investigación de Filología Clásica de España y cada día acuden a ella numerosos investigadores complutenses y mucho otros venidos de distintas partes de España y el extranjero por la facilidad que supone la consulta directa de los fondos. Los esfuerzos deberían orientarse a mantener el servicio ya ofertado y, sobre todo, cubrir las bajas cuando estas se produzcan sin necesidad de cerrar.&lt;br&gt;Un saludo muy cordial"/>
    <m/>
    <d v="2017-03-17T13:44:51"/>
    <s v="10.150.1.151"/>
  </r>
  <r>
    <s v="Facultad de Ciencias Políticas y Sociología "/>
    <s v="CPS"/>
    <x v="4"/>
    <n v="957"/>
    <m/>
    <m/>
    <n v="9"/>
    <m/>
    <n v="3"/>
    <n v="3"/>
    <m/>
    <n v="9"/>
    <n v="5"/>
    <m/>
    <m/>
    <m/>
    <m/>
    <n v="4"/>
    <n v="4"/>
    <n v="3"/>
    <n v="3"/>
    <m/>
    <m/>
    <n v="3"/>
    <n v="4"/>
    <n v="4"/>
    <n v="2"/>
    <n v="4"/>
    <m/>
    <n v="3"/>
    <n v="4"/>
    <n v="4"/>
    <n v="4"/>
    <n v="4"/>
    <n v="4"/>
    <n v="4"/>
    <m/>
    <m/>
    <n v="4"/>
    <n v="3"/>
    <n v="3"/>
    <n v="4"/>
    <n v="4"/>
    <n v="4"/>
    <n v="4"/>
    <m/>
    <s v="Si"/>
    <n v="4"/>
    <s v="No"/>
    <m/>
    <s v="No"/>
    <m/>
    <s v="No"/>
    <s v="Si"/>
    <s v="No"/>
    <m/>
    <s v="Si"/>
    <m/>
    <m/>
    <m/>
    <m/>
    <n v="4"/>
    <n v="4"/>
    <m/>
    <n v="4"/>
    <n v="4"/>
    <m/>
    <m/>
    <d v="2017-03-17T13:46:14"/>
    <s v="10.150.1.151"/>
  </r>
  <r>
    <s v="Facultad de Filosofía "/>
    <s v="FLS"/>
    <x v="2"/>
    <n v="958"/>
    <m/>
    <m/>
    <n v="15"/>
    <m/>
    <n v="3"/>
    <n v="3"/>
    <m/>
    <n v="15"/>
    <n v="14"/>
    <m/>
    <m/>
    <m/>
    <m/>
    <n v="1"/>
    <n v="2"/>
    <n v="1"/>
    <n v="1"/>
    <m/>
    <m/>
    <n v="5"/>
    <n v="5"/>
    <n v="4"/>
    <n v="2"/>
    <n v="3"/>
    <m/>
    <n v="5"/>
    <n v="5"/>
    <n v="5"/>
    <n v="5"/>
    <n v="4"/>
    <n v="5"/>
    <n v="5"/>
    <m/>
    <m/>
    <n v="5"/>
    <n v="5"/>
    <n v="5"/>
    <n v="5"/>
    <n v="5"/>
    <n v="5"/>
    <n v="5"/>
    <m/>
    <s v="No"/>
    <m/>
    <s v="No"/>
    <m/>
    <s v="No"/>
    <m/>
    <s v="Si"/>
    <s v="Si"/>
    <s v="No"/>
    <m/>
    <s v="Si"/>
    <m/>
    <m/>
    <m/>
    <m/>
    <n v="5"/>
    <n v="5"/>
    <m/>
    <n v="5"/>
    <n v="5"/>
    <m/>
    <m/>
    <d v="2017-03-17T13:46:55"/>
    <s v="10.150.1.152"/>
  </r>
  <r>
    <s v="Facultad de Farmacia "/>
    <s v="FAR"/>
    <x v="0"/>
    <n v="959"/>
    <m/>
    <m/>
    <n v="13"/>
    <m/>
    <n v="3"/>
    <n v="5"/>
    <m/>
    <n v="13"/>
    <m/>
    <m/>
    <m/>
    <m/>
    <m/>
    <n v="4"/>
    <n v="4"/>
    <n v="3"/>
    <n v="3"/>
    <m/>
    <m/>
    <n v="3"/>
    <n v="5"/>
    <n v="4"/>
    <n v="4"/>
    <n v="4"/>
    <m/>
    <n v="3"/>
    <n v="5"/>
    <n v="5"/>
    <n v="5"/>
    <n v="4"/>
    <n v="5"/>
    <n v="4"/>
    <m/>
    <m/>
    <n v="5"/>
    <n v="5"/>
    <n v="4"/>
    <n v="4"/>
    <n v="4"/>
    <m/>
    <n v="4"/>
    <m/>
    <s v="Si"/>
    <n v="3"/>
    <s v="No"/>
    <m/>
    <s v="No"/>
    <m/>
    <s v="Si"/>
    <s v="Si"/>
    <s v="Si"/>
    <n v="4"/>
    <s v="Si"/>
    <m/>
    <m/>
    <m/>
    <m/>
    <n v="5"/>
    <n v="5"/>
    <m/>
    <n v="4"/>
    <n v="4"/>
    <m/>
    <m/>
    <d v="2017-03-17T13:47:18"/>
    <s v="10.150.1.152"/>
  </r>
  <r>
    <s v="Facultad de Ciencias Geológicas "/>
    <s v="GEO"/>
    <x v="3"/>
    <n v="960"/>
    <m/>
    <m/>
    <n v="7"/>
    <m/>
    <n v="4"/>
    <n v="3"/>
    <m/>
    <n v="7"/>
    <n v="7"/>
    <n v="7"/>
    <m/>
    <m/>
    <m/>
    <n v="4"/>
    <n v="5"/>
    <n v="4"/>
    <n v="5"/>
    <m/>
    <m/>
    <n v="5"/>
    <n v="5"/>
    <n v="3"/>
    <n v="2"/>
    <n v="1"/>
    <m/>
    <n v="4"/>
    <n v="4"/>
    <n v="4"/>
    <n v="5"/>
    <n v="4"/>
    <n v="5"/>
    <n v="4"/>
    <m/>
    <m/>
    <n v="5"/>
    <n v="4"/>
    <n v="4"/>
    <n v="5"/>
    <n v="4"/>
    <n v="5"/>
    <n v="5"/>
    <m/>
    <s v="Si"/>
    <n v="5"/>
    <s v="No"/>
    <m/>
    <s v="No"/>
    <m/>
    <s v="Si"/>
    <s v="Si"/>
    <s v="No"/>
    <m/>
    <s v="No"/>
    <m/>
    <m/>
    <m/>
    <m/>
    <n v="5"/>
    <n v="5"/>
    <m/>
    <n v="5"/>
    <n v="3"/>
    <m/>
    <m/>
    <d v="2017-03-17T13:51:09"/>
    <s v="10.150.1.151"/>
  </r>
  <r>
    <s v="Facultad de Derecho "/>
    <s v="DER"/>
    <x v="4"/>
    <n v="961"/>
    <m/>
    <m/>
    <n v="11"/>
    <m/>
    <n v="3"/>
    <n v="5"/>
    <m/>
    <n v="11"/>
    <n v="29"/>
    <m/>
    <m/>
    <m/>
    <m/>
    <n v="4"/>
    <n v="5"/>
    <n v="4"/>
    <n v="4"/>
    <m/>
    <m/>
    <n v="4"/>
    <n v="4"/>
    <n v="3"/>
    <n v="4"/>
    <n v="4"/>
    <m/>
    <n v="3"/>
    <n v="3"/>
    <n v="3"/>
    <n v="4"/>
    <n v="5"/>
    <n v="3"/>
    <n v="5"/>
    <m/>
    <m/>
    <n v="4"/>
    <n v="5"/>
    <n v="5"/>
    <n v="5"/>
    <n v="5"/>
    <n v="5"/>
    <n v="3"/>
    <m/>
    <s v="Si"/>
    <n v="3"/>
    <s v="Si"/>
    <n v="3"/>
    <s v="No"/>
    <m/>
    <s v="Si"/>
    <s v="Si"/>
    <s v="Si"/>
    <n v="3"/>
    <s v="No"/>
    <m/>
    <m/>
    <m/>
    <m/>
    <n v="4"/>
    <n v="5"/>
    <m/>
    <n v="4"/>
    <n v="3"/>
    <m/>
    <m/>
    <d v="2017-03-17T13:52:55"/>
    <s v="10.150.1.152"/>
  </r>
  <r>
    <s v="Facultad de Filología "/>
    <s v="FLL"/>
    <x v="2"/>
    <n v="962"/>
    <m/>
    <m/>
    <n v="14"/>
    <m/>
    <n v="5"/>
    <n v="5"/>
    <m/>
    <n v="29"/>
    <n v="14"/>
    <m/>
    <m/>
    <m/>
    <m/>
    <n v="5"/>
    <n v="4"/>
    <n v="4"/>
    <n v="4"/>
    <m/>
    <m/>
    <n v="4"/>
    <n v="5"/>
    <n v="4"/>
    <n v="2"/>
    <n v="2"/>
    <m/>
    <n v="4"/>
    <n v="4"/>
    <n v="4"/>
    <n v="4"/>
    <n v="4"/>
    <m/>
    <n v="4"/>
    <m/>
    <m/>
    <n v="4"/>
    <n v="4"/>
    <n v="5"/>
    <n v="4"/>
    <n v="4"/>
    <n v="4"/>
    <n v="3"/>
    <m/>
    <s v="Si"/>
    <n v="5"/>
    <s v="No"/>
    <m/>
    <s v="No"/>
    <m/>
    <s v="No"/>
    <s v="Si"/>
    <s v="Si"/>
    <n v="4"/>
    <s v="No"/>
    <m/>
    <m/>
    <m/>
    <m/>
    <n v="4"/>
    <n v="5"/>
    <m/>
    <n v="5"/>
    <n v="4"/>
    <m/>
    <m/>
    <d v="2017-03-17T13:55:07"/>
    <s v="10.150.1.151"/>
  </r>
  <r>
    <s v="Facultad de Filología "/>
    <s v="FLL"/>
    <x v="2"/>
    <n v="963"/>
    <m/>
    <m/>
    <n v="14"/>
    <m/>
    <n v="4"/>
    <n v="5"/>
    <m/>
    <n v="14"/>
    <n v="16"/>
    <m/>
    <m/>
    <m/>
    <m/>
    <n v="4"/>
    <n v="5"/>
    <n v="4"/>
    <n v="4"/>
    <m/>
    <m/>
    <n v="5"/>
    <n v="4"/>
    <n v="4"/>
    <n v="3"/>
    <n v="5"/>
    <m/>
    <n v="4"/>
    <n v="5"/>
    <n v="5"/>
    <n v="5"/>
    <n v="4"/>
    <n v="4"/>
    <n v="4"/>
    <m/>
    <m/>
    <n v="4"/>
    <n v="4"/>
    <n v="4"/>
    <n v="5"/>
    <n v="4"/>
    <n v="5"/>
    <n v="4"/>
    <m/>
    <s v="Si"/>
    <n v="4"/>
    <s v="Si"/>
    <n v="3"/>
    <s v="Si"/>
    <n v="3"/>
    <s v="Si"/>
    <s v="Si"/>
    <s v="No"/>
    <m/>
    <s v="Si"/>
    <m/>
    <m/>
    <m/>
    <m/>
    <n v="4"/>
    <n v="5"/>
    <m/>
    <n v="4"/>
    <n v="4"/>
    <m/>
    <m/>
    <d v="2017-03-17T14:05:10"/>
    <s v="10.150.1.151"/>
  </r>
  <r>
    <s v="Facultad de Ciencias Químicas "/>
    <s v="QUI"/>
    <x v="3"/>
    <n v="964"/>
    <m/>
    <m/>
    <n v="10"/>
    <m/>
    <n v="4"/>
    <n v="2"/>
    <m/>
    <n v="10"/>
    <m/>
    <m/>
    <m/>
    <m/>
    <m/>
    <n v="5"/>
    <n v="5"/>
    <n v="5"/>
    <n v="4"/>
    <m/>
    <m/>
    <n v="4"/>
    <n v="4"/>
    <n v="5"/>
    <n v="3"/>
    <n v="4"/>
    <m/>
    <n v="4"/>
    <n v="5"/>
    <n v="4"/>
    <n v="5"/>
    <n v="4"/>
    <n v="5"/>
    <n v="4"/>
    <m/>
    <m/>
    <n v="5"/>
    <n v="4"/>
    <n v="4"/>
    <n v="4"/>
    <n v="3"/>
    <n v="4"/>
    <n v="5"/>
    <m/>
    <s v="Si"/>
    <n v="3"/>
    <s v="No"/>
    <m/>
    <s v="Si"/>
    <n v="4"/>
    <s v="Si"/>
    <m/>
    <s v="Si"/>
    <m/>
    <s v="Si"/>
    <m/>
    <m/>
    <m/>
    <m/>
    <n v="5"/>
    <n v="5"/>
    <m/>
    <n v="5"/>
    <n v="4"/>
    <m/>
    <m/>
    <d v="2017-03-17T14:05:38"/>
    <s v="10.150.1.152"/>
  </r>
  <r>
    <s v="Facultad de Filología "/>
    <s v="FLL"/>
    <x v="2"/>
    <n v="965"/>
    <m/>
    <m/>
    <n v="14"/>
    <m/>
    <n v="3"/>
    <n v="3"/>
    <m/>
    <n v="14"/>
    <n v="29"/>
    <n v="4"/>
    <m/>
    <m/>
    <m/>
    <n v="5"/>
    <n v="5"/>
    <n v="5"/>
    <n v="5"/>
    <m/>
    <m/>
    <n v="4"/>
    <n v="4"/>
    <n v="5"/>
    <n v="4"/>
    <n v="5"/>
    <m/>
    <n v="4"/>
    <n v="4"/>
    <n v="4"/>
    <n v="5"/>
    <n v="5"/>
    <n v="5"/>
    <n v="4"/>
    <m/>
    <m/>
    <n v="5"/>
    <n v="5"/>
    <n v="5"/>
    <n v="5"/>
    <n v="4"/>
    <n v="5"/>
    <n v="5"/>
    <m/>
    <s v="Si"/>
    <n v="4"/>
    <s v="No"/>
    <m/>
    <s v="No"/>
    <m/>
    <s v="Si"/>
    <s v="Si"/>
    <m/>
    <n v="5"/>
    <s v="Si"/>
    <s v="Asesoramiento personal a profesores sobre plataformas como Google Scholar (cómo subir publicaciones, cómo corregir información inexacta sobre las propias publicaciones, etc.) Dada la creciente importancia de esta plataforma para la evaluación y acreditación de los méritos de investigación de los profesores, y dado su carácter totalmente incontrolado, tipo WIKIpedia, donde cualquiera puede subir cualquier cosa sobre un investigador, me parece crucial que la institución, a través de sus servicios de bibilioteca e investigación, proporcione formación y apoyo a los profesores para evitar casos de &quot;desamparo&quot; ante información no controlada que se encuentra en Google Scholar."/>
    <m/>
    <m/>
    <m/>
    <n v="5"/>
    <n v="5"/>
    <m/>
    <n v="5"/>
    <n v="5"/>
    <m/>
    <m/>
    <d v="2017-03-17T14:06:28"/>
    <s v="10.150.1.151"/>
  </r>
  <r>
    <s v="Facultad de Ciencias de la Documentación "/>
    <s v="BYD"/>
    <x v="4"/>
    <n v="966"/>
    <m/>
    <m/>
    <n v="3"/>
    <m/>
    <n v="2"/>
    <n v="3"/>
    <m/>
    <n v="3"/>
    <m/>
    <m/>
    <s v="Biblioteca de Castilla-La Mancha"/>
    <m/>
    <m/>
    <n v="4"/>
    <n v="3"/>
    <n v="3"/>
    <n v="3"/>
    <m/>
    <m/>
    <n v="3"/>
    <n v="5"/>
    <n v="3"/>
    <n v="5"/>
    <n v="5"/>
    <m/>
    <n v="2"/>
    <n v="3"/>
    <n v="3"/>
    <n v="4"/>
    <n v="4"/>
    <n v="2"/>
    <n v="4"/>
    <m/>
    <m/>
    <n v="4"/>
    <n v="5"/>
    <n v="5"/>
    <n v="4"/>
    <n v="4"/>
    <n v="4"/>
    <m/>
    <m/>
    <s v="Si"/>
    <n v="4"/>
    <s v="Si"/>
    <n v="2"/>
    <s v="No"/>
    <m/>
    <s v="No"/>
    <s v="Si"/>
    <s v="No"/>
    <m/>
    <s v="No"/>
    <m/>
    <m/>
    <m/>
    <m/>
    <n v="4"/>
    <n v="4"/>
    <m/>
    <n v="4"/>
    <n v="3"/>
    <m/>
    <m/>
    <d v="2017-03-17T14:06:29"/>
    <s v="10.150.1.151"/>
  </r>
  <r>
    <s v="Facultad de Ciencias Geológicas "/>
    <s v="GEO"/>
    <x v="3"/>
    <n v="967"/>
    <m/>
    <m/>
    <n v="7"/>
    <m/>
    <n v="3"/>
    <n v="3"/>
    <m/>
    <n v="7"/>
    <n v="28"/>
    <m/>
    <m/>
    <m/>
    <m/>
    <n v="5"/>
    <n v="5"/>
    <n v="5"/>
    <n v="5"/>
    <m/>
    <m/>
    <n v="3"/>
    <n v="4"/>
    <n v="3"/>
    <n v="2"/>
    <n v="5"/>
    <m/>
    <n v="5"/>
    <n v="5"/>
    <n v="5"/>
    <n v="5"/>
    <n v="5"/>
    <n v="5"/>
    <n v="5"/>
    <m/>
    <m/>
    <n v="5"/>
    <n v="5"/>
    <n v="5"/>
    <n v="5"/>
    <n v="5"/>
    <n v="5"/>
    <n v="5"/>
    <m/>
    <s v="Si"/>
    <n v="5"/>
    <s v="No"/>
    <m/>
    <s v="Si"/>
    <n v="5"/>
    <s v="No"/>
    <s v="Si"/>
    <s v="No"/>
    <m/>
    <s v="No"/>
    <m/>
    <m/>
    <m/>
    <m/>
    <n v="5"/>
    <n v="5"/>
    <m/>
    <n v="5"/>
    <n v="3"/>
    <m/>
    <m/>
    <d v="2017-03-17T14:10:16"/>
    <s v="10.150.1.151"/>
  </r>
  <r>
    <s v="Facultad de Ciencias Biológicas "/>
    <s v="BIO"/>
    <x v="3"/>
    <n v="968"/>
    <m/>
    <m/>
    <n v="2"/>
    <m/>
    <n v="2"/>
    <n v="4"/>
    <m/>
    <n v="2"/>
    <m/>
    <m/>
    <m/>
    <m/>
    <m/>
    <n v="5"/>
    <n v="5"/>
    <n v="5"/>
    <n v="5"/>
    <m/>
    <m/>
    <n v="4"/>
    <n v="5"/>
    <n v="4"/>
    <n v="2"/>
    <n v="3"/>
    <m/>
    <n v="5"/>
    <n v="5"/>
    <n v="5"/>
    <n v="5"/>
    <n v="4"/>
    <n v="5"/>
    <n v="4"/>
    <m/>
    <m/>
    <n v="4"/>
    <n v="4"/>
    <n v="4"/>
    <n v="5"/>
    <n v="4"/>
    <n v="4"/>
    <n v="5"/>
    <m/>
    <s v="Si"/>
    <n v="4"/>
    <s v="Si"/>
    <n v="4"/>
    <s v="No"/>
    <m/>
    <s v="Si"/>
    <s v="Si"/>
    <s v="No"/>
    <m/>
    <s v="Si"/>
    <m/>
    <m/>
    <m/>
    <m/>
    <n v="5"/>
    <n v="5"/>
    <m/>
    <n v="5"/>
    <n v="5"/>
    <m/>
    <m/>
    <d v="2017-03-17T14:13:49"/>
    <s v="10.150.1.151"/>
  </r>
  <r>
    <s v="Facultad de Geografía e Historia "/>
    <s v="GHI"/>
    <x v="2"/>
    <n v="969"/>
    <m/>
    <m/>
    <n v="16"/>
    <m/>
    <n v="4"/>
    <n v="4"/>
    <m/>
    <n v="16"/>
    <n v="14"/>
    <n v="11"/>
    <s v="Bibliteca Tomás Navarro Tomás CSIC"/>
    <m/>
    <m/>
    <n v="5"/>
    <n v="5"/>
    <n v="5"/>
    <n v="4"/>
    <m/>
    <m/>
    <n v="4"/>
    <n v="4"/>
    <n v="4"/>
    <n v="4"/>
    <n v="4"/>
    <m/>
    <n v="5"/>
    <n v="5"/>
    <n v="5"/>
    <n v="5"/>
    <n v="5"/>
    <n v="5"/>
    <n v="5"/>
    <m/>
    <m/>
    <n v="5"/>
    <n v="5"/>
    <n v="5"/>
    <n v="5"/>
    <n v="5"/>
    <n v="5"/>
    <n v="3"/>
    <m/>
    <s v="Si"/>
    <n v="4"/>
    <m/>
    <m/>
    <s v="No"/>
    <m/>
    <s v="Si"/>
    <s v="Si"/>
    <s v="Si"/>
    <n v="3"/>
    <s v="No"/>
    <m/>
    <m/>
    <m/>
    <m/>
    <n v="5"/>
    <n v="5"/>
    <m/>
    <n v="5"/>
    <n v="3"/>
    <m/>
    <m/>
    <d v="2017-03-17T14:13:52"/>
    <s v="10.150.1.152"/>
  </r>
  <r>
    <s v="Facultad de Ciencias de la Información "/>
    <s v="INF"/>
    <x v="4"/>
    <n v="970"/>
    <m/>
    <m/>
    <n v="4"/>
    <m/>
    <n v="4"/>
    <n v="4"/>
    <m/>
    <n v="4"/>
    <m/>
    <m/>
    <m/>
    <m/>
    <m/>
    <n v="5"/>
    <n v="5"/>
    <n v="5"/>
    <n v="4"/>
    <m/>
    <m/>
    <n v="5"/>
    <n v="5"/>
    <n v="5"/>
    <n v="4"/>
    <n v="5"/>
    <m/>
    <n v="5"/>
    <n v="5"/>
    <n v="5"/>
    <n v="5"/>
    <n v="5"/>
    <n v="5"/>
    <n v="5"/>
    <m/>
    <m/>
    <n v="5"/>
    <n v="5"/>
    <n v="5"/>
    <n v="5"/>
    <n v="5"/>
    <n v="5"/>
    <n v="5"/>
    <m/>
    <s v="Si"/>
    <n v="5"/>
    <s v="Si"/>
    <n v="5"/>
    <s v="Si"/>
    <n v="5"/>
    <s v="Si"/>
    <s v="Si"/>
    <s v="Si"/>
    <n v="5"/>
    <s v="Si"/>
    <m/>
    <m/>
    <m/>
    <m/>
    <n v="5"/>
    <n v="5"/>
    <m/>
    <n v="5"/>
    <n v="4"/>
    <m/>
    <m/>
    <d v="2017-03-17T14:21:59"/>
    <s v="10.150.1.151"/>
  </r>
  <r>
    <s v="Facultad de Ciencias Químicas "/>
    <s v="QUI"/>
    <x v="3"/>
    <n v="971"/>
    <m/>
    <m/>
    <n v="10"/>
    <m/>
    <n v="3"/>
    <n v="4"/>
    <m/>
    <n v="10"/>
    <n v="7"/>
    <m/>
    <m/>
    <m/>
    <m/>
    <n v="5"/>
    <n v="4"/>
    <n v="4"/>
    <n v="4"/>
    <m/>
    <m/>
    <n v="4"/>
    <n v="5"/>
    <n v="3"/>
    <n v="3"/>
    <n v="4"/>
    <m/>
    <n v="4"/>
    <n v="4"/>
    <n v="5"/>
    <n v="5"/>
    <n v="2"/>
    <n v="4"/>
    <n v="3"/>
    <m/>
    <m/>
    <n v="4"/>
    <n v="5"/>
    <n v="4"/>
    <n v="5"/>
    <n v="5"/>
    <n v="5"/>
    <n v="4"/>
    <m/>
    <s v="No"/>
    <m/>
    <s v="No"/>
    <m/>
    <s v="No"/>
    <m/>
    <s v="Si"/>
    <s v="Si"/>
    <s v="No"/>
    <m/>
    <s v="No"/>
    <m/>
    <m/>
    <m/>
    <m/>
    <n v="5"/>
    <n v="5"/>
    <m/>
    <n v="4"/>
    <n v="4"/>
    <m/>
    <m/>
    <d v="2017-03-17T14:25:57"/>
    <s v="10.150.1.151"/>
  </r>
  <r>
    <s v="F. Trabajo Social"/>
    <s v="TRS"/>
    <x v="4"/>
    <n v="972"/>
    <m/>
    <m/>
    <n v="26"/>
    <m/>
    <n v="3"/>
    <n v="4"/>
    <m/>
    <n v="26"/>
    <n v="9"/>
    <n v="5"/>
    <m/>
    <m/>
    <m/>
    <n v="5"/>
    <n v="3"/>
    <n v="4"/>
    <n v="5"/>
    <m/>
    <m/>
    <n v="4"/>
    <n v="4"/>
    <n v="3"/>
    <n v="3"/>
    <n v="3"/>
    <m/>
    <n v="4"/>
    <n v="4"/>
    <n v="4"/>
    <n v="5"/>
    <n v="4"/>
    <n v="5"/>
    <n v="4"/>
    <m/>
    <m/>
    <n v="5"/>
    <n v="5"/>
    <n v="5"/>
    <n v="5"/>
    <n v="5"/>
    <n v="5"/>
    <n v="5"/>
    <m/>
    <s v="Si"/>
    <n v="3"/>
    <s v="Si"/>
    <n v="4"/>
    <s v="Si"/>
    <n v="5"/>
    <s v="Si"/>
    <s v="Si"/>
    <s v="Si"/>
    <n v="5"/>
    <s v="Si"/>
    <m/>
    <m/>
    <m/>
    <m/>
    <n v="5"/>
    <n v="5"/>
    <m/>
    <n v="5"/>
    <n v="4"/>
    <m/>
    <m/>
    <d v="2017-03-17T14:34:18"/>
    <s v="10.150.1.152"/>
  </r>
  <r>
    <s v="Facultad de Filología "/>
    <s v="FLL"/>
    <x v="2"/>
    <n v="973"/>
    <m/>
    <m/>
    <n v="14"/>
    <m/>
    <n v="4"/>
    <n v="5"/>
    <m/>
    <n v="14"/>
    <n v="15"/>
    <n v="16"/>
    <m/>
    <m/>
    <m/>
    <n v="5"/>
    <n v="4"/>
    <n v="4"/>
    <n v="4"/>
    <m/>
    <m/>
    <n v="4"/>
    <n v="4"/>
    <n v="4"/>
    <n v="4"/>
    <n v="3"/>
    <m/>
    <n v="4"/>
    <n v="5"/>
    <n v="4"/>
    <n v="5"/>
    <n v="5"/>
    <n v="3"/>
    <n v="5"/>
    <m/>
    <m/>
    <n v="5"/>
    <n v="3"/>
    <n v="4"/>
    <n v="5"/>
    <n v="5"/>
    <n v="5"/>
    <n v="3"/>
    <m/>
    <s v="Si"/>
    <n v="3"/>
    <s v="Si"/>
    <n v="4"/>
    <s v="Si"/>
    <n v="4"/>
    <s v="Si"/>
    <s v="Si"/>
    <s v="No"/>
    <m/>
    <s v="No"/>
    <m/>
    <m/>
    <m/>
    <m/>
    <n v="5"/>
    <n v="5"/>
    <m/>
    <n v="4"/>
    <n v="5"/>
    <m/>
    <m/>
    <d v="2017-03-17T14:34:48"/>
    <s v="10.150.1.152"/>
  </r>
  <r>
    <s v="Facultad de Veterinaria "/>
    <s v="VET"/>
    <x v="0"/>
    <n v="974"/>
    <m/>
    <m/>
    <n v="21"/>
    <m/>
    <n v="2"/>
    <n v="5"/>
    <m/>
    <n v="21"/>
    <m/>
    <m/>
    <m/>
    <m/>
    <m/>
    <n v="3"/>
    <n v="3"/>
    <n v="3"/>
    <n v="3"/>
    <m/>
    <m/>
    <n v="5"/>
    <n v="5"/>
    <m/>
    <n v="3"/>
    <n v="5"/>
    <m/>
    <n v="4"/>
    <n v="3"/>
    <n v="4"/>
    <n v="5"/>
    <n v="4"/>
    <n v="5"/>
    <n v="3"/>
    <m/>
    <m/>
    <n v="4"/>
    <n v="3"/>
    <n v="3"/>
    <n v="3"/>
    <n v="3"/>
    <n v="3"/>
    <n v="5"/>
    <m/>
    <s v="Si"/>
    <m/>
    <s v="No"/>
    <m/>
    <m/>
    <n v="4"/>
    <s v="Si"/>
    <s v="Si"/>
    <m/>
    <m/>
    <s v="No"/>
    <m/>
    <m/>
    <m/>
    <m/>
    <n v="5"/>
    <n v="5"/>
    <m/>
    <n v="4"/>
    <n v="4"/>
    <m/>
    <m/>
    <d v="2017-03-17T14:44:46"/>
    <s v="10.150.1.151"/>
  </r>
  <r>
    <s v="Facultad de Informática "/>
    <s v="FDI"/>
    <x v="3"/>
    <n v="975"/>
    <m/>
    <m/>
    <n v="17"/>
    <m/>
    <n v="3"/>
    <n v="4"/>
    <m/>
    <n v="17"/>
    <m/>
    <m/>
    <m/>
    <m/>
    <m/>
    <n v="5"/>
    <n v="5"/>
    <n v="5"/>
    <n v="5"/>
    <m/>
    <m/>
    <n v="5"/>
    <n v="5"/>
    <n v="3"/>
    <n v="1"/>
    <n v="5"/>
    <m/>
    <n v="5"/>
    <n v="5"/>
    <n v="5"/>
    <n v="5"/>
    <n v="4"/>
    <n v="4"/>
    <n v="4"/>
    <m/>
    <m/>
    <n v="5"/>
    <n v="5"/>
    <n v="5"/>
    <n v="5"/>
    <n v="5"/>
    <n v="5"/>
    <n v="5"/>
    <m/>
    <s v="Si"/>
    <n v="3"/>
    <s v="No"/>
    <m/>
    <s v="No"/>
    <m/>
    <s v="No"/>
    <s v="No"/>
    <s v="No"/>
    <m/>
    <s v="No"/>
    <m/>
    <m/>
    <m/>
    <m/>
    <n v="5"/>
    <m/>
    <m/>
    <n v="5"/>
    <n v="5"/>
    <m/>
    <m/>
    <d v="2017-03-17T15:07:19"/>
    <s v="10.150.1.152"/>
  </r>
  <r>
    <s v="Facultad de Farmacia "/>
    <s v="FAR"/>
    <x v="0"/>
    <n v="976"/>
    <m/>
    <m/>
    <n v="13"/>
    <m/>
    <n v="2"/>
    <n v="3"/>
    <m/>
    <n v="13"/>
    <m/>
    <m/>
    <m/>
    <m/>
    <m/>
    <n v="5"/>
    <n v="4"/>
    <n v="4"/>
    <n v="4"/>
    <m/>
    <m/>
    <n v="1"/>
    <m/>
    <n v="3"/>
    <n v="5"/>
    <n v="4"/>
    <m/>
    <n v="3"/>
    <n v="4"/>
    <n v="5"/>
    <n v="5"/>
    <n v="5"/>
    <n v="5"/>
    <n v="5"/>
    <m/>
    <m/>
    <n v="5"/>
    <n v="5"/>
    <n v="5"/>
    <n v="5"/>
    <n v="5"/>
    <n v="5"/>
    <n v="4"/>
    <m/>
    <s v="Si"/>
    <n v="4"/>
    <s v="No"/>
    <m/>
    <s v="No"/>
    <m/>
    <s v="No"/>
    <s v="No"/>
    <s v="No"/>
    <m/>
    <s v="Si"/>
    <m/>
    <m/>
    <m/>
    <m/>
    <n v="5"/>
    <n v="5"/>
    <m/>
    <n v="4"/>
    <n v="4"/>
    <m/>
    <m/>
    <d v="2017-03-17T15:11:39"/>
    <s v="10.150.1.152"/>
  </r>
  <r>
    <s v="Facultad de Educación "/>
    <s v="EDU"/>
    <x v="2"/>
    <n v="977"/>
    <m/>
    <m/>
    <n v="12"/>
    <m/>
    <n v="3"/>
    <n v="5"/>
    <m/>
    <n v="12"/>
    <n v="20"/>
    <n v="29"/>
    <m/>
    <m/>
    <m/>
    <n v="4"/>
    <n v="4"/>
    <n v="5"/>
    <n v="3"/>
    <m/>
    <m/>
    <n v="2"/>
    <n v="5"/>
    <n v="3"/>
    <n v="2"/>
    <n v="4"/>
    <m/>
    <n v="5"/>
    <n v="5"/>
    <n v="5"/>
    <n v="5"/>
    <n v="5"/>
    <n v="5"/>
    <n v="5"/>
    <m/>
    <m/>
    <n v="5"/>
    <n v="5"/>
    <n v="5"/>
    <n v="5"/>
    <n v="5"/>
    <n v="5"/>
    <n v="5"/>
    <m/>
    <s v="Si"/>
    <n v="5"/>
    <s v="Si"/>
    <n v="5"/>
    <s v="Si"/>
    <n v="5"/>
    <s v="Si"/>
    <s v="Si"/>
    <s v="Si"/>
    <n v="5"/>
    <s v="Si"/>
    <m/>
    <m/>
    <m/>
    <m/>
    <n v="5"/>
    <n v="5"/>
    <m/>
    <n v="5"/>
    <n v="4"/>
    <m/>
    <m/>
    <d v="2017-03-17T15:11:59"/>
    <s v="10.150.1.151"/>
  </r>
  <r>
    <s v=""/>
    <s v=""/>
    <x v="1"/>
    <n v="978"/>
    <m/>
    <m/>
    <m/>
    <m/>
    <n v="3"/>
    <n v="3"/>
    <m/>
    <n v="13"/>
    <n v="2"/>
    <n v="18"/>
    <s v="CSIC, Real Academia Nacional de Farmacia (RANF)"/>
    <m/>
    <m/>
    <n v="5"/>
    <n v="4"/>
    <n v="3"/>
    <n v="4"/>
    <m/>
    <m/>
    <n v="4"/>
    <n v="4"/>
    <n v="4"/>
    <n v="3"/>
    <n v="4"/>
    <m/>
    <n v="4"/>
    <n v="4"/>
    <n v="4"/>
    <n v="5"/>
    <n v="4"/>
    <n v="4"/>
    <n v="5"/>
    <m/>
    <m/>
    <n v="5"/>
    <n v="4"/>
    <n v="4"/>
    <n v="5"/>
    <n v="4"/>
    <n v="4"/>
    <n v="4"/>
    <m/>
    <s v="Si"/>
    <n v="4"/>
    <s v="Si"/>
    <n v="4"/>
    <s v="Si"/>
    <n v="4"/>
    <s v="Si"/>
    <s v="Si"/>
    <s v="Si"/>
    <n v="4"/>
    <s v="Si"/>
    <m/>
    <m/>
    <m/>
    <m/>
    <n v="5"/>
    <n v="5"/>
    <m/>
    <n v="5"/>
    <n v="5"/>
    <m/>
    <m/>
    <d v="2017-03-17T15:14:39"/>
    <s v="10.150.1.152"/>
  </r>
  <r>
    <s v="Facultad de Medicina "/>
    <s v="MED"/>
    <x v="0"/>
    <n v="979"/>
    <m/>
    <m/>
    <n v="18"/>
    <m/>
    <n v="2"/>
    <n v="4"/>
    <m/>
    <n v="18"/>
    <m/>
    <m/>
    <s v="BIBLIOTECA HOSPITAL CLINICO"/>
    <m/>
    <m/>
    <n v="4"/>
    <n v="4"/>
    <n v="4"/>
    <n v="4"/>
    <m/>
    <m/>
    <n v="2"/>
    <n v="4"/>
    <n v="4"/>
    <m/>
    <n v="3"/>
    <m/>
    <n v="4"/>
    <n v="4"/>
    <n v="4"/>
    <n v="5"/>
    <n v="4"/>
    <n v="3"/>
    <n v="3"/>
    <m/>
    <m/>
    <n v="4"/>
    <n v="4"/>
    <n v="4"/>
    <n v="4"/>
    <n v="4"/>
    <n v="4"/>
    <n v="4"/>
    <m/>
    <s v="No"/>
    <m/>
    <s v="No"/>
    <m/>
    <s v="No"/>
    <m/>
    <s v="No"/>
    <s v="No"/>
    <s v="No"/>
    <m/>
    <s v="No"/>
    <m/>
    <m/>
    <m/>
    <m/>
    <n v="4"/>
    <n v="4"/>
    <m/>
    <n v="4"/>
    <n v="4"/>
    <m/>
    <m/>
    <d v="2017-03-17T15:18:39"/>
    <s v="10.150.1.151"/>
  </r>
  <r>
    <s v="Facultad de Ciencias Económicas y Empresariales "/>
    <s v="CEE"/>
    <x v="4"/>
    <n v="980"/>
    <m/>
    <m/>
    <n v="5"/>
    <m/>
    <n v="4"/>
    <n v="4"/>
    <m/>
    <n v="5"/>
    <m/>
    <m/>
    <m/>
    <m/>
    <m/>
    <n v="4"/>
    <n v="4"/>
    <n v="4"/>
    <n v="3"/>
    <m/>
    <m/>
    <n v="5"/>
    <n v="5"/>
    <n v="2"/>
    <n v="3"/>
    <n v="3"/>
    <m/>
    <n v="3"/>
    <n v="5"/>
    <n v="5"/>
    <n v="5"/>
    <n v="4"/>
    <m/>
    <n v="4"/>
    <m/>
    <m/>
    <n v="5"/>
    <n v="4"/>
    <n v="5"/>
    <n v="4"/>
    <n v="5"/>
    <n v="5"/>
    <n v="5"/>
    <m/>
    <s v="Si"/>
    <n v="5"/>
    <s v="No"/>
    <m/>
    <s v="Si"/>
    <n v="4"/>
    <s v="Si"/>
    <s v="Si"/>
    <s v="No"/>
    <m/>
    <m/>
    <m/>
    <m/>
    <m/>
    <m/>
    <n v="5"/>
    <n v="5"/>
    <m/>
    <n v="4"/>
    <n v="4"/>
    <m/>
    <m/>
    <d v="2017-03-17T15:36:03"/>
    <s v="10.150.1.151"/>
  </r>
  <r>
    <s v="Facultad de Informática "/>
    <s v="FDI"/>
    <x v="3"/>
    <n v="981"/>
    <m/>
    <m/>
    <n v="17"/>
    <m/>
    <n v="2"/>
    <n v="3"/>
    <m/>
    <n v="17"/>
    <m/>
    <m/>
    <m/>
    <m/>
    <m/>
    <n v="5"/>
    <n v="5"/>
    <n v="5"/>
    <m/>
    <m/>
    <m/>
    <n v="2"/>
    <n v="5"/>
    <n v="4"/>
    <n v="1"/>
    <n v="4"/>
    <m/>
    <n v="3"/>
    <n v="4"/>
    <n v="4"/>
    <n v="4"/>
    <n v="4"/>
    <n v="4"/>
    <m/>
    <m/>
    <m/>
    <n v="5"/>
    <n v="4"/>
    <n v="4"/>
    <n v="4"/>
    <n v="4"/>
    <n v="4"/>
    <n v="4"/>
    <m/>
    <s v="Si"/>
    <n v="4"/>
    <s v="No"/>
    <m/>
    <s v="No"/>
    <m/>
    <s v="Si"/>
    <s v="No"/>
    <s v="No"/>
    <m/>
    <s v="No"/>
    <m/>
    <m/>
    <m/>
    <m/>
    <n v="5"/>
    <n v="5"/>
    <m/>
    <n v="4"/>
    <n v="3"/>
    <m/>
    <m/>
    <d v="2017-03-17T15:38:38"/>
    <s v="10.150.1.152"/>
  </r>
  <r>
    <s v="Facultad de Veterinaria "/>
    <s v="VET"/>
    <x v="0"/>
    <n v="982"/>
    <m/>
    <m/>
    <n v="21"/>
    <m/>
    <n v="3"/>
    <n v="5"/>
    <m/>
    <n v="21"/>
    <n v="19"/>
    <n v="18"/>
    <m/>
    <m/>
    <m/>
    <n v="4"/>
    <n v="3"/>
    <n v="3"/>
    <n v="3"/>
    <m/>
    <m/>
    <n v="2"/>
    <n v="5"/>
    <n v="2"/>
    <n v="4"/>
    <n v="4"/>
    <m/>
    <n v="4"/>
    <n v="4"/>
    <n v="4"/>
    <n v="5"/>
    <n v="3"/>
    <n v="4"/>
    <n v="4"/>
    <m/>
    <m/>
    <n v="5"/>
    <n v="5"/>
    <n v="5"/>
    <n v="5"/>
    <n v="5"/>
    <m/>
    <n v="5"/>
    <m/>
    <s v="Si"/>
    <n v="3"/>
    <s v="Si"/>
    <n v="3"/>
    <s v="No"/>
    <m/>
    <s v="Si"/>
    <s v="Si"/>
    <s v="Si"/>
    <n v="5"/>
    <s v="Si"/>
    <m/>
    <m/>
    <m/>
    <m/>
    <n v="5"/>
    <n v="5"/>
    <m/>
    <n v="4"/>
    <n v="4"/>
    <s v="Quiero felicitar expresamente al personal de la Biblioteca de Veterinaria por organizar cursos de formación muy útiles y por su apoyo y disposición en todo momento."/>
    <m/>
    <d v="2017-03-17T15:38:48"/>
    <s v="10.150.1.151"/>
  </r>
  <r>
    <s v="Facultad de Educación "/>
    <s v="EDU"/>
    <x v="2"/>
    <n v="983"/>
    <m/>
    <m/>
    <n v="12"/>
    <m/>
    <n v="3"/>
    <n v="4"/>
    <m/>
    <n v="12"/>
    <n v="29"/>
    <m/>
    <m/>
    <m/>
    <m/>
    <n v="3"/>
    <n v="3"/>
    <n v="4"/>
    <n v="4"/>
    <m/>
    <m/>
    <n v="2"/>
    <n v="3"/>
    <n v="3"/>
    <n v="5"/>
    <n v="4"/>
    <m/>
    <n v="3"/>
    <n v="4"/>
    <n v="3"/>
    <n v="4"/>
    <n v="4"/>
    <n v="3"/>
    <n v="3"/>
    <m/>
    <m/>
    <n v="4"/>
    <n v="4"/>
    <n v="4"/>
    <n v="4"/>
    <n v="4"/>
    <n v="4"/>
    <n v="4"/>
    <m/>
    <s v="Si"/>
    <n v="2"/>
    <s v="No"/>
    <m/>
    <s v="No"/>
    <m/>
    <s v="No"/>
    <m/>
    <s v="Si"/>
    <n v="2"/>
    <s v="No"/>
    <m/>
    <m/>
    <m/>
    <m/>
    <n v="3"/>
    <n v="2"/>
    <m/>
    <n v="2"/>
    <n v="4"/>
    <m/>
    <m/>
    <d v="2017-03-17T15:40:31"/>
    <s v="10.150.1.151"/>
  </r>
  <r>
    <s v="Facultad de Ciencias Matemáticas "/>
    <s v="MAT"/>
    <x v="3"/>
    <n v="984"/>
    <m/>
    <m/>
    <n v="8"/>
    <m/>
    <n v="3"/>
    <n v="3"/>
    <m/>
    <n v="8"/>
    <m/>
    <m/>
    <m/>
    <m/>
    <m/>
    <n v="5"/>
    <m/>
    <n v="5"/>
    <n v="5"/>
    <m/>
    <m/>
    <n v="4"/>
    <n v="4"/>
    <n v="4"/>
    <n v="2"/>
    <n v="4"/>
    <m/>
    <n v="5"/>
    <n v="5"/>
    <n v="5"/>
    <m/>
    <n v="3"/>
    <n v="5"/>
    <n v="3"/>
    <m/>
    <m/>
    <n v="5"/>
    <n v="5"/>
    <n v="5"/>
    <n v="5"/>
    <n v="5"/>
    <n v="5"/>
    <n v="5"/>
    <m/>
    <s v="No"/>
    <m/>
    <s v="No"/>
    <m/>
    <s v="No"/>
    <m/>
    <s v="No"/>
    <s v="Si"/>
    <s v="No"/>
    <m/>
    <s v="No"/>
    <m/>
    <m/>
    <m/>
    <m/>
    <n v="5"/>
    <n v="5"/>
    <m/>
    <n v="5"/>
    <n v="3"/>
    <m/>
    <m/>
    <d v="2017-03-17T15:42:11"/>
    <s v="10.150.1.151"/>
  </r>
  <r>
    <s v="Facultad de Ciencias Geológicas "/>
    <s v="GEO"/>
    <x v="3"/>
    <n v="985"/>
    <m/>
    <m/>
    <n v="7"/>
    <m/>
    <n v="3"/>
    <n v="5"/>
    <m/>
    <n v="7"/>
    <m/>
    <m/>
    <m/>
    <m/>
    <m/>
    <n v="5"/>
    <n v="5"/>
    <n v="5"/>
    <n v="5"/>
    <m/>
    <m/>
    <n v="5"/>
    <n v="5"/>
    <n v="4"/>
    <n v="4"/>
    <n v="3"/>
    <m/>
    <n v="5"/>
    <n v="5"/>
    <n v="5"/>
    <n v="5"/>
    <n v="5"/>
    <n v="5"/>
    <n v="5"/>
    <m/>
    <m/>
    <n v="5"/>
    <n v="5"/>
    <n v="5"/>
    <n v="5"/>
    <n v="5"/>
    <n v="5"/>
    <n v="5"/>
    <m/>
    <s v="Si"/>
    <m/>
    <s v="Si"/>
    <m/>
    <s v="No"/>
    <m/>
    <s v="Si"/>
    <s v="Si"/>
    <s v="No"/>
    <m/>
    <s v="Si"/>
    <m/>
    <m/>
    <m/>
    <m/>
    <n v="5"/>
    <n v="5"/>
    <m/>
    <n v="5"/>
    <n v="3"/>
    <m/>
    <m/>
    <d v="2017-03-17T16:02:25"/>
    <s v="10.150.1.152"/>
  </r>
  <r>
    <s v="Facultad de Filología "/>
    <s v="FLL"/>
    <x v="2"/>
    <n v="986"/>
    <m/>
    <m/>
    <n v="14"/>
    <m/>
    <n v="4"/>
    <n v="4"/>
    <m/>
    <n v="29"/>
    <n v="28"/>
    <n v="16"/>
    <m/>
    <m/>
    <m/>
    <n v="5"/>
    <n v="5"/>
    <n v="5"/>
    <n v="5"/>
    <m/>
    <m/>
    <n v="5"/>
    <n v="5"/>
    <n v="5"/>
    <n v="3"/>
    <n v="3"/>
    <m/>
    <m/>
    <n v="5"/>
    <n v="5"/>
    <m/>
    <m/>
    <n v="5"/>
    <n v="5"/>
    <m/>
    <m/>
    <n v="5"/>
    <n v="5"/>
    <n v="5"/>
    <n v="5"/>
    <n v="5"/>
    <n v="5"/>
    <n v="5"/>
    <m/>
    <s v="Si"/>
    <n v="5"/>
    <s v="Si"/>
    <n v="5"/>
    <s v="No"/>
    <m/>
    <s v="Si"/>
    <s v="Si"/>
    <s v="No"/>
    <m/>
    <s v="No"/>
    <m/>
    <m/>
    <m/>
    <m/>
    <n v="5"/>
    <n v="5"/>
    <m/>
    <n v="5"/>
    <n v="4"/>
    <m/>
    <m/>
    <d v="2017-03-17T16:04:46"/>
    <s v="10.150.1.152"/>
  </r>
  <r>
    <s v="Facultad de Ciencias Matemáticas "/>
    <s v="MAT"/>
    <x v="3"/>
    <n v="987"/>
    <m/>
    <m/>
    <n v="8"/>
    <m/>
    <n v="3"/>
    <n v="5"/>
    <m/>
    <n v="8"/>
    <n v="29"/>
    <n v="23"/>
    <m/>
    <m/>
    <m/>
    <n v="5"/>
    <n v="5"/>
    <n v="5"/>
    <n v="4"/>
    <m/>
    <m/>
    <n v="3"/>
    <n v="5"/>
    <n v="2"/>
    <n v="2"/>
    <n v="2"/>
    <m/>
    <n v="5"/>
    <n v="4"/>
    <n v="5"/>
    <n v="5"/>
    <n v="4"/>
    <n v="4"/>
    <n v="4"/>
    <m/>
    <m/>
    <n v="5"/>
    <n v="5"/>
    <n v="5"/>
    <n v="5"/>
    <n v="4"/>
    <n v="4"/>
    <n v="4"/>
    <m/>
    <s v="Si"/>
    <n v="4"/>
    <s v="Si"/>
    <n v="4"/>
    <s v="No"/>
    <m/>
    <s v="Si"/>
    <s v="Si"/>
    <s v="No"/>
    <m/>
    <s v="Si"/>
    <m/>
    <m/>
    <m/>
    <m/>
    <n v="5"/>
    <n v="5"/>
    <m/>
    <n v="5"/>
    <n v="5"/>
    <m/>
    <m/>
    <d v="2017-03-17T16:15:49"/>
    <s v="10.150.1.151"/>
  </r>
  <r>
    <s v="Facultad de Bellas Artes "/>
    <s v="BBA"/>
    <x v="2"/>
    <n v="988"/>
    <m/>
    <m/>
    <n v="1"/>
    <m/>
    <n v="3"/>
    <n v="3"/>
    <m/>
    <n v="16"/>
    <m/>
    <m/>
    <m/>
    <m/>
    <m/>
    <n v="5"/>
    <n v="5"/>
    <n v="4"/>
    <n v="4"/>
    <m/>
    <m/>
    <n v="5"/>
    <n v="4"/>
    <n v="5"/>
    <n v="2"/>
    <n v="2"/>
    <m/>
    <n v="4"/>
    <n v="5"/>
    <n v="5"/>
    <n v="5"/>
    <n v="5"/>
    <n v="5"/>
    <n v="5"/>
    <m/>
    <m/>
    <n v="5"/>
    <n v="5"/>
    <n v="4"/>
    <n v="4"/>
    <n v="5"/>
    <n v="5"/>
    <m/>
    <m/>
    <s v="Si"/>
    <n v="5"/>
    <s v="Si"/>
    <n v="4"/>
    <s v="No"/>
    <m/>
    <s v="Si"/>
    <s v="Si"/>
    <s v="Si"/>
    <n v="4"/>
    <s v="Si"/>
    <m/>
    <m/>
    <m/>
    <m/>
    <n v="5"/>
    <n v="5"/>
    <m/>
    <n v="5"/>
    <n v="5"/>
    <s v="Destacar la dedicación, amabilidad y eficiencia de la dirección de la facultad. "/>
    <m/>
    <d v="2017-03-17T16:17:11"/>
    <s v="10.150.1.151"/>
  </r>
  <r>
    <s v="Facultad de Ciencias de la Información "/>
    <s v="INF"/>
    <x v="4"/>
    <n v="989"/>
    <m/>
    <m/>
    <n v="4"/>
    <m/>
    <n v="3"/>
    <n v="4"/>
    <m/>
    <n v="4"/>
    <n v="8"/>
    <m/>
    <m/>
    <m/>
    <m/>
    <n v="4"/>
    <n v="3"/>
    <n v="4"/>
    <n v="3"/>
    <m/>
    <m/>
    <n v="4"/>
    <n v="3"/>
    <n v="4"/>
    <m/>
    <n v="4"/>
    <m/>
    <n v="3"/>
    <n v="4"/>
    <n v="3"/>
    <n v="4"/>
    <n v="3"/>
    <n v="5"/>
    <n v="4"/>
    <m/>
    <m/>
    <n v="4"/>
    <n v="4"/>
    <n v="4"/>
    <m/>
    <m/>
    <n v="4"/>
    <n v="4"/>
    <m/>
    <s v="No"/>
    <m/>
    <s v="Si"/>
    <n v="4"/>
    <s v="No"/>
    <m/>
    <s v="No"/>
    <s v="Si"/>
    <s v="No"/>
    <m/>
    <s v="No"/>
    <m/>
    <m/>
    <m/>
    <m/>
    <n v="4"/>
    <n v="5"/>
    <m/>
    <n v="4"/>
    <n v="3"/>
    <m/>
    <m/>
    <d v="2017-03-17T16:20:06"/>
    <s v="10.150.1.152"/>
  </r>
  <r>
    <s v="Facultad de Ciencias de la Información "/>
    <s v="INF"/>
    <x v="4"/>
    <n v="990"/>
    <m/>
    <m/>
    <n v="4"/>
    <m/>
    <n v="3"/>
    <n v="3"/>
    <m/>
    <n v="4"/>
    <n v="9"/>
    <m/>
    <m/>
    <m/>
    <m/>
    <n v="5"/>
    <n v="4"/>
    <n v="4"/>
    <n v="3"/>
    <m/>
    <m/>
    <n v="5"/>
    <n v="3"/>
    <n v="4"/>
    <n v="4"/>
    <n v="5"/>
    <m/>
    <n v="4"/>
    <n v="5"/>
    <n v="4"/>
    <n v="5"/>
    <n v="5"/>
    <n v="5"/>
    <n v="3"/>
    <m/>
    <m/>
    <n v="5"/>
    <n v="5"/>
    <n v="5"/>
    <n v="5"/>
    <n v="5"/>
    <n v="5"/>
    <n v="5"/>
    <m/>
    <s v="No"/>
    <m/>
    <s v="Si"/>
    <n v="4"/>
    <s v="No"/>
    <m/>
    <s v="Si"/>
    <s v="Si"/>
    <s v="Si"/>
    <n v="5"/>
    <s v="No"/>
    <m/>
    <m/>
    <m/>
    <m/>
    <n v="4"/>
    <n v="4"/>
    <m/>
    <n v="4"/>
    <n v="4"/>
    <m/>
    <m/>
    <d v="2017-03-17T16:22:28"/>
    <s v="10.150.1.151"/>
  </r>
  <r>
    <s v="F. Óptica y Optometría"/>
    <s v="OPT"/>
    <x v="0"/>
    <n v="991"/>
    <m/>
    <m/>
    <n v="25"/>
    <m/>
    <n v="4"/>
    <n v="4"/>
    <m/>
    <n v="33"/>
    <n v="25"/>
    <m/>
    <m/>
    <m/>
    <m/>
    <n v="5"/>
    <n v="5"/>
    <n v="5"/>
    <n v="5"/>
    <m/>
    <m/>
    <n v="4"/>
    <n v="5"/>
    <n v="3"/>
    <n v="2"/>
    <n v="5"/>
    <m/>
    <n v="5"/>
    <n v="5"/>
    <n v="5"/>
    <n v="5"/>
    <n v="5"/>
    <n v="5"/>
    <n v="5"/>
    <m/>
    <m/>
    <n v="5"/>
    <n v="5"/>
    <n v="5"/>
    <n v="5"/>
    <n v="5"/>
    <n v="5"/>
    <n v="5"/>
    <m/>
    <s v="Si"/>
    <n v="4"/>
    <s v="Si"/>
    <n v="5"/>
    <s v="Si"/>
    <n v="5"/>
    <s v="Si"/>
    <s v="Si"/>
    <s v="No"/>
    <m/>
    <s v="Si"/>
    <m/>
    <m/>
    <m/>
    <m/>
    <n v="5"/>
    <n v="5"/>
    <m/>
    <n v="5"/>
    <n v="5"/>
    <m/>
    <m/>
    <d v="2017-03-17T16:23:50"/>
    <s v="10.150.1.152"/>
  </r>
  <r>
    <s v="Facultad de Veterinaria "/>
    <s v="VET"/>
    <x v="0"/>
    <n v="992"/>
    <m/>
    <m/>
    <n v="21"/>
    <m/>
    <n v="2"/>
    <n v="5"/>
    <m/>
    <n v="21"/>
    <m/>
    <m/>
    <m/>
    <m/>
    <m/>
    <n v="4"/>
    <n v="4"/>
    <n v="4"/>
    <n v="3"/>
    <m/>
    <m/>
    <n v="2"/>
    <n v="5"/>
    <n v="2"/>
    <n v="2"/>
    <n v="4"/>
    <m/>
    <n v="4"/>
    <n v="4"/>
    <n v="4"/>
    <n v="5"/>
    <n v="4"/>
    <n v="4"/>
    <n v="4"/>
    <m/>
    <m/>
    <n v="4"/>
    <n v="4"/>
    <n v="4"/>
    <n v="4"/>
    <n v="4"/>
    <n v="4"/>
    <n v="5"/>
    <m/>
    <s v="Si"/>
    <n v="4"/>
    <s v="No"/>
    <m/>
    <s v="No"/>
    <m/>
    <s v="Si"/>
    <s v="Si"/>
    <s v="Si"/>
    <n v="4"/>
    <s v="Si"/>
    <m/>
    <m/>
    <m/>
    <m/>
    <n v="5"/>
    <n v="5"/>
    <m/>
    <n v="5"/>
    <n v="4"/>
    <m/>
    <m/>
    <d v="2017-03-17T16:25:12"/>
    <s v="10.150.1.152"/>
  </r>
  <r>
    <s v="Facultad de Medicina "/>
    <s v="MED"/>
    <x v="0"/>
    <n v="993"/>
    <m/>
    <m/>
    <n v="18"/>
    <m/>
    <n v="3"/>
    <n v="4"/>
    <m/>
    <n v="33"/>
    <n v="25"/>
    <n v="18"/>
    <m/>
    <m/>
    <m/>
    <n v="5"/>
    <n v="5"/>
    <n v="5"/>
    <n v="5"/>
    <m/>
    <m/>
    <n v="4"/>
    <n v="5"/>
    <n v="3"/>
    <n v="2"/>
    <n v="5"/>
    <m/>
    <n v="5"/>
    <n v="5"/>
    <n v="5"/>
    <n v="5"/>
    <n v="5"/>
    <n v="5"/>
    <n v="5"/>
    <m/>
    <m/>
    <n v="5"/>
    <n v="5"/>
    <n v="5"/>
    <n v="5"/>
    <n v="5"/>
    <n v="5"/>
    <n v="5"/>
    <m/>
    <s v="Si"/>
    <n v="4"/>
    <s v="Si"/>
    <n v="5"/>
    <s v="Si"/>
    <n v="5"/>
    <s v="Si"/>
    <s v="Si"/>
    <s v="No"/>
    <m/>
    <s v="Si"/>
    <m/>
    <m/>
    <m/>
    <m/>
    <n v="5"/>
    <n v="5"/>
    <m/>
    <n v="5"/>
    <n v="5"/>
    <m/>
    <m/>
    <d v="2017-03-17T16:31:14"/>
    <s v="10.150.1.152"/>
  </r>
  <r>
    <s v="Facultad de Educación "/>
    <s v="EDU"/>
    <x v="2"/>
    <n v="994"/>
    <m/>
    <m/>
    <n v="12"/>
    <m/>
    <n v="3"/>
    <n v="2"/>
    <m/>
    <n v="12"/>
    <n v="20"/>
    <m/>
    <m/>
    <m/>
    <m/>
    <n v="5"/>
    <n v="4"/>
    <n v="5"/>
    <n v="4"/>
    <m/>
    <m/>
    <n v="2"/>
    <n v="4"/>
    <n v="3"/>
    <n v="4"/>
    <n v="5"/>
    <m/>
    <n v="4"/>
    <n v="4"/>
    <n v="4"/>
    <n v="4"/>
    <n v="4"/>
    <n v="4"/>
    <n v="4"/>
    <m/>
    <m/>
    <n v="4"/>
    <n v="4"/>
    <n v="4"/>
    <n v="4"/>
    <n v="4"/>
    <n v="4"/>
    <n v="4"/>
    <m/>
    <s v="No"/>
    <n v="4"/>
    <s v="No"/>
    <m/>
    <s v="No"/>
    <m/>
    <s v="No"/>
    <s v="Si"/>
    <s v="No"/>
    <m/>
    <s v="No"/>
    <m/>
    <m/>
    <m/>
    <m/>
    <n v="4"/>
    <n v="4"/>
    <m/>
    <n v="4"/>
    <n v="4"/>
    <m/>
    <m/>
    <d v="2017-03-17T16:33:24"/>
    <s v="10.150.1.152"/>
  </r>
  <r>
    <s v="Facultad de Educación "/>
    <s v="EDU"/>
    <x v="2"/>
    <n v="995"/>
    <m/>
    <m/>
    <n v="12"/>
    <m/>
    <n v="3"/>
    <n v="4"/>
    <m/>
    <n v="12"/>
    <n v="20"/>
    <m/>
    <s v="Bibliotecas de la Facultad de Psicología y de la de Educación de la UNED; Facultad de Psicología y de la de Educación de la UAM"/>
    <m/>
    <m/>
    <n v="5"/>
    <n v="5"/>
    <n v="5"/>
    <n v="5"/>
    <m/>
    <m/>
    <n v="2"/>
    <n v="5"/>
    <n v="3"/>
    <n v="3"/>
    <n v="2"/>
    <m/>
    <n v="4"/>
    <n v="5"/>
    <n v="3"/>
    <n v="5"/>
    <n v="4"/>
    <n v="4"/>
    <n v="3"/>
    <m/>
    <m/>
    <n v="5"/>
    <n v="5"/>
    <n v="5"/>
    <n v="5"/>
    <n v="5"/>
    <n v="5"/>
    <n v="5"/>
    <m/>
    <s v="Si"/>
    <n v="3"/>
    <s v="Si"/>
    <n v="4"/>
    <s v="No"/>
    <m/>
    <s v="Si"/>
    <s v="Si"/>
    <s v="No"/>
    <m/>
    <s v="No"/>
    <m/>
    <m/>
    <m/>
    <m/>
    <n v="5"/>
    <n v="5"/>
    <m/>
    <n v="5"/>
    <n v="5"/>
    <m/>
    <m/>
    <d v="2017-03-17T16:36:06"/>
    <s v="10.150.1.151"/>
  </r>
  <r>
    <s v="Facultad de Ciencias de la Información "/>
    <s v="INF"/>
    <x v="4"/>
    <n v="996"/>
    <m/>
    <m/>
    <n v="4"/>
    <m/>
    <n v="3"/>
    <n v="4"/>
    <m/>
    <n v="4"/>
    <n v="14"/>
    <n v="29"/>
    <s v="Hemeroteca Municipal de Madrid"/>
    <m/>
    <m/>
    <n v="5"/>
    <n v="5"/>
    <n v="5"/>
    <n v="5"/>
    <m/>
    <m/>
    <n v="3"/>
    <n v="4"/>
    <n v="3"/>
    <n v="4"/>
    <n v="5"/>
    <m/>
    <n v="4"/>
    <n v="5"/>
    <n v="4"/>
    <n v="5"/>
    <n v="5"/>
    <n v="5"/>
    <n v="5"/>
    <m/>
    <m/>
    <n v="5"/>
    <n v="5"/>
    <n v="5"/>
    <n v="4"/>
    <n v="5"/>
    <n v="5"/>
    <n v="5"/>
    <m/>
    <s v="Si"/>
    <n v="4"/>
    <s v="Si"/>
    <n v="4"/>
    <s v="No"/>
    <m/>
    <s v="Si"/>
    <s v="Si"/>
    <s v="Si"/>
    <n v="5"/>
    <s v="Si"/>
    <m/>
    <m/>
    <m/>
    <m/>
    <n v="5"/>
    <n v="5"/>
    <m/>
    <n v="5"/>
    <n v="5"/>
    <m/>
    <m/>
    <d v="2017-03-17T16:37:56"/>
    <s v="10.150.1.152"/>
  </r>
  <r>
    <s v="Facultad de Ciencias de la Información "/>
    <s v="INF"/>
    <x v="4"/>
    <n v="997"/>
    <m/>
    <m/>
    <n v="4"/>
    <m/>
    <n v="3"/>
    <n v="1"/>
    <m/>
    <n v="4"/>
    <m/>
    <m/>
    <s v="Biblioteca Francisco Umbral de Majadahonda"/>
    <m/>
    <m/>
    <n v="4"/>
    <n v="4"/>
    <n v="4"/>
    <n v="4"/>
    <m/>
    <m/>
    <n v="4"/>
    <n v="4"/>
    <n v="5"/>
    <n v="3"/>
    <n v="4"/>
    <m/>
    <n v="2"/>
    <n v="4"/>
    <n v="4"/>
    <n v="5"/>
    <n v="4"/>
    <n v="3"/>
    <n v="4"/>
    <m/>
    <m/>
    <n v="5"/>
    <n v="5"/>
    <n v="5"/>
    <n v="5"/>
    <n v="5"/>
    <n v="5"/>
    <n v="4"/>
    <m/>
    <s v="No"/>
    <m/>
    <s v="No"/>
    <m/>
    <s v="No"/>
    <m/>
    <s v="Si"/>
    <s v="Si"/>
    <s v="No"/>
    <m/>
    <s v="Si"/>
    <m/>
    <m/>
    <m/>
    <m/>
    <n v="5"/>
    <n v="5"/>
    <m/>
    <n v="4"/>
    <n v="4"/>
    <s v="Se deberían adquirir libros actuales más a menudo, en muchas ocasiones están obsoletos."/>
    <m/>
    <d v="2017-03-17T16:45:02"/>
    <s v="10.150.1.151"/>
  </r>
  <r>
    <s v=""/>
    <s v=""/>
    <x v="1"/>
    <n v="998"/>
    <m/>
    <m/>
    <m/>
    <m/>
    <n v="3"/>
    <n v="4"/>
    <m/>
    <n v="10"/>
    <n v="6"/>
    <n v="7"/>
    <m/>
    <m/>
    <m/>
    <n v="1"/>
    <n v="1"/>
    <n v="2"/>
    <n v="1"/>
    <m/>
    <m/>
    <n v="4"/>
    <n v="4"/>
    <n v="3"/>
    <n v="3"/>
    <n v="4"/>
    <m/>
    <n v="4"/>
    <n v="5"/>
    <n v="4"/>
    <n v="4"/>
    <n v="4"/>
    <n v="5"/>
    <n v="4"/>
    <m/>
    <m/>
    <n v="5"/>
    <n v="5"/>
    <n v="5"/>
    <n v="5"/>
    <m/>
    <n v="5"/>
    <n v="5"/>
    <m/>
    <s v="No"/>
    <m/>
    <s v="No"/>
    <m/>
    <s v="No"/>
    <m/>
    <s v="Si"/>
    <s v="No"/>
    <s v="No"/>
    <m/>
    <s v="No"/>
    <m/>
    <m/>
    <m/>
    <m/>
    <n v="4"/>
    <n v="5"/>
    <m/>
    <n v="5"/>
    <n v="4"/>
    <m/>
    <m/>
    <d v="2017-03-17T16:45:47"/>
    <s v="10.150.1.151"/>
  </r>
  <r>
    <s v="Facultad de Filología "/>
    <s v="FLL"/>
    <x v="2"/>
    <n v="999"/>
    <m/>
    <m/>
    <n v="14"/>
    <m/>
    <n v="3"/>
    <n v="4"/>
    <m/>
    <n v="29"/>
    <n v="12"/>
    <n v="14"/>
    <m/>
    <m/>
    <m/>
    <n v="3"/>
    <n v="4"/>
    <n v="4"/>
    <n v="4"/>
    <m/>
    <m/>
    <n v="3"/>
    <n v="5"/>
    <n v="4"/>
    <n v="3"/>
    <n v="5"/>
    <m/>
    <n v="4"/>
    <n v="3"/>
    <n v="5"/>
    <n v="5"/>
    <n v="5"/>
    <n v="5"/>
    <n v="5"/>
    <m/>
    <m/>
    <n v="4"/>
    <n v="2"/>
    <n v="3"/>
    <n v="2"/>
    <n v="2"/>
    <n v="3"/>
    <n v="5"/>
    <m/>
    <s v="Si"/>
    <n v="4"/>
    <s v="No"/>
    <m/>
    <s v="No"/>
    <m/>
    <s v="Si"/>
    <s v="Si"/>
    <s v="Si"/>
    <n v="5"/>
    <s v="No"/>
    <m/>
    <m/>
    <m/>
    <m/>
    <n v="5"/>
    <n v="5"/>
    <m/>
    <n v="5"/>
    <n v="4"/>
    <m/>
    <m/>
    <d v="2017-03-17T16:48:52"/>
    <s v="10.150.1.151"/>
  </r>
  <r>
    <s v="Facultad de Informática "/>
    <s v="FDI"/>
    <x v="3"/>
    <n v="1000"/>
    <m/>
    <m/>
    <n v="17"/>
    <m/>
    <n v="2"/>
    <n v="3"/>
    <m/>
    <n v="17"/>
    <n v="17"/>
    <m/>
    <m/>
    <m/>
    <m/>
    <n v="5"/>
    <n v="5"/>
    <n v="5"/>
    <n v="5"/>
    <m/>
    <m/>
    <n v="2"/>
    <n v="5"/>
    <n v="4"/>
    <n v="2"/>
    <n v="5"/>
    <m/>
    <n v="4"/>
    <n v="5"/>
    <n v="5"/>
    <n v="5"/>
    <n v="5"/>
    <n v="5"/>
    <n v="5"/>
    <m/>
    <m/>
    <n v="5"/>
    <n v="5"/>
    <n v="5"/>
    <n v="5"/>
    <n v="5"/>
    <n v="5"/>
    <n v="5"/>
    <m/>
    <s v="Si"/>
    <n v="3"/>
    <s v="Si"/>
    <n v="3"/>
    <s v="Si"/>
    <n v="3"/>
    <s v="Si"/>
    <s v="Si"/>
    <s v="No"/>
    <m/>
    <s v="No"/>
    <m/>
    <m/>
    <m/>
    <m/>
    <n v="5"/>
    <n v="5"/>
    <m/>
    <n v="5"/>
    <n v="3"/>
    <m/>
    <m/>
    <d v="2017-03-17T16:50:00"/>
    <s v="10.150.1.151"/>
  </r>
  <r>
    <s v="Facultad de Ciencias Políticas y Sociología "/>
    <s v="CPS"/>
    <x v="4"/>
    <n v="1001"/>
    <m/>
    <m/>
    <n v="9"/>
    <m/>
    <n v="4"/>
    <n v="3"/>
    <m/>
    <n v="9"/>
    <n v="5"/>
    <n v="15"/>
    <s v="Trabajo Social"/>
    <m/>
    <m/>
    <n v="5"/>
    <n v="5"/>
    <n v="3"/>
    <n v="3"/>
    <m/>
    <m/>
    <n v="5"/>
    <n v="3"/>
    <n v="4"/>
    <n v="4"/>
    <n v="5"/>
    <m/>
    <n v="3"/>
    <n v="4"/>
    <n v="3"/>
    <n v="5"/>
    <n v="4"/>
    <n v="5"/>
    <n v="4"/>
    <m/>
    <m/>
    <n v="5"/>
    <n v="5"/>
    <n v="5"/>
    <n v="5"/>
    <n v="5"/>
    <n v="5"/>
    <n v="5"/>
    <m/>
    <s v="No"/>
    <m/>
    <s v="No"/>
    <m/>
    <s v="Si"/>
    <n v="4"/>
    <s v="Si"/>
    <s v="No"/>
    <s v="No"/>
    <m/>
    <s v="No"/>
    <m/>
    <m/>
    <m/>
    <m/>
    <n v="5"/>
    <n v="5"/>
    <m/>
    <n v="5"/>
    <n v="4"/>
    <m/>
    <m/>
    <d v="2017-03-17T16:53:26"/>
    <s v="10.150.1.152"/>
  </r>
  <r>
    <s v="Facultad de Ciencias Químicas "/>
    <s v="QUI"/>
    <x v="3"/>
    <n v="1002"/>
    <m/>
    <m/>
    <n v="10"/>
    <m/>
    <n v="3"/>
    <n v="5"/>
    <m/>
    <n v="10"/>
    <n v="6"/>
    <m/>
    <m/>
    <m/>
    <m/>
    <n v="5"/>
    <n v="5"/>
    <n v="5"/>
    <n v="5"/>
    <m/>
    <m/>
    <n v="3"/>
    <n v="5"/>
    <n v="4"/>
    <n v="3"/>
    <n v="4"/>
    <m/>
    <n v="4"/>
    <n v="5"/>
    <n v="5"/>
    <n v="5"/>
    <n v="5"/>
    <n v="5"/>
    <n v="5"/>
    <m/>
    <m/>
    <n v="5"/>
    <n v="4"/>
    <n v="4"/>
    <n v="5"/>
    <n v="5"/>
    <n v="5"/>
    <n v="5"/>
    <m/>
    <s v="Si"/>
    <n v="3"/>
    <s v="No"/>
    <m/>
    <s v="No"/>
    <m/>
    <s v="Si"/>
    <s v="Si"/>
    <s v="No"/>
    <m/>
    <s v="Si"/>
    <m/>
    <m/>
    <m/>
    <m/>
    <n v="5"/>
    <n v="5"/>
    <m/>
    <n v="5"/>
    <n v="4"/>
    <m/>
    <m/>
    <d v="2017-03-17T16:56:42"/>
    <s v="10.150.1.152"/>
  </r>
  <r>
    <s v="Facultad de Ciencias Biológicas "/>
    <s v="BIO"/>
    <x v="3"/>
    <n v="1003"/>
    <m/>
    <m/>
    <n v="2"/>
    <m/>
    <n v="3"/>
    <n v="3"/>
    <m/>
    <n v="2"/>
    <n v="10"/>
    <m/>
    <m/>
    <m/>
    <m/>
    <n v="5"/>
    <n v="5"/>
    <n v="5"/>
    <m/>
    <m/>
    <m/>
    <n v="4"/>
    <n v="4"/>
    <n v="5"/>
    <m/>
    <n v="5"/>
    <m/>
    <n v="4"/>
    <n v="4"/>
    <n v="4"/>
    <n v="5"/>
    <n v="4"/>
    <n v="5"/>
    <m/>
    <m/>
    <m/>
    <n v="5"/>
    <n v="5"/>
    <m/>
    <n v="5"/>
    <m/>
    <m/>
    <m/>
    <m/>
    <s v="Si"/>
    <n v="3"/>
    <s v="Si"/>
    <n v="3"/>
    <s v="No"/>
    <m/>
    <s v="No"/>
    <s v="No"/>
    <s v="No"/>
    <m/>
    <s v="No"/>
    <m/>
    <m/>
    <m/>
    <m/>
    <n v="4"/>
    <n v="5"/>
    <m/>
    <n v="5"/>
    <n v="5"/>
    <m/>
    <m/>
    <d v="2017-03-17T16:57:19"/>
    <s v="10.150.1.151"/>
  </r>
  <r>
    <s v="Facultad de Geografía e Historia "/>
    <s v="GHI"/>
    <x v="2"/>
    <n v="1004"/>
    <m/>
    <m/>
    <n v="16"/>
    <m/>
    <n v="3"/>
    <n v="5"/>
    <m/>
    <n v="16"/>
    <n v="29"/>
    <n v="12"/>
    <s v="Biblioteca Nacional "/>
    <m/>
    <m/>
    <n v="5"/>
    <n v="5"/>
    <n v="5"/>
    <n v="3"/>
    <m/>
    <m/>
    <n v="5"/>
    <n v="4"/>
    <n v="4"/>
    <n v="4"/>
    <n v="3"/>
    <m/>
    <n v="4"/>
    <n v="5"/>
    <n v="3"/>
    <n v="4"/>
    <n v="4"/>
    <n v="4"/>
    <n v="3"/>
    <m/>
    <m/>
    <n v="5"/>
    <n v="5"/>
    <n v="5"/>
    <n v="4"/>
    <n v="5"/>
    <n v="5"/>
    <n v="5"/>
    <m/>
    <s v="Si"/>
    <n v="3"/>
    <s v="No"/>
    <n v="4"/>
    <s v="No"/>
    <m/>
    <s v="Si"/>
    <s v="Si"/>
    <s v="No"/>
    <m/>
    <s v="Si"/>
    <m/>
    <m/>
    <m/>
    <m/>
    <n v="4"/>
    <n v="5"/>
    <m/>
    <n v="5"/>
    <n v="4"/>
    <m/>
    <m/>
    <d v="2017-03-17T16:57:47"/>
    <s v="10.150.1.151"/>
  </r>
  <r>
    <s v=""/>
    <s v=""/>
    <x v="1"/>
    <n v="1005"/>
    <m/>
    <m/>
    <m/>
    <m/>
    <n v="2"/>
    <n v="5"/>
    <m/>
    <n v="12"/>
    <m/>
    <m/>
    <m/>
    <m/>
    <m/>
    <n v="5"/>
    <n v="5"/>
    <n v="5"/>
    <m/>
    <m/>
    <m/>
    <n v="4"/>
    <n v="5"/>
    <n v="3"/>
    <n v="2"/>
    <n v="2"/>
    <m/>
    <n v="5"/>
    <n v="5"/>
    <n v="5"/>
    <n v="5"/>
    <n v="5"/>
    <n v="3"/>
    <n v="5"/>
    <m/>
    <m/>
    <n v="4"/>
    <n v="5"/>
    <n v="5"/>
    <n v="5"/>
    <n v="5"/>
    <n v="5"/>
    <n v="5"/>
    <m/>
    <s v="Si"/>
    <n v="5"/>
    <s v="No"/>
    <m/>
    <s v="No"/>
    <m/>
    <s v="Si"/>
    <s v="Si"/>
    <s v="No"/>
    <m/>
    <s v="No"/>
    <m/>
    <m/>
    <m/>
    <m/>
    <n v="4"/>
    <n v="4"/>
    <m/>
    <n v="5"/>
    <n v="4"/>
    <m/>
    <m/>
    <d v="2017-03-17T17:13:52"/>
    <s v="10.150.1.151"/>
  </r>
  <r>
    <s v="Facultad de Derecho "/>
    <s v="DER"/>
    <x v="4"/>
    <n v="1006"/>
    <m/>
    <m/>
    <n v="11"/>
    <m/>
    <n v="3"/>
    <n v="1"/>
    <m/>
    <n v="11"/>
    <n v="14"/>
    <n v="9"/>
    <s v="Biblioteca Nacional"/>
    <m/>
    <m/>
    <n v="5"/>
    <n v="5"/>
    <n v="5"/>
    <n v="3"/>
    <m/>
    <m/>
    <n v="5"/>
    <n v="5"/>
    <n v="5"/>
    <n v="5"/>
    <n v="3"/>
    <m/>
    <n v="3"/>
    <n v="4"/>
    <n v="4"/>
    <n v="5"/>
    <n v="3"/>
    <n v="4"/>
    <n v="4"/>
    <m/>
    <m/>
    <n v="5"/>
    <n v="4"/>
    <n v="3"/>
    <n v="4"/>
    <n v="5"/>
    <n v="5"/>
    <n v="4"/>
    <m/>
    <s v="Si"/>
    <n v="4"/>
    <s v="No"/>
    <m/>
    <s v="No"/>
    <m/>
    <s v="No"/>
    <s v="Si"/>
    <s v="Si"/>
    <n v="5"/>
    <s v="No"/>
    <m/>
    <m/>
    <m/>
    <m/>
    <n v="5"/>
    <n v="5"/>
    <m/>
    <n v="5"/>
    <n v="5"/>
    <m/>
    <m/>
    <d v="2017-03-17T17:16:36"/>
    <s v="10.150.1.152"/>
  </r>
  <r>
    <s v="Facultad de Veterinaria "/>
    <s v="VET"/>
    <x v="0"/>
    <n v="1007"/>
    <m/>
    <m/>
    <n v="21"/>
    <m/>
    <n v="3"/>
    <n v="5"/>
    <m/>
    <n v="21"/>
    <m/>
    <m/>
    <m/>
    <m/>
    <m/>
    <n v="4"/>
    <n v="4"/>
    <n v="4"/>
    <n v="4"/>
    <m/>
    <m/>
    <n v="2"/>
    <n v="5"/>
    <n v="3"/>
    <n v="3"/>
    <n v="3"/>
    <m/>
    <n v="4"/>
    <n v="5"/>
    <n v="5"/>
    <n v="5"/>
    <n v="5"/>
    <n v="5"/>
    <n v="5"/>
    <m/>
    <m/>
    <n v="5"/>
    <n v="4"/>
    <n v="5"/>
    <n v="5"/>
    <n v="5"/>
    <n v="4"/>
    <n v="4"/>
    <m/>
    <s v="No"/>
    <m/>
    <s v="Si"/>
    <n v="4"/>
    <s v="No"/>
    <m/>
    <s v="Si"/>
    <s v="No"/>
    <s v="No"/>
    <m/>
    <s v="Si"/>
    <m/>
    <m/>
    <m/>
    <m/>
    <n v="5"/>
    <n v="5"/>
    <m/>
    <n v="5"/>
    <n v="5"/>
    <m/>
    <m/>
    <d v="2017-03-17T17:16:46"/>
    <s v="10.150.1.151"/>
  </r>
  <r>
    <s v="F. Estudios Estadísticos"/>
    <s v="EST"/>
    <x v="3"/>
    <n v="1008"/>
    <m/>
    <m/>
    <n v="23"/>
    <m/>
    <n v="3"/>
    <n v="4"/>
    <m/>
    <n v="8"/>
    <m/>
    <m/>
    <m/>
    <m/>
    <m/>
    <n v="4"/>
    <n v="4"/>
    <n v="3"/>
    <n v="3"/>
    <m/>
    <m/>
    <n v="5"/>
    <n v="5"/>
    <n v="3"/>
    <n v="4"/>
    <n v="4"/>
    <m/>
    <n v="4"/>
    <n v="3"/>
    <n v="4"/>
    <n v="5"/>
    <n v="4"/>
    <m/>
    <m/>
    <m/>
    <m/>
    <n v="4"/>
    <n v="3"/>
    <n v="4"/>
    <n v="4"/>
    <n v="5"/>
    <n v="4"/>
    <n v="4"/>
    <m/>
    <s v="Si"/>
    <n v="4"/>
    <s v="Si"/>
    <n v="3"/>
    <s v="No"/>
    <m/>
    <s v="Si"/>
    <s v="Si"/>
    <s v="No"/>
    <m/>
    <s v="No"/>
    <m/>
    <m/>
    <m/>
    <m/>
    <n v="4"/>
    <n v="5"/>
    <m/>
    <n v="4"/>
    <n v="3"/>
    <m/>
    <m/>
    <d v="2017-03-17T17:17:34"/>
    <s v="10.150.1.151"/>
  </r>
  <r>
    <s v="Facultad de Geografía e Historia "/>
    <s v="GHI"/>
    <x v="2"/>
    <n v="1009"/>
    <m/>
    <m/>
    <n v="16"/>
    <m/>
    <n v="3"/>
    <n v="5"/>
    <m/>
    <n v="16"/>
    <n v="29"/>
    <m/>
    <m/>
    <m/>
    <m/>
    <n v="5"/>
    <n v="4"/>
    <n v="5"/>
    <m/>
    <m/>
    <m/>
    <n v="4"/>
    <n v="5"/>
    <n v="3"/>
    <n v="2"/>
    <n v="4"/>
    <m/>
    <n v="4"/>
    <n v="5"/>
    <n v="5"/>
    <n v="5"/>
    <n v="4"/>
    <n v="5"/>
    <n v="5"/>
    <m/>
    <m/>
    <n v="5"/>
    <n v="5"/>
    <n v="5"/>
    <n v="5"/>
    <n v="5"/>
    <n v="5"/>
    <n v="4"/>
    <m/>
    <m/>
    <n v="4"/>
    <s v="No"/>
    <m/>
    <s v="No"/>
    <m/>
    <s v="Si"/>
    <s v="Si"/>
    <s v="No"/>
    <m/>
    <s v="Si"/>
    <m/>
    <m/>
    <m/>
    <m/>
    <n v="5"/>
    <n v="5"/>
    <m/>
    <n v="5"/>
    <n v="3"/>
    <m/>
    <m/>
    <d v="2017-03-17T17:18:45"/>
    <s v="10.150.1.152"/>
  </r>
  <r>
    <s v="F. Enfermería, Fisioterapia y Podología"/>
    <s v="ENF"/>
    <x v="0"/>
    <n v="1010"/>
    <m/>
    <m/>
    <n v="22"/>
    <m/>
    <n v="1"/>
    <n v="3"/>
    <m/>
    <m/>
    <m/>
    <m/>
    <s v="H. 12 de Octubre"/>
    <m/>
    <m/>
    <m/>
    <m/>
    <m/>
    <m/>
    <m/>
    <m/>
    <n v="1"/>
    <n v="3"/>
    <n v="2"/>
    <n v="5"/>
    <n v="2"/>
    <m/>
    <m/>
    <m/>
    <n v="3"/>
    <n v="5"/>
    <n v="2"/>
    <n v="3"/>
    <n v="3"/>
    <m/>
    <m/>
    <m/>
    <m/>
    <m/>
    <m/>
    <m/>
    <m/>
    <m/>
    <m/>
    <s v="No"/>
    <m/>
    <s v="No"/>
    <m/>
    <s v="No"/>
    <m/>
    <s v="No"/>
    <s v="Si"/>
    <s v="No"/>
    <m/>
    <s v="No"/>
    <m/>
    <m/>
    <m/>
    <m/>
    <n v="5"/>
    <n v="5"/>
    <m/>
    <n v="3"/>
    <n v="3"/>
    <m/>
    <m/>
    <d v="2017-03-17T17:26:47"/>
    <s v="10.150.1.151"/>
  </r>
  <r>
    <s v="F. Óptica y Optometría"/>
    <s v="OPT"/>
    <x v="0"/>
    <n v="1011"/>
    <m/>
    <m/>
    <n v="25"/>
    <m/>
    <n v="2"/>
    <n v="5"/>
    <m/>
    <m/>
    <m/>
    <m/>
    <m/>
    <m/>
    <m/>
    <n v="4"/>
    <n v="4"/>
    <n v="5"/>
    <n v="2"/>
    <m/>
    <m/>
    <n v="2"/>
    <n v="4"/>
    <n v="3"/>
    <n v="1"/>
    <n v="2"/>
    <m/>
    <n v="4"/>
    <n v="3"/>
    <n v="5"/>
    <n v="3"/>
    <n v="4"/>
    <n v="5"/>
    <n v="3"/>
    <m/>
    <m/>
    <n v="4"/>
    <n v="4"/>
    <n v="4"/>
    <n v="4"/>
    <n v="5"/>
    <n v="5"/>
    <n v="2"/>
    <m/>
    <s v="Si"/>
    <n v="4"/>
    <s v="No"/>
    <m/>
    <s v="No"/>
    <m/>
    <s v="No"/>
    <s v="Si"/>
    <s v="No"/>
    <m/>
    <s v="Si"/>
    <m/>
    <m/>
    <m/>
    <m/>
    <n v="5"/>
    <n v="5"/>
    <m/>
    <n v="4"/>
    <n v="3"/>
    <m/>
    <m/>
    <d v="2017-03-17T17:33:28"/>
    <s v="10.150.1.152"/>
  </r>
  <r>
    <s v="Facultad de Ciencias Políticas y Sociología "/>
    <s v="CPS"/>
    <x v="4"/>
    <n v="1012"/>
    <m/>
    <m/>
    <n v="9"/>
    <m/>
    <n v="4"/>
    <n v="3"/>
    <m/>
    <n v="9"/>
    <n v="32"/>
    <n v="26"/>
    <m/>
    <m/>
    <m/>
    <n v="5"/>
    <n v="5"/>
    <n v="5"/>
    <n v="4"/>
    <m/>
    <m/>
    <n v="4"/>
    <n v="4"/>
    <n v="3"/>
    <n v="2"/>
    <n v="3"/>
    <m/>
    <n v="4"/>
    <n v="5"/>
    <n v="4"/>
    <n v="5"/>
    <n v="4"/>
    <n v="5"/>
    <n v="4"/>
    <m/>
    <m/>
    <n v="4"/>
    <n v="5"/>
    <n v="5"/>
    <n v="5"/>
    <n v="5"/>
    <n v="5"/>
    <n v="5"/>
    <m/>
    <s v="Si"/>
    <m/>
    <s v="No"/>
    <m/>
    <s v="No"/>
    <m/>
    <s v="Si"/>
    <s v="Si"/>
    <s v="Si"/>
    <n v="5"/>
    <s v="Si"/>
    <m/>
    <m/>
    <m/>
    <m/>
    <n v="5"/>
    <n v="5"/>
    <m/>
    <n v="5"/>
    <n v="3"/>
    <m/>
    <m/>
    <d v="2017-03-17T17:36:04"/>
    <s v="10.150.1.152"/>
  </r>
  <r>
    <s v="Facultad de Veterinaria "/>
    <s v="VET"/>
    <x v="0"/>
    <n v="1013"/>
    <m/>
    <m/>
    <n v="21"/>
    <m/>
    <n v="2"/>
    <n v="3"/>
    <m/>
    <n v="21"/>
    <n v="16"/>
    <n v="29"/>
    <s v="Bibliometro"/>
    <m/>
    <m/>
    <n v="5"/>
    <n v="5"/>
    <n v="4"/>
    <n v="4"/>
    <m/>
    <m/>
    <n v="3"/>
    <n v="5"/>
    <n v="4"/>
    <n v="2"/>
    <n v="5"/>
    <m/>
    <n v="4"/>
    <n v="4"/>
    <n v="5"/>
    <n v="5"/>
    <n v="5"/>
    <n v="5"/>
    <n v="5"/>
    <m/>
    <m/>
    <n v="5"/>
    <n v="5"/>
    <n v="5"/>
    <n v="5"/>
    <n v="5"/>
    <n v="5"/>
    <n v="4"/>
    <m/>
    <s v="No"/>
    <m/>
    <s v="Si"/>
    <n v="4"/>
    <s v="No"/>
    <m/>
    <s v="Si"/>
    <s v="Si"/>
    <s v="Si"/>
    <n v="5"/>
    <s v="Si"/>
    <m/>
    <m/>
    <m/>
    <m/>
    <n v="5"/>
    <n v="5"/>
    <m/>
    <n v="5"/>
    <n v="4"/>
    <m/>
    <m/>
    <d v="2017-03-17T17:38:59"/>
    <s v="10.150.1.151"/>
  </r>
  <r>
    <s v="Facultad de Bellas Artes "/>
    <s v="BBA"/>
    <x v="2"/>
    <n v="1014"/>
    <m/>
    <m/>
    <n v="1"/>
    <m/>
    <n v="3"/>
    <n v="3"/>
    <m/>
    <n v="1"/>
    <n v="29"/>
    <n v="15"/>
    <m/>
    <m/>
    <m/>
    <n v="4"/>
    <n v="4"/>
    <n v="4"/>
    <n v="3"/>
    <m/>
    <m/>
    <n v="4"/>
    <n v="4"/>
    <n v="4"/>
    <n v="2"/>
    <n v="3"/>
    <m/>
    <n v="5"/>
    <n v="5"/>
    <n v="4"/>
    <n v="5"/>
    <n v="4"/>
    <n v="5"/>
    <n v="3"/>
    <m/>
    <m/>
    <n v="5"/>
    <n v="5"/>
    <n v="5"/>
    <n v="5"/>
    <n v="5"/>
    <n v="4"/>
    <n v="5"/>
    <m/>
    <s v="Si"/>
    <n v="4"/>
    <s v="Si"/>
    <n v="4"/>
    <s v="Si"/>
    <n v="4"/>
    <s v="No"/>
    <s v="Si"/>
    <s v="Si"/>
    <n v="4"/>
    <s v="Si"/>
    <m/>
    <m/>
    <m/>
    <m/>
    <n v="5"/>
    <n v="5"/>
    <m/>
    <n v="5"/>
    <n v="5"/>
    <s v="Muy de valorar las actividades culturales que forman parte de la programación de la biblioteca "/>
    <m/>
    <d v="2017-03-17T17:44:20"/>
    <s v="10.150.1.152"/>
  </r>
  <r>
    <s v="Facultad de Bellas Artes "/>
    <s v="BBA"/>
    <x v="2"/>
    <n v="1015"/>
    <m/>
    <m/>
    <n v="1"/>
    <m/>
    <n v="5"/>
    <n v="5"/>
    <m/>
    <n v="1"/>
    <n v="16"/>
    <n v="3"/>
    <m/>
    <m/>
    <m/>
    <n v="5"/>
    <n v="5"/>
    <n v="5"/>
    <n v="5"/>
    <m/>
    <m/>
    <n v="4"/>
    <n v="5"/>
    <n v="5"/>
    <n v="5"/>
    <n v="5"/>
    <m/>
    <n v="4"/>
    <n v="5"/>
    <n v="5"/>
    <n v="5"/>
    <n v="5"/>
    <n v="5"/>
    <n v="5"/>
    <m/>
    <m/>
    <n v="5"/>
    <n v="5"/>
    <n v="5"/>
    <n v="5"/>
    <n v="5"/>
    <n v="5"/>
    <n v="5"/>
    <m/>
    <s v="Si"/>
    <n v="5"/>
    <s v="Si"/>
    <n v="5"/>
    <s v="Si"/>
    <n v="5"/>
    <s v="Si"/>
    <s v="Si"/>
    <s v="Si"/>
    <n v="5"/>
    <s v="Si"/>
    <m/>
    <m/>
    <m/>
    <m/>
    <n v="5"/>
    <n v="5"/>
    <m/>
    <n v="5"/>
    <n v="5"/>
    <m/>
    <m/>
    <d v="2017-03-17T17:45:14"/>
    <s v="10.150.1.152"/>
  </r>
  <r>
    <s v="Facultad de Ciencias Políticas y Sociología "/>
    <s v="CPS"/>
    <x v="4"/>
    <n v="1016"/>
    <m/>
    <m/>
    <n v="9"/>
    <m/>
    <n v="3"/>
    <n v="2"/>
    <m/>
    <n v="9"/>
    <n v="26"/>
    <n v="5"/>
    <m/>
    <m/>
    <m/>
    <n v="5"/>
    <n v="5"/>
    <n v="4"/>
    <n v="5"/>
    <m/>
    <m/>
    <n v="5"/>
    <n v="4"/>
    <n v="4"/>
    <n v="3"/>
    <n v="1"/>
    <m/>
    <n v="5"/>
    <n v="5"/>
    <n v="4"/>
    <n v="5"/>
    <n v="5"/>
    <n v="5"/>
    <n v="5"/>
    <m/>
    <m/>
    <n v="5"/>
    <n v="5"/>
    <n v="5"/>
    <n v="5"/>
    <n v="5"/>
    <n v="5"/>
    <n v="4"/>
    <m/>
    <s v="Si"/>
    <n v="4"/>
    <s v="Si"/>
    <n v="5"/>
    <s v="No"/>
    <m/>
    <s v="No"/>
    <s v="Si"/>
    <s v="No"/>
    <m/>
    <s v="Si"/>
    <m/>
    <m/>
    <m/>
    <m/>
    <n v="5"/>
    <n v="5"/>
    <m/>
    <n v="5"/>
    <n v="5"/>
    <m/>
    <m/>
    <d v="2017-03-17T17:56:30"/>
    <s v="10.150.1.152"/>
  </r>
  <r>
    <s v="Facultad de Odontología "/>
    <s v="ODO"/>
    <x v="0"/>
    <n v="1017"/>
    <m/>
    <m/>
    <n v="19"/>
    <m/>
    <n v="3"/>
    <n v="4"/>
    <m/>
    <n v="19"/>
    <n v="12"/>
    <m/>
    <m/>
    <m/>
    <m/>
    <n v="5"/>
    <n v="5"/>
    <n v="5"/>
    <n v="5"/>
    <m/>
    <m/>
    <n v="3"/>
    <n v="5"/>
    <n v="2"/>
    <n v="3"/>
    <n v="2"/>
    <m/>
    <n v="4"/>
    <n v="5"/>
    <n v="5"/>
    <n v="5"/>
    <n v="4"/>
    <n v="5"/>
    <n v="5"/>
    <m/>
    <m/>
    <n v="5"/>
    <n v="5"/>
    <n v="5"/>
    <n v="5"/>
    <n v="5"/>
    <n v="5"/>
    <n v="5"/>
    <m/>
    <s v="Si"/>
    <n v="4"/>
    <s v="No"/>
    <m/>
    <s v="No"/>
    <m/>
    <s v="No"/>
    <s v="Si"/>
    <s v="No"/>
    <m/>
    <s v="Si"/>
    <m/>
    <m/>
    <m/>
    <m/>
    <n v="5"/>
    <n v="5"/>
    <m/>
    <n v="5"/>
    <n v="5"/>
    <m/>
    <m/>
    <d v="2017-03-17T18:06:38"/>
    <s v="10.150.1.151"/>
  </r>
  <r>
    <s v="Facultad de Medicina "/>
    <s v="MED"/>
    <x v="0"/>
    <n v="1018"/>
    <m/>
    <m/>
    <n v="18"/>
    <m/>
    <n v="2"/>
    <n v="2"/>
    <m/>
    <m/>
    <m/>
    <m/>
    <s v="hospital 12 octubre"/>
    <m/>
    <m/>
    <m/>
    <m/>
    <m/>
    <m/>
    <m/>
    <m/>
    <n v="1"/>
    <n v="2"/>
    <n v="3"/>
    <n v="5"/>
    <n v="3"/>
    <m/>
    <n v="2"/>
    <n v="2"/>
    <n v="4"/>
    <n v="2"/>
    <n v="2"/>
    <m/>
    <n v="3"/>
    <m/>
    <m/>
    <m/>
    <m/>
    <m/>
    <m/>
    <m/>
    <m/>
    <m/>
    <m/>
    <s v="Si"/>
    <m/>
    <s v="No"/>
    <m/>
    <s v="No"/>
    <m/>
    <s v="No"/>
    <s v="No"/>
    <s v="Si"/>
    <n v="2"/>
    <s v="No"/>
    <m/>
    <m/>
    <m/>
    <m/>
    <n v="3"/>
    <n v="5"/>
    <m/>
    <n v="3"/>
    <m/>
    <m/>
    <m/>
    <d v="2017-03-17T18:10:02"/>
    <s v="10.150.1.152"/>
  </r>
  <r>
    <s v=""/>
    <s v=""/>
    <x v="1"/>
    <n v="1019"/>
    <m/>
    <m/>
    <m/>
    <m/>
    <n v="3"/>
    <n v="5"/>
    <m/>
    <n v="5"/>
    <n v="24"/>
    <m/>
    <m/>
    <m/>
    <m/>
    <n v="4"/>
    <n v="4"/>
    <n v="4"/>
    <n v="4"/>
    <m/>
    <m/>
    <n v="2"/>
    <n v="5"/>
    <n v="3"/>
    <n v="3"/>
    <n v="2"/>
    <m/>
    <n v="4"/>
    <n v="4"/>
    <n v="4"/>
    <n v="5"/>
    <n v="5"/>
    <n v="5"/>
    <n v="5"/>
    <m/>
    <m/>
    <n v="5"/>
    <n v="5"/>
    <n v="5"/>
    <n v="5"/>
    <n v="5"/>
    <n v="5"/>
    <n v="5"/>
    <m/>
    <s v="Si"/>
    <n v="4"/>
    <s v="Si"/>
    <n v="4"/>
    <s v="Si"/>
    <n v="4"/>
    <s v="Si"/>
    <s v="Si"/>
    <s v="Si"/>
    <n v="5"/>
    <s v="Si"/>
    <m/>
    <m/>
    <m/>
    <m/>
    <n v="5"/>
    <n v="5"/>
    <m/>
    <n v="4"/>
    <n v="3"/>
    <m/>
    <m/>
    <d v="2017-03-17T18:19:49"/>
    <s v="10.150.1.151"/>
  </r>
  <r>
    <s v="Facultad de Ciencias Biológicas "/>
    <s v="BIO"/>
    <x v="3"/>
    <n v="1020"/>
    <m/>
    <m/>
    <n v="2"/>
    <m/>
    <n v="3"/>
    <n v="3"/>
    <m/>
    <n v="2"/>
    <n v="16"/>
    <n v="7"/>
    <m/>
    <m/>
    <m/>
    <n v="4"/>
    <n v="4"/>
    <n v="4"/>
    <n v="4"/>
    <m/>
    <m/>
    <n v="4"/>
    <n v="5"/>
    <n v="3"/>
    <n v="4"/>
    <n v="4"/>
    <m/>
    <n v="5"/>
    <n v="4"/>
    <n v="5"/>
    <n v="5"/>
    <n v="4"/>
    <n v="4"/>
    <n v="5"/>
    <m/>
    <m/>
    <n v="5"/>
    <n v="4"/>
    <n v="4"/>
    <n v="4"/>
    <n v="4"/>
    <n v="5"/>
    <n v="5"/>
    <m/>
    <s v="Si"/>
    <n v="4"/>
    <s v="No"/>
    <m/>
    <s v="No"/>
    <m/>
    <s v="Si"/>
    <s v="No"/>
    <s v="No"/>
    <m/>
    <s v="No"/>
    <m/>
    <m/>
    <m/>
    <m/>
    <n v="5"/>
    <n v="5"/>
    <m/>
    <n v="4"/>
    <n v="5"/>
    <m/>
    <m/>
    <d v="2017-03-17T18:25:46"/>
    <s v="10.150.1.152"/>
  </r>
  <r>
    <s v=""/>
    <s v=""/>
    <x v="1"/>
    <n v="1021"/>
    <m/>
    <m/>
    <m/>
    <m/>
    <n v="4"/>
    <n v="4"/>
    <m/>
    <n v="3"/>
    <n v="1"/>
    <n v="29"/>
    <m/>
    <m/>
    <m/>
    <n v="5"/>
    <n v="5"/>
    <n v="5"/>
    <n v="5"/>
    <m/>
    <m/>
    <n v="5"/>
    <n v="4"/>
    <n v="4"/>
    <n v="3"/>
    <n v="2"/>
    <m/>
    <n v="5"/>
    <n v="4"/>
    <n v="4"/>
    <n v="5"/>
    <n v="2"/>
    <n v="3"/>
    <n v="2"/>
    <m/>
    <m/>
    <n v="5"/>
    <n v="5"/>
    <n v="5"/>
    <n v="5"/>
    <n v="5"/>
    <n v="5"/>
    <n v="5"/>
    <m/>
    <s v="Si"/>
    <n v="5"/>
    <s v="Si"/>
    <n v="4"/>
    <s v="No"/>
    <m/>
    <s v="No"/>
    <s v="Si"/>
    <s v="No"/>
    <m/>
    <s v="No"/>
    <m/>
    <m/>
    <m/>
    <m/>
    <n v="5"/>
    <n v="5"/>
    <m/>
    <n v="5"/>
    <n v="4"/>
    <m/>
    <m/>
    <d v="2017-03-17T18:34:32"/>
    <s v="10.150.1.151"/>
  </r>
  <r>
    <s v="Facultad de Educación "/>
    <s v="EDU"/>
    <x v="2"/>
    <n v="1022"/>
    <m/>
    <m/>
    <n v="12"/>
    <m/>
    <n v="3"/>
    <n v="5"/>
    <m/>
    <n v="12"/>
    <n v="20"/>
    <m/>
    <m/>
    <m/>
    <m/>
    <n v="4"/>
    <n v="4"/>
    <n v="5"/>
    <n v="5"/>
    <m/>
    <m/>
    <n v="2"/>
    <n v="4"/>
    <n v="4"/>
    <n v="5"/>
    <n v="4"/>
    <m/>
    <n v="5"/>
    <n v="4"/>
    <n v="4"/>
    <n v="5"/>
    <n v="5"/>
    <n v="5"/>
    <n v="5"/>
    <m/>
    <m/>
    <n v="5"/>
    <n v="5"/>
    <n v="5"/>
    <n v="5"/>
    <n v="5"/>
    <n v="5"/>
    <n v="5"/>
    <m/>
    <s v="Si"/>
    <n v="3"/>
    <s v="No"/>
    <m/>
    <s v="No"/>
    <m/>
    <s v="Si"/>
    <s v="Si"/>
    <s v="Si"/>
    <n v="5"/>
    <s v="Si"/>
    <m/>
    <m/>
    <m/>
    <m/>
    <n v="5"/>
    <n v="5"/>
    <m/>
    <n v="5"/>
    <n v="5"/>
    <m/>
    <m/>
    <d v="2017-03-17T18:36:55"/>
    <s v="10.150.1.152"/>
  </r>
  <r>
    <s v="Facultad de Filosofía "/>
    <s v="FLS"/>
    <x v="2"/>
    <n v="1023"/>
    <m/>
    <m/>
    <n v="15"/>
    <m/>
    <n v="3"/>
    <n v="2"/>
    <m/>
    <n v="15"/>
    <n v="26"/>
    <m/>
    <m/>
    <m/>
    <m/>
    <n v="4"/>
    <n v="3"/>
    <n v="3"/>
    <n v="3"/>
    <m/>
    <m/>
    <n v="3"/>
    <n v="4"/>
    <n v="4"/>
    <n v="4"/>
    <n v="5"/>
    <m/>
    <n v="3"/>
    <n v="5"/>
    <n v="3"/>
    <n v="5"/>
    <m/>
    <n v="4"/>
    <n v="3"/>
    <m/>
    <m/>
    <n v="5"/>
    <n v="4"/>
    <n v="4"/>
    <n v="4"/>
    <n v="3"/>
    <n v="2"/>
    <n v="3"/>
    <m/>
    <s v="Si"/>
    <n v="3"/>
    <s v="Si"/>
    <n v="3"/>
    <s v="No"/>
    <m/>
    <s v="Si"/>
    <s v="Si"/>
    <s v="No"/>
    <m/>
    <s v="No"/>
    <m/>
    <m/>
    <m/>
    <m/>
    <n v="4"/>
    <n v="5"/>
    <m/>
    <n v="4"/>
    <n v="3"/>
    <m/>
    <m/>
    <d v="2017-03-17T18:48:01"/>
    <s v="10.150.1.151"/>
  </r>
  <r>
    <s v="Facultad de Derecho "/>
    <s v="DER"/>
    <x v="4"/>
    <n v="1024"/>
    <m/>
    <m/>
    <n v="11"/>
    <m/>
    <n v="4"/>
    <n v="4"/>
    <m/>
    <n v="29"/>
    <n v="11"/>
    <m/>
    <m/>
    <m/>
    <m/>
    <n v="5"/>
    <n v="5"/>
    <n v="5"/>
    <n v="5"/>
    <m/>
    <m/>
    <n v="5"/>
    <n v="5"/>
    <n v="4"/>
    <n v="2"/>
    <n v="4"/>
    <m/>
    <n v="4"/>
    <n v="5"/>
    <n v="5"/>
    <n v="5"/>
    <n v="5"/>
    <n v="4"/>
    <n v="5"/>
    <m/>
    <m/>
    <n v="5"/>
    <n v="5"/>
    <n v="5"/>
    <n v="5"/>
    <n v="5"/>
    <n v="5"/>
    <n v="5"/>
    <m/>
    <s v="Si"/>
    <n v="5"/>
    <s v="No"/>
    <m/>
    <s v="No"/>
    <m/>
    <s v="No"/>
    <s v="No"/>
    <s v="No"/>
    <m/>
    <s v="No"/>
    <m/>
    <m/>
    <m/>
    <m/>
    <n v="5"/>
    <n v="5"/>
    <m/>
    <n v="5"/>
    <n v="5"/>
    <m/>
    <m/>
    <d v="2017-03-17T18:52:26"/>
    <s v="10.150.1.152"/>
  </r>
  <r>
    <s v="Facultad de Filología "/>
    <s v="FLL"/>
    <x v="2"/>
    <n v="1025"/>
    <m/>
    <m/>
    <n v="14"/>
    <m/>
    <n v="5"/>
    <n v="4"/>
    <m/>
    <n v="14"/>
    <m/>
    <m/>
    <m/>
    <m/>
    <m/>
    <n v="3"/>
    <n v="5"/>
    <n v="2"/>
    <n v="4"/>
    <m/>
    <m/>
    <n v="4"/>
    <n v="5"/>
    <n v="4"/>
    <n v="3"/>
    <n v="3"/>
    <m/>
    <n v="4"/>
    <n v="4"/>
    <n v="4"/>
    <n v="4"/>
    <n v="3"/>
    <n v="4"/>
    <n v="4"/>
    <m/>
    <m/>
    <n v="5"/>
    <n v="4"/>
    <n v="4"/>
    <n v="4"/>
    <n v="5"/>
    <n v="5"/>
    <n v="4"/>
    <m/>
    <s v="Si"/>
    <n v="5"/>
    <s v="Si"/>
    <n v="4"/>
    <s v="Si"/>
    <n v="4"/>
    <s v="Si"/>
    <s v="Si"/>
    <s v="No"/>
    <m/>
    <s v="Si"/>
    <s v="LIBRE ACCESO A TODO"/>
    <m/>
    <m/>
    <m/>
    <n v="4"/>
    <n v="4"/>
    <m/>
    <n v="4"/>
    <n v="4"/>
    <m/>
    <m/>
    <d v="2017-03-17T18:56:58"/>
    <s v="10.150.1.152"/>
  </r>
  <r>
    <s v="Facultad de Medicina "/>
    <s v="MED"/>
    <x v="0"/>
    <n v="1026"/>
    <m/>
    <m/>
    <n v="18"/>
    <m/>
    <n v="1"/>
    <n v="1"/>
    <m/>
    <m/>
    <m/>
    <m/>
    <m/>
    <m/>
    <m/>
    <m/>
    <m/>
    <m/>
    <m/>
    <m/>
    <m/>
    <m/>
    <m/>
    <m/>
    <m/>
    <m/>
    <m/>
    <m/>
    <m/>
    <m/>
    <m/>
    <m/>
    <m/>
    <m/>
    <m/>
    <m/>
    <m/>
    <m/>
    <m/>
    <m/>
    <m/>
    <m/>
    <m/>
    <m/>
    <s v="No"/>
    <m/>
    <s v="No"/>
    <m/>
    <m/>
    <m/>
    <m/>
    <s v="No"/>
    <s v="No"/>
    <m/>
    <m/>
    <m/>
    <m/>
    <m/>
    <m/>
    <m/>
    <m/>
    <m/>
    <m/>
    <m/>
    <m/>
    <m/>
    <d v="2017-03-17T19:00:54"/>
    <s v="10.150.1.151"/>
  </r>
  <r>
    <s v="Facultad de Educación "/>
    <s v="EDU"/>
    <x v="2"/>
    <n v="1027"/>
    <m/>
    <m/>
    <n v="12"/>
    <m/>
    <n v="4"/>
    <n v="4"/>
    <m/>
    <n v="12"/>
    <n v="18"/>
    <n v="20"/>
    <m/>
    <m/>
    <m/>
    <n v="5"/>
    <n v="4"/>
    <n v="4"/>
    <n v="3"/>
    <m/>
    <m/>
    <n v="2"/>
    <n v="5"/>
    <n v="4"/>
    <n v="4"/>
    <n v="3"/>
    <m/>
    <n v="3"/>
    <n v="4"/>
    <n v="4"/>
    <n v="4"/>
    <n v="4"/>
    <n v="4"/>
    <n v="4"/>
    <m/>
    <m/>
    <n v="5"/>
    <n v="5"/>
    <n v="4"/>
    <n v="4"/>
    <n v="4"/>
    <n v="4"/>
    <n v="4"/>
    <m/>
    <s v="Si"/>
    <n v="3"/>
    <s v="Si"/>
    <n v="3"/>
    <s v="Si"/>
    <n v="3"/>
    <s v="No"/>
    <s v="No"/>
    <s v="No"/>
    <m/>
    <m/>
    <m/>
    <m/>
    <m/>
    <m/>
    <n v="4"/>
    <n v="5"/>
    <m/>
    <n v="4"/>
    <n v="5"/>
    <m/>
    <m/>
    <d v="2017-03-17T19:09:45"/>
    <s v="10.150.1.151"/>
  </r>
  <r>
    <s v="Facultad de Ciencias de la Información "/>
    <s v="INF"/>
    <x v="4"/>
    <n v="1028"/>
    <m/>
    <m/>
    <n v="4"/>
    <m/>
    <n v="4"/>
    <n v="5"/>
    <m/>
    <n v="4"/>
    <n v="14"/>
    <m/>
    <m/>
    <m/>
    <m/>
    <n v="5"/>
    <n v="5"/>
    <n v="5"/>
    <n v="5"/>
    <m/>
    <m/>
    <n v="4"/>
    <n v="4"/>
    <n v="4"/>
    <n v="2"/>
    <n v="4"/>
    <m/>
    <n v="5"/>
    <n v="5"/>
    <n v="4"/>
    <n v="5"/>
    <n v="5"/>
    <n v="5"/>
    <n v="5"/>
    <m/>
    <m/>
    <n v="5"/>
    <n v="5"/>
    <n v="4"/>
    <n v="5"/>
    <n v="5"/>
    <n v="5"/>
    <n v="5"/>
    <m/>
    <s v="Si"/>
    <n v="4"/>
    <s v="Si"/>
    <n v="5"/>
    <s v="No"/>
    <m/>
    <s v="No"/>
    <s v="No"/>
    <s v="No"/>
    <m/>
    <s v="Si"/>
    <m/>
    <m/>
    <m/>
    <m/>
    <n v="5"/>
    <n v="5"/>
    <m/>
    <n v="5"/>
    <n v="5"/>
    <m/>
    <m/>
    <d v="2017-03-17T19:13:10"/>
    <s v="10.150.1.152"/>
  </r>
  <r>
    <s v="Facultad de Filología "/>
    <s v="FLL"/>
    <x v="2"/>
    <n v="1029"/>
    <m/>
    <m/>
    <n v="14"/>
    <m/>
    <n v="5"/>
    <n v="5"/>
    <m/>
    <n v="14"/>
    <n v="29"/>
    <n v="15"/>
    <s v="Geografía e Historia&lt;br&gt;CC. Información"/>
    <m/>
    <m/>
    <n v="5"/>
    <n v="5"/>
    <n v="4"/>
    <n v="4"/>
    <m/>
    <m/>
    <n v="5"/>
    <n v="4"/>
    <n v="5"/>
    <n v="3"/>
    <n v="4"/>
    <m/>
    <n v="5"/>
    <n v="5"/>
    <n v="5"/>
    <n v="5"/>
    <n v="5"/>
    <n v="5"/>
    <n v="4"/>
    <m/>
    <m/>
    <n v="5"/>
    <n v="5"/>
    <n v="5"/>
    <n v="5"/>
    <n v="5"/>
    <n v="5"/>
    <n v="5"/>
    <m/>
    <s v="Si"/>
    <n v="4"/>
    <s v="No"/>
    <m/>
    <s v="Si"/>
    <n v="4"/>
    <s v="No"/>
    <s v="Si"/>
    <s v="No"/>
    <m/>
    <s v="Si"/>
    <m/>
    <m/>
    <m/>
    <m/>
    <n v="5"/>
    <n v="5"/>
    <m/>
    <n v="5"/>
    <n v="5"/>
    <s v="Inviertan en la contratación de más personal y aumenten el número de becas de colaboración de estudiantes con la Biblioteca."/>
    <m/>
    <d v="2017-03-17T19:28:02"/>
    <s v="10.150.1.152"/>
  </r>
  <r>
    <s v="F. Enfermería, Fisioterapia y Podología"/>
    <s v="ENF"/>
    <x v="0"/>
    <n v="1030"/>
    <m/>
    <m/>
    <n v="22"/>
    <m/>
    <n v="3"/>
    <n v="4"/>
    <m/>
    <n v="22"/>
    <n v="18"/>
    <m/>
    <m/>
    <m/>
    <m/>
    <n v="4"/>
    <n v="4"/>
    <n v="5"/>
    <n v="5"/>
    <m/>
    <m/>
    <n v="4"/>
    <n v="5"/>
    <n v="5"/>
    <n v="4"/>
    <n v="4"/>
    <m/>
    <n v="4"/>
    <n v="4"/>
    <n v="5"/>
    <n v="5"/>
    <n v="4"/>
    <n v="4"/>
    <n v="5"/>
    <m/>
    <m/>
    <n v="5"/>
    <n v="5"/>
    <n v="5"/>
    <n v="5"/>
    <n v="5"/>
    <n v="5"/>
    <n v="4"/>
    <m/>
    <s v="Si"/>
    <n v="4"/>
    <s v="No"/>
    <m/>
    <s v="No"/>
    <m/>
    <s v="No"/>
    <s v="Si"/>
    <s v="Si"/>
    <n v="5"/>
    <s v="Si"/>
    <m/>
    <m/>
    <m/>
    <m/>
    <n v="5"/>
    <n v="5"/>
    <m/>
    <n v="5"/>
    <n v="5"/>
    <m/>
    <m/>
    <d v="2017-03-17T19:28:18"/>
    <s v="10.150.1.152"/>
  </r>
  <r>
    <s v="Facultad de Filología "/>
    <s v="FLL"/>
    <x v="2"/>
    <n v="1031"/>
    <m/>
    <m/>
    <n v="14"/>
    <m/>
    <n v="4"/>
    <n v="5"/>
    <m/>
    <n v="14"/>
    <n v="2"/>
    <m/>
    <m/>
    <m/>
    <m/>
    <n v="5"/>
    <n v="5"/>
    <n v="5"/>
    <n v="5"/>
    <m/>
    <m/>
    <n v="5"/>
    <n v="5"/>
    <m/>
    <m/>
    <m/>
    <m/>
    <n v="4"/>
    <n v="5"/>
    <n v="5"/>
    <n v="5"/>
    <n v="5"/>
    <n v="5"/>
    <m/>
    <m/>
    <m/>
    <n v="5"/>
    <n v="3"/>
    <n v="5"/>
    <n v="5"/>
    <n v="5"/>
    <n v="5"/>
    <n v="5"/>
    <m/>
    <s v="Si"/>
    <n v="4"/>
    <s v="No"/>
    <m/>
    <m/>
    <m/>
    <s v="No"/>
    <s v="Si"/>
    <s v="Si"/>
    <n v="4"/>
    <m/>
    <m/>
    <m/>
    <m/>
    <m/>
    <n v="5"/>
    <n v="5"/>
    <m/>
    <n v="5"/>
    <n v="4"/>
    <s v="El personal 10, aunque no incluyo en esa calificación a contadas personas de la María Zambrano."/>
    <m/>
    <d v="2017-03-17T19:30:13"/>
    <s v="10.150.1.152"/>
  </r>
  <r>
    <s v="Facultad de Geografía e Historia "/>
    <s v="GHI"/>
    <x v="2"/>
    <n v="1032"/>
    <m/>
    <m/>
    <n v="16"/>
    <m/>
    <n v="3"/>
    <n v="5"/>
    <m/>
    <n v="16"/>
    <n v="29"/>
    <n v="3"/>
    <s v="Biblioteca Nacional, Biblioteca Tomás Navarro Tomás (CSIC)"/>
    <m/>
    <m/>
    <n v="5"/>
    <n v="5"/>
    <n v="3"/>
    <n v="4"/>
    <m/>
    <m/>
    <n v="5"/>
    <n v="4"/>
    <n v="3"/>
    <n v="4"/>
    <n v="3"/>
    <m/>
    <n v="4"/>
    <n v="5"/>
    <n v="5"/>
    <n v="5"/>
    <n v="5"/>
    <n v="5"/>
    <n v="4"/>
    <m/>
    <m/>
    <n v="5"/>
    <n v="5"/>
    <n v="5"/>
    <n v="5"/>
    <n v="5"/>
    <n v="5"/>
    <n v="5"/>
    <m/>
    <s v="Si"/>
    <n v="4"/>
    <s v="Si"/>
    <n v="4"/>
    <s v="No"/>
    <m/>
    <s v="Si"/>
    <s v="Si"/>
    <s v="No"/>
    <m/>
    <s v="No"/>
    <m/>
    <m/>
    <m/>
    <m/>
    <n v="4"/>
    <n v="5"/>
    <m/>
    <n v="5"/>
    <n v="3"/>
    <m/>
    <m/>
    <d v="2017-03-17T19:31:15"/>
    <s v="10.150.1.152"/>
  </r>
  <r>
    <s v="Facultad de Geografía e Historia "/>
    <s v="GHI"/>
    <x v="2"/>
    <n v="1033"/>
    <m/>
    <m/>
    <n v="16"/>
    <m/>
    <n v="4"/>
    <n v="4"/>
    <m/>
    <n v="16"/>
    <n v="29"/>
    <m/>
    <m/>
    <m/>
    <m/>
    <n v="5"/>
    <n v="5"/>
    <n v="5"/>
    <n v="4"/>
    <m/>
    <m/>
    <n v="4"/>
    <n v="3"/>
    <n v="4"/>
    <n v="4"/>
    <n v="3"/>
    <m/>
    <n v="4"/>
    <n v="5"/>
    <n v="5"/>
    <n v="5"/>
    <n v="5"/>
    <n v="5"/>
    <n v="5"/>
    <m/>
    <m/>
    <n v="5"/>
    <n v="5"/>
    <n v="5"/>
    <n v="5"/>
    <n v="5"/>
    <n v="5"/>
    <n v="5"/>
    <m/>
    <s v="Si"/>
    <n v="4"/>
    <s v="Si"/>
    <n v="4"/>
    <s v="No"/>
    <m/>
    <s v="Si"/>
    <s v="Si"/>
    <s v="No"/>
    <m/>
    <s v="Si"/>
    <m/>
    <m/>
    <m/>
    <m/>
    <n v="5"/>
    <n v="5"/>
    <m/>
    <n v="5"/>
    <n v="4"/>
    <m/>
    <m/>
    <d v="2017-03-17T19:33:29"/>
    <s v="10.150.1.151"/>
  </r>
  <r>
    <s v="Facultad de Filología "/>
    <s v="FLL"/>
    <x v="2"/>
    <n v="1034"/>
    <m/>
    <m/>
    <n v="14"/>
    <m/>
    <n v="4"/>
    <n v="4"/>
    <m/>
    <n v="29"/>
    <n v="14"/>
    <n v="24"/>
    <m/>
    <m/>
    <m/>
    <n v="5"/>
    <n v="5"/>
    <n v="4"/>
    <n v="3"/>
    <m/>
    <m/>
    <n v="5"/>
    <n v="3"/>
    <n v="2"/>
    <n v="2"/>
    <n v="3"/>
    <m/>
    <n v="4"/>
    <n v="5"/>
    <n v="4"/>
    <n v="5"/>
    <n v="5"/>
    <n v="5"/>
    <n v="5"/>
    <m/>
    <m/>
    <n v="5"/>
    <n v="5"/>
    <n v="5"/>
    <n v="5"/>
    <n v="5"/>
    <n v="5"/>
    <n v="5"/>
    <m/>
    <s v="No"/>
    <m/>
    <s v="No"/>
    <m/>
    <s v="No"/>
    <m/>
    <s v="No"/>
    <s v="Si"/>
    <s v="No"/>
    <m/>
    <s v="No"/>
    <m/>
    <m/>
    <m/>
    <m/>
    <n v="5"/>
    <n v="5"/>
    <m/>
    <n v="5"/>
    <n v="5"/>
    <m/>
    <m/>
    <d v="2017-03-17T19:47:46"/>
    <s v="10.150.1.151"/>
  </r>
  <r>
    <s v="Facultad de Bellas Artes "/>
    <s v="BBA"/>
    <x v="2"/>
    <n v="1035"/>
    <m/>
    <m/>
    <n v="1"/>
    <m/>
    <n v="3"/>
    <n v="3"/>
    <m/>
    <m/>
    <m/>
    <m/>
    <m/>
    <m/>
    <m/>
    <n v="4"/>
    <n v="4"/>
    <n v="3"/>
    <n v="3"/>
    <m/>
    <m/>
    <n v="4"/>
    <n v="4"/>
    <n v="5"/>
    <n v="3"/>
    <n v="4"/>
    <m/>
    <n v="3"/>
    <n v="3"/>
    <n v="3"/>
    <n v="5"/>
    <n v="3"/>
    <n v="4"/>
    <n v="3"/>
    <m/>
    <m/>
    <n v="4"/>
    <n v="4"/>
    <n v="3"/>
    <n v="3"/>
    <n v="4"/>
    <n v="4"/>
    <n v="3"/>
    <m/>
    <s v="Si"/>
    <n v="3"/>
    <s v="No"/>
    <m/>
    <s v="Si"/>
    <n v="4"/>
    <s v="Si"/>
    <s v="No"/>
    <s v="No"/>
    <m/>
    <s v="Si"/>
    <s v="Un mayor presupuesto para adquirir nuevas publicaciones y generar vínculos estratégicos con instituciones museísticas (Museo del Prado, Reina Sofía...) para contar con catálogos de las mismas así como otros recursos."/>
    <m/>
    <m/>
    <m/>
    <n v="5"/>
    <n v="5"/>
    <m/>
    <n v="4"/>
    <n v="4"/>
    <m/>
    <m/>
    <d v="2017-03-17T19:48:25"/>
    <s v="10.150.1.152"/>
  </r>
  <r>
    <s v="Facultad de Educación "/>
    <s v="EDU"/>
    <x v="2"/>
    <n v="1036"/>
    <m/>
    <m/>
    <n v="12"/>
    <m/>
    <n v="3"/>
    <n v="4"/>
    <m/>
    <n v="12"/>
    <m/>
    <m/>
    <m/>
    <m/>
    <m/>
    <n v="2"/>
    <n v="3"/>
    <n v="4"/>
    <n v="3"/>
    <m/>
    <m/>
    <n v="2"/>
    <n v="5"/>
    <n v="2"/>
    <n v="2"/>
    <n v="3"/>
    <m/>
    <n v="4"/>
    <n v="5"/>
    <n v="5"/>
    <n v="5"/>
    <n v="5"/>
    <n v="5"/>
    <n v="5"/>
    <m/>
    <m/>
    <n v="5"/>
    <n v="5"/>
    <n v="5"/>
    <n v="5"/>
    <n v="5"/>
    <n v="5"/>
    <n v="5"/>
    <m/>
    <s v="Si"/>
    <n v="3"/>
    <s v="Si"/>
    <n v="4"/>
    <s v="Si"/>
    <n v="5"/>
    <s v="Si"/>
    <s v="Si"/>
    <s v="Si"/>
    <n v="4"/>
    <s v="Si"/>
    <m/>
    <m/>
    <m/>
    <m/>
    <n v="5"/>
    <n v="5"/>
    <m/>
    <n v="4"/>
    <n v="5"/>
    <m/>
    <m/>
    <d v="2017-03-17T19:52:47"/>
    <s v="10.150.1.152"/>
  </r>
  <r>
    <s v="Facultad de Ciencias Políticas y Sociología "/>
    <s v="CPS"/>
    <x v="4"/>
    <n v="1037"/>
    <m/>
    <m/>
    <n v="9"/>
    <m/>
    <n v="3"/>
    <n v="3"/>
    <m/>
    <n v="9"/>
    <n v="20"/>
    <m/>
    <m/>
    <m/>
    <m/>
    <n v="5"/>
    <n v="5"/>
    <n v="4"/>
    <n v="4"/>
    <m/>
    <m/>
    <n v="2"/>
    <n v="4"/>
    <n v="3"/>
    <n v="3"/>
    <n v="3"/>
    <m/>
    <n v="5"/>
    <n v="5"/>
    <n v="5"/>
    <n v="5"/>
    <n v="5"/>
    <n v="5"/>
    <n v="5"/>
    <m/>
    <m/>
    <n v="5"/>
    <n v="5"/>
    <n v="5"/>
    <n v="5"/>
    <n v="5"/>
    <n v="4"/>
    <n v="5"/>
    <m/>
    <s v="Si"/>
    <n v="4"/>
    <s v="Si"/>
    <n v="4"/>
    <s v="No"/>
    <m/>
    <s v="Si"/>
    <s v="Si"/>
    <s v="No"/>
    <m/>
    <s v="No"/>
    <m/>
    <m/>
    <m/>
    <m/>
    <n v="5"/>
    <n v="5"/>
    <m/>
    <n v="5"/>
    <n v="5"/>
    <m/>
    <m/>
    <d v="2017-03-17T19:54:19"/>
    <s v="10.150.1.152"/>
  </r>
  <r>
    <s v="Facultad de Geografía e Historia "/>
    <s v="GHI"/>
    <x v="2"/>
    <n v="1038"/>
    <m/>
    <m/>
    <n v="16"/>
    <m/>
    <n v="3"/>
    <n v="5"/>
    <m/>
    <n v="16"/>
    <n v="29"/>
    <m/>
    <m/>
    <m/>
    <m/>
    <n v="4"/>
    <n v="4"/>
    <n v="4"/>
    <n v="4"/>
    <m/>
    <m/>
    <n v="5"/>
    <n v="5"/>
    <n v="5"/>
    <n v="5"/>
    <n v="5"/>
    <m/>
    <n v="4"/>
    <n v="5"/>
    <n v="4"/>
    <n v="5"/>
    <n v="4"/>
    <n v="5"/>
    <n v="4"/>
    <m/>
    <m/>
    <n v="5"/>
    <n v="5"/>
    <n v="5"/>
    <n v="5"/>
    <n v="5"/>
    <n v="5"/>
    <n v="5"/>
    <m/>
    <s v="Si"/>
    <n v="4"/>
    <s v="Si"/>
    <n v="4"/>
    <s v="No"/>
    <m/>
    <s v="No"/>
    <s v="Si"/>
    <s v="No"/>
    <m/>
    <s v="No"/>
    <m/>
    <m/>
    <m/>
    <m/>
    <n v="5"/>
    <n v="5"/>
    <m/>
    <n v="5"/>
    <n v="4"/>
    <m/>
    <m/>
    <d v="2017-03-17T19:55:06"/>
    <s v="10.150.1.151"/>
  </r>
  <r>
    <s v="Facultad de Odontología "/>
    <s v="ODO"/>
    <x v="0"/>
    <n v="1039"/>
    <m/>
    <m/>
    <n v="19"/>
    <m/>
    <n v="2"/>
    <n v="4"/>
    <m/>
    <n v="19"/>
    <m/>
    <m/>
    <m/>
    <m/>
    <m/>
    <n v="5"/>
    <n v="4"/>
    <n v="4"/>
    <n v="3"/>
    <m/>
    <m/>
    <n v="2"/>
    <n v="5"/>
    <n v="4"/>
    <n v="4"/>
    <n v="4"/>
    <m/>
    <n v="4"/>
    <n v="3"/>
    <n v="4"/>
    <n v="5"/>
    <n v="3"/>
    <n v="5"/>
    <n v="4"/>
    <m/>
    <m/>
    <n v="4"/>
    <n v="4"/>
    <n v="4"/>
    <n v="4"/>
    <n v="4"/>
    <n v="4"/>
    <n v="5"/>
    <m/>
    <s v="No"/>
    <m/>
    <s v="No"/>
    <m/>
    <s v="No"/>
    <m/>
    <s v="No"/>
    <s v="No"/>
    <s v="No"/>
    <m/>
    <s v="No"/>
    <m/>
    <m/>
    <m/>
    <m/>
    <n v="5"/>
    <n v="5"/>
    <m/>
    <n v="4"/>
    <n v="4"/>
    <s v="Seria adecuado tener acceso a texto completo de más revistas científicas, y a bases tipo embase o Cochrane"/>
    <m/>
    <d v="2017-03-17T19:58:29"/>
    <s v="10.150.1.152"/>
  </r>
  <r>
    <s v="Facultad de Ciencias Geológicas "/>
    <s v="GEO"/>
    <x v="3"/>
    <n v="1040"/>
    <m/>
    <m/>
    <n v="7"/>
    <m/>
    <n v="4"/>
    <n v="3"/>
    <m/>
    <n v="7"/>
    <m/>
    <m/>
    <m/>
    <m/>
    <m/>
    <n v="5"/>
    <n v="5"/>
    <n v="4"/>
    <n v="4"/>
    <m/>
    <m/>
    <n v="4"/>
    <n v="4"/>
    <n v="3"/>
    <n v="2"/>
    <n v="3"/>
    <m/>
    <n v="4"/>
    <n v="4"/>
    <n v="4"/>
    <n v="5"/>
    <n v="5"/>
    <n v="3"/>
    <n v="4"/>
    <m/>
    <m/>
    <n v="5"/>
    <n v="5"/>
    <n v="4"/>
    <n v="5"/>
    <n v="5"/>
    <n v="5"/>
    <n v="4"/>
    <m/>
    <s v="Si"/>
    <n v="4"/>
    <s v="Si"/>
    <n v="4"/>
    <s v="No"/>
    <m/>
    <s v="Si"/>
    <s v="No"/>
    <s v="No"/>
    <m/>
    <s v="No"/>
    <m/>
    <m/>
    <m/>
    <m/>
    <n v="4"/>
    <n v="5"/>
    <m/>
    <n v="4"/>
    <n v="4"/>
    <m/>
    <m/>
    <d v="2017-03-17T19:58:53"/>
    <s v="10.150.1.151"/>
  </r>
  <r>
    <s v="Facultad de Ciencias Políticas y Sociología "/>
    <s v="CPS"/>
    <x v="4"/>
    <n v="1041"/>
    <m/>
    <m/>
    <n v="9"/>
    <m/>
    <n v="4"/>
    <n v="4"/>
    <m/>
    <n v="9"/>
    <n v="15"/>
    <n v="14"/>
    <m/>
    <m/>
    <m/>
    <n v="5"/>
    <n v="5"/>
    <n v="4"/>
    <n v="3"/>
    <m/>
    <m/>
    <n v="5"/>
    <n v="1"/>
    <n v="5"/>
    <n v="4"/>
    <n v="3"/>
    <m/>
    <n v="5"/>
    <n v="5"/>
    <n v="5"/>
    <n v="5"/>
    <n v="5"/>
    <n v="5"/>
    <n v="5"/>
    <m/>
    <m/>
    <n v="5"/>
    <n v="5"/>
    <n v="5"/>
    <n v="5"/>
    <n v="5"/>
    <n v="5"/>
    <n v="5"/>
    <m/>
    <s v="Si"/>
    <n v="4"/>
    <s v="No"/>
    <m/>
    <s v="No"/>
    <m/>
    <s v="No"/>
    <s v="Si"/>
    <s v="No"/>
    <m/>
    <s v="Si"/>
    <m/>
    <m/>
    <m/>
    <m/>
    <n v="5"/>
    <n v="5"/>
    <m/>
    <n v="5"/>
    <n v="4"/>
    <m/>
    <m/>
    <d v="2017-03-17T20:04:18"/>
    <s v="10.150.1.151"/>
  </r>
  <r>
    <s v="Facultad de Educación "/>
    <s v="EDU"/>
    <x v="2"/>
    <n v="1042"/>
    <m/>
    <m/>
    <n v="12"/>
    <m/>
    <n v="2"/>
    <n v="5"/>
    <m/>
    <n v="12"/>
    <m/>
    <m/>
    <m/>
    <m/>
    <m/>
    <n v="5"/>
    <n v="5"/>
    <n v="5"/>
    <n v="5"/>
    <m/>
    <m/>
    <n v="3"/>
    <n v="5"/>
    <n v="4"/>
    <n v="2"/>
    <n v="4"/>
    <m/>
    <n v="4"/>
    <n v="5"/>
    <n v="5"/>
    <n v="5"/>
    <n v="5"/>
    <n v="5"/>
    <n v="5"/>
    <m/>
    <m/>
    <n v="5"/>
    <n v="5"/>
    <n v="5"/>
    <n v="5"/>
    <n v="5"/>
    <n v="5"/>
    <n v="4"/>
    <m/>
    <s v="Si"/>
    <n v="4"/>
    <s v="Si"/>
    <n v="5"/>
    <s v="Si"/>
    <n v="4"/>
    <s v="Si"/>
    <s v="Si"/>
    <s v="No"/>
    <m/>
    <s v="Si"/>
    <m/>
    <m/>
    <m/>
    <m/>
    <n v="5"/>
    <n v="5"/>
    <m/>
    <n v="5"/>
    <n v="3"/>
    <s v="Hace 33 años que conozco la biblioteca de la UCM y no sólo ha sido siempre un buen servicio que ha mejorado con el tiempo, sino que creo que es uno de los mejores, si no el mejor recurso científico de uso general de la UCM. "/>
    <m/>
    <d v="2017-03-17T20:15:32"/>
    <s v="10.150.1.151"/>
  </r>
  <r>
    <s v="Facultad de Bellas Artes "/>
    <s v="BBA"/>
    <x v="2"/>
    <n v="1043"/>
    <m/>
    <m/>
    <n v="1"/>
    <m/>
    <n v="5"/>
    <n v="3"/>
    <m/>
    <n v="1"/>
    <n v="16"/>
    <n v="29"/>
    <m/>
    <m/>
    <m/>
    <n v="5"/>
    <n v="5"/>
    <n v="4"/>
    <n v="4"/>
    <m/>
    <m/>
    <n v="5"/>
    <n v="2"/>
    <n v="5"/>
    <n v="4"/>
    <n v="4"/>
    <m/>
    <n v="5"/>
    <n v="5"/>
    <n v="4"/>
    <n v="5"/>
    <n v="4"/>
    <n v="5"/>
    <n v="4"/>
    <m/>
    <m/>
    <n v="5"/>
    <n v="5"/>
    <n v="5"/>
    <n v="5"/>
    <n v="5"/>
    <n v="5"/>
    <n v="4"/>
    <m/>
    <m/>
    <n v="5"/>
    <s v="Si"/>
    <n v="4"/>
    <s v="Si"/>
    <n v="3"/>
    <s v="No"/>
    <s v="Si"/>
    <s v="No"/>
    <m/>
    <s v="Si"/>
    <m/>
    <m/>
    <m/>
    <m/>
    <n v="5"/>
    <n v="5"/>
    <m/>
    <n v="5"/>
    <n v="3"/>
    <m/>
    <m/>
    <d v="2017-03-17T20:20:11"/>
    <s v="10.150.1.152"/>
  </r>
  <r>
    <s v="Facultad de Ciencias de la Información "/>
    <s v="INF"/>
    <x v="4"/>
    <n v="1044"/>
    <m/>
    <m/>
    <n v="4"/>
    <m/>
    <n v="4"/>
    <n v="3"/>
    <m/>
    <n v="4"/>
    <m/>
    <m/>
    <m/>
    <m/>
    <m/>
    <n v="5"/>
    <n v="5"/>
    <n v="5"/>
    <n v="5"/>
    <m/>
    <m/>
    <n v="5"/>
    <n v="4"/>
    <n v="5"/>
    <n v="4"/>
    <n v="4"/>
    <m/>
    <n v="5"/>
    <n v="5"/>
    <n v="5"/>
    <n v="5"/>
    <n v="5"/>
    <n v="5"/>
    <n v="5"/>
    <m/>
    <m/>
    <n v="5"/>
    <n v="5"/>
    <n v="5"/>
    <n v="5"/>
    <n v="5"/>
    <n v="5"/>
    <n v="5"/>
    <m/>
    <s v="Si"/>
    <n v="5"/>
    <s v="Si"/>
    <n v="5"/>
    <s v="Si"/>
    <n v="5"/>
    <s v="Si"/>
    <s v="Si"/>
    <s v="No"/>
    <m/>
    <s v="Si"/>
    <m/>
    <m/>
    <m/>
    <m/>
    <n v="5"/>
    <n v="5"/>
    <m/>
    <n v="5"/>
    <n v="5"/>
    <m/>
    <m/>
    <d v="2017-03-17T20:21:52"/>
    <s v="10.150.1.152"/>
  </r>
  <r>
    <s v="F. Comercio y Turismo"/>
    <s v="EMP"/>
    <x v="4"/>
    <n v="1045"/>
    <m/>
    <m/>
    <n v="24"/>
    <m/>
    <n v="3"/>
    <n v="5"/>
    <m/>
    <n v="24"/>
    <n v="5"/>
    <m/>
    <m/>
    <m/>
    <m/>
    <n v="1"/>
    <n v="3"/>
    <n v="1"/>
    <n v="1"/>
    <m/>
    <m/>
    <n v="4"/>
    <n v="4"/>
    <n v="3"/>
    <n v="4"/>
    <n v="4"/>
    <m/>
    <n v="2"/>
    <n v="1"/>
    <n v="2"/>
    <n v="1"/>
    <n v="2"/>
    <n v="1"/>
    <n v="1"/>
    <m/>
    <m/>
    <n v="1"/>
    <n v="2"/>
    <n v="3"/>
    <n v="1"/>
    <n v="1"/>
    <n v="1"/>
    <n v="3"/>
    <m/>
    <s v="No"/>
    <m/>
    <s v="No"/>
    <m/>
    <s v="No"/>
    <m/>
    <s v="No"/>
    <s v="No"/>
    <s v="No"/>
    <m/>
    <s v="No"/>
    <m/>
    <m/>
    <m/>
    <m/>
    <n v="1"/>
    <n v="1"/>
    <m/>
    <n v="5"/>
    <n v="4"/>
    <m/>
    <m/>
    <d v="2017-03-17T20:23:15"/>
    <s v="10.150.1.152"/>
  </r>
  <r>
    <s v="Facultad de Ciencias Políticas y Sociología "/>
    <s v="CPS"/>
    <x v="4"/>
    <n v="1046"/>
    <m/>
    <m/>
    <n v="9"/>
    <m/>
    <n v="2"/>
    <n v="3"/>
    <m/>
    <n v="9"/>
    <m/>
    <m/>
    <s v="Biblioteca Nacional"/>
    <m/>
    <m/>
    <n v="4"/>
    <n v="4"/>
    <n v="4"/>
    <n v="3"/>
    <m/>
    <m/>
    <n v="3"/>
    <n v="3"/>
    <n v="5"/>
    <n v="5"/>
    <n v="3"/>
    <m/>
    <n v="4"/>
    <n v="4"/>
    <n v="4"/>
    <n v="4"/>
    <n v="4"/>
    <n v="4"/>
    <n v="3"/>
    <m/>
    <m/>
    <n v="4"/>
    <n v="4"/>
    <n v="4"/>
    <n v="4"/>
    <n v="4"/>
    <n v="4"/>
    <n v="3"/>
    <m/>
    <s v="Si"/>
    <n v="3"/>
    <s v="Si"/>
    <n v="4"/>
    <s v="No"/>
    <m/>
    <s v="No"/>
    <s v="No"/>
    <s v="No"/>
    <m/>
    <s v="No"/>
    <m/>
    <m/>
    <m/>
    <m/>
    <n v="4"/>
    <n v="4"/>
    <m/>
    <n v="4"/>
    <n v="4"/>
    <m/>
    <m/>
    <d v="2017-03-17T20:27:07"/>
    <s v="10.150.1.152"/>
  </r>
  <r>
    <s v="Facultad de Derecho "/>
    <s v="DER"/>
    <x v="4"/>
    <n v="1047"/>
    <m/>
    <m/>
    <n v="11"/>
    <m/>
    <n v="3"/>
    <n v="1"/>
    <m/>
    <n v="29"/>
    <n v="11"/>
    <m/>
    <m/>
    <m/>
    <m/>
    <n v="4"/>
    <n v="5"/>
    <n v="5"/>
    <n v="4"/>
    <m/>
    <m/>
    <n v="4"/>
    <n v="4"/>
    <n v="5"/>
    <n v="3"/>
    <n v="4"/>
    <m/>
    <n v="3"/>
    <n v="4"/>
    <n v="2"/>
    <n v="4"/>
    <n v="3"/>
    <n v="5"/>
    <n v="3"/>
    <m/>
    <m/>
    <n v="4"/>
    <n v="4"/>
    <n v="5"/>
    <n v="5"/>
    <n v="5"/>
    <n v="4"/>
    <n v="3"/>
    <m/>
    <s v="No"/>
    <m/>
    <s v="No"/>
    <m/>
    <s v="No"/>
    <m/>
    <s v="No"/>
    <s v="Si"/>
    <s v="No"/>
    <m/>
    <s v="No"/>
    <m/>
    <m/>
    <m/>
    <m/>
    <n v="4"/>
    <n v="4"/>
    <m/>
    <n v="4"/>
    <n v="4"/>
    <m/>
    <m/>
    <d v="2017-03-17T20:40:56"/>
    <s v="10.150.1.152"/>
  </r>
  <r>
    <s v="Facultad de Bellas Artes "/>
    <s v="BBA"/>
    <x v="2"/>
    <n v="1048"/>
    <m/>
    <m/>
    <n v="1"/>
    <m/>
    <n v="3"/>
    <n v="3"/>
    <m/>
    <n v="1"/>
    <n v="16"/>
    <n v="14"/>
    <s v="BNE y Biblioteca AECID"/>
    <m/>
    <m/>
    <n v="5"/>
    <n v="5"/>
    <n v="4"/>
    <n v="4"/>
    <m/>
    <m/>
    <n v="4"/>
    <n v="3"/>
    <n v="4"/>
    <n v="4"/>
    <n v="2"/>
    <m/>
    <n v="5"/>
    <n v="5"/>
    <n v="5"/>
    <n v="5"/>
    <n v="5"/>
    <n v="5"/>
    <n v="5"/>
    <m/>
    <m/>
    <n v="5"/>
    <n v="5"/>
    <n v="5"/>
    <n v="5"/>
    <n v="5"/>
    <n v="5"/>
    <n v="5"/>
    <m/>
    <s v="Si"/>
    <n v="5"/>
    <s v="Si"/>
    <n v="4"/>
    <s v="Si"/>
    <n v="4"/>
    <s v="Si"/>
    <s v="Si"/>
    <s v="No"/>
    <m/>
    <s v="Si"/>
    <m/>
    <m/>
    <m/>
    <m/>
    <n v="5"/>
    <n v="5"/>
    <m/>
    <n v="5"/>
    <n v="5"/>
    <m/>
    <m/>
    <d v="2017-03-17T20:59:14"/>
    <s v="10.150.1.152"/>
  </r>
  <r>
    <s v="Facultad de Educación "/>
    <s v="EDU"/>
    <x v="2"/>
    <n v="1049"/>
    <m/>
    <m/>
    <n v="12"/>
    <m/>
    <n v="3"/>
    <n v="4"/>
    <m/>
    <n v="12"/>
    <n v="14"/>
    <n v="4"/>
    <m/>
    <m/>
    <m/>
    <n v="5"/>
    <n v="5"/>
    <n v="5"/>
    <n v="5"/>
    <m/>
    <m/>
    <n v="4"/>
    <n v="4"/>
    <n v="5"/>
    <n v="4"/>
    <n v="4"/>
    <m/>
    <n v="5"/>
    <n v="5"/>
    <n v="5"/>
    <n v="5"/>
    <n v="4"/>
    <n v="4"/>
    <n v="4"/>
    <m/>
    <m/>
    <n v="4"/>
    <n v="4"/>
    <n v="4"/>
    <n v="3"/>
    <n v="3"/>
    <n v="4"/>
    <n v="4"/>
    <m/>
    <s v="Si"/>
    <n v="4"/>
    <s v="No"/>
    <m/>
    <s v="No"/>
    <m/>
    <s v="No"/>
    <s v="Si"/>
    <s v="No"/>
    <m/>
    <s v="Si"/>
    <m/>
    <m/>
    <m/>
    <m/>
    <n v="3"/>
    <n v="3"/>
    <m/>
    <m/>
    <n v="4"/>
    <m/>
    <m/>
    <d v="2017-03-17T20:59:25"/>
    <s v="10.150.1.152"/>
  </r>
  <r>
    <s v="Facultad de Ciencias Económicas y Empresariales "/>
    <s v="CEE"/>
    <x v="4"/>
    <n v="1050"/>
    <m/>
    <m/>
    <n v="5"/>
    <m/>
    <n v="3"/>
    <n v="3"/>
    <m/>
    <n v="5"/>
    <n v="17"/>
    <m/>
    <m/>
    <m/>
    <m/>
    <n v="5"/>
    <n v="5"/>
    <n v="5"/>
    <n v="5"/>
    <m/>
    <m/>
    <n v="5"/>
    <n v="5"/>
    <n v="3"/>
    <n v="3"/>
    <n v="3"/>
    <m/>
    <n v="5"/>
    <n v="5"/>
    <n v="5"/>
    <n v="5"/>
    <n v="5"/>
    <n v="5"/>
    <n v="5"/>
    <m/>
    <m/>
    <n v="5"/>
    <n v="5"/>
    <n v="5"/>
    <n v="5"/>
    <n v="5"/>
    <n v="5"/>
    <n v="5"/>
    <m/>
    <s v="Si"/>
    <n v="5"/>
    <s v="No"/>
    <m/>
    <s v="No"/>
    <m/>
    <s v="No"/>
    <s v="Si"/>
    <s v="No"/>
    <m/>
    <s v="No"/>
    <m/>
    <m/>
    <m/>
    <m/>
    <n v="5"/>
    <n v="5"/>
    <m/>
    <n v="5"/>
    <n v="5"/>
    <m/>
    <m/>
    <d v="2017-03-17T21:02:14"/>
    <s v="10.150.1.152"/>
  </r>
  <r>
    <s v=""/>
    <s v=""/>
    <x v="1"/>
    <n v="1051"/>
    <m/>
    <m/>
    <m/>
    <m/>
    <n v="3"/>
    <n v="1"/>
    <m/>
    <n v="29"/>
    <m/>
    <m/>
    <m/>
    <m/>
    <m/>
    <n v="5"/>
    <n v="5"/>
    <n v="5"/>
    <n v="4"/>
    <m/>
    <m/>
    <n v="4"/>
    <n v="1"/>
    <n v="4"/>
    <n v="4"/>
    <n v="5"/>
    <m/>
    <n v="5"/>
    <n v="4"/>
    <n v="3"/>
    <n v="4"/>
    <n v="5"/>
    <n v="4"/>
    <n v="4"/>
    <m/>
    <m/>
    <n v="5"/>
    <n v="5"/>
    <n v="5"/>
    <n v="5"/>
    <n v="5"/>
    <n v="5"/>
    <n v="5"/>
    <m/>
    <s v="Si"/>
    <n v="4"/>
    <s v="No"/>
    <m/>
    <s v="No"/>
    <m/>
    <s v="No"/>
    <s v="No"/>
    <s v="No"/>
    <m/>
    <s v="Si"/>
    <m/>
    <m/>
    <m/>
    <m/>
    <n v="5"/>
    <n v="5"/>
    <m/>
    <n v="5"/>
    <n v="4"/>
    <m/>
    <m/>
    <d v="2017-03-17T21:21:00"/>
    <s v="10.150.1.152"/>
  </r>
  <r>
    <s v="Facultad de Informática "/>
    <s v="FDI"/>
    <x v="3"/>
    <n v="1052"/>
    <m/>
    <m/>
    <n v="17"/>
    <m/>
    <n v="2"/>
    <n v="3"/>
    <m/>
    <n v="17"/>
    <n v="20"/>
    <m/>
    <m/>
    <m/>
    <m/>
    <n v="4"/>
    <n v="4"/>
    <n v="4"/>
    <n v="5"/>
    <m/>
    <m/>
    <n v="1"/>
    <n v="5"/>
    <n v="2"/>
    <n v="2"/>
    <n v="4"/>
    <m/>
    <n v="4"/>
    <n v="5"/>
    <n v="5"/>
    <n v="3"/>
    <n v="4"/>
    <n v="4"/>
    <n v="4"/>
    <m/>
    <m/>
    <n v="3"/>
    <n v="4"/>
    <n v="3"/>
    <n v="4"/>
    <n v="4"/>
    <n v="4"/>
    <n v="1"/>
    <m/>
    <s v="Si"/>
    <n v="4"/>
    <s v="No"/>
    <m/>
    <s v="No"/>
    <m/>
    <s v="No"/>
    <s v="No"/>
    <s v="No"/>
    <m/>
    <s v="Si"/>
    <m/>
    <m/>
    <m/>
    <m/>
    <n v="3"/>
    <n v="1"/>
    <m/>
    <n v="3"/>
    <n v="4"/>
    <m/>
    <m/>
    <d v="2017-03-17T21:27:00"/>
    <s v="10.150.1.152"/>
  </r>
  <r>
    <s v="Facultad de Filosofía "/>
    <s v="FLS"/>
    <x v="2"/>
    <n v="1053"/>
    <m/>
    <m/>
    <n v="15"/>
    <m/>
    <n v="3"/>
    <n v="5"/>
    <m/>
    <n v="15"/>
    <n v="14"/>
    <n v="29"/>
    <s v="Bibliotéca Islámica (AECID)"/>
    <m/>
    <m/>
    <n v="5"/>
    <n v="5"/>
    <n v="5"/>
    <n v="5"/>
    <m/>
    <m/>
    <n v="4"/>
    <n v="4"/>
    <n v="4"/>
    <n v="3"/>
    <n v="4"/>
    <m/>
    <n v="5"/>
    <n v="5"/>
    <n v="5"/>
    <n v="5"/>
    <n v="5"/>
    <n v="5"/>
    <n v="5"/>
    <m/>
    <m/>
    <n v="5"/>
    <n v="5"/>
    <n v="5"/>
    <n v="5"/>
    <n v="5"/>
    <n v="5"/>
    <n v="5"/>
    <m/>
    <s v="No"/>
    <m/>
    <s v="Si"/>
    <n v="4"/>
    <s v="Si"/>
    <n v="5"/>
    <s v="No"/>
    <s v="No"/>
    <s v="No"/>
    <m/>
    <s v="Si"/>
    <m/>
    <m/>
    <m/>
    <m/>
    <n v="5"/>
    <n v="5"/>
    <m/>
    <n v="5"/>
    <n v="5"/>
    <m/>
    <m/>
    <d v="2017-03-17T21:27:46"/>
    <s v="10.150.1.152"/>
  </r>
  <r>
    <s v="Facultad de Ciencias Matemáticas "/>
    <s v="MAT"/>
    <x v="3"/>
    <n v="1054"/>
    <m/>
    <m/>
    <n v="8"/>
    <m/>
    <n v="3"/>
    <n v="4"/>
    <m/>
    <n v="8"/>
    <m/>
    <m/>
    <m/>
    <m/>
    <m/>
    <n v="5"/>
    <n v="3"/>
    <n v="3"/>
    <n v="3"/>
    <m/>
    <m/>
    <n v="5"/>
    <n v="5"/>
    <n v="2"/>
    <n v="2"/>
    <n v="3"/>
    <m/>
    <n v="4"/>
    <n v="4"/>
    <n v="4"/>
    <n v="5"/>
    <n v="4"/>
    <n v="5"/>
    <n v="5"/>
    <m/>
    <m/>
    <n v="5"/>
    <n v="3"/>
    <n v="5"/>
    <n v="5"/>
    <n v="5"/>
    <n v="5"/>
    <n v="5"/>
    <m/>
    <s v="No"/>
    <m/>
    <s v="No"/>
    <m/>
    <s v="No"/>
    <m/>
    <s v="No"/>
    <s v="No"/>
    <s v="No"/>
    <m/>
    <s v="No"/>
    <s v="Llevo poco tiempo trabajando en la ucm "/>
    <m/>
    <m/>
    <m/>
    <n v="5"/>
    <n v="5"/>
    <m/>
    <n v="5"/>
    <n v="3"/>
    <m/>
    <m/>
    <d v="2017-03-17T21:41:52"/>
    <s v="10.150.1.152"/>
  </r>
  <r>
    <s v="F. Trabajo Social"/>
    <s v="TRS"/>
    <x v="4"/>
    <n v="1055"/>
    <m/>
    <m/>
    <n v="26"/>
    <m/>
    <n v="3"/>
    <n v="4"/>
    <m/>
    <n v="26"/>
    <m/>
    <m/>
    <m/>
    <m/>
    <m/>
    <n v="5"/>
    <n v="3"/>
    <n v="4"/>
    <n v="4"/>
    <m/>
    <m/>
    <n v="4"/>
    <n v="4"/>
    <n v="4"/>
    <n v="4"/>
    <n v="5"/>
    <m/>
    <n v="5"/>
    <n v="5"/>
    <n v="5"/>
    <n v="5"/>
    <n v="5"/>
    <n v="5"/>
    <n v="5"/>
    <m/>
    <m/>
    <n v="5"/>
    <n v="4"/>
    <n v="4"/>
    <n v="5"/>
    <n v="5"/>
    <n v="5"/>
    <n v="5"/>
    <m/>
    <s v="Si"/>
    <n v="4"/>
    <s v="No"/>
    <m/>
    <s v="No"/>
    <m/>
    <s v="No"/>
    <s v="Si"/>
    <s v="Si"/>
    <n v="5"/>
    <s v="Si"/>
    <m/>
    <m/>
    <m/>
    <m/>
    <n v="5"/>
    <n v="5"/>
    <m/>
    <n v="5"/>
    <n v="5"/>
    <m/>
    <m/>
    <d v="2017-03-17T22:17:34"/>
    <s v="10.150.1.152"/>
  </r>
  <r>
    <s v=""/>
    <s v=""/>
    <x v="1"/>
    <n v="1057"/>
    <m/>
    <m/>
    <m/>
    <m/>
    <n v="2"/>
    <n v="5"/>
    <m/>
    <n v="12"/>
    <n v="20"/>
    <m/>
    <m/>
    <m/>
    <m/>
    <n v="4"/>
    <n v="5"/>
    <n v="5"/>
    <n v="5"/>
    <m/>
    <m/>
    <n v="2"/>
    <n v="5"/>
    <n v="2"/>
    <n v="3"/>
    <n v="3"/>
    <m/>
    <n v="4"/>
    <n v="4"/>
    <n v="4"/>
    <n v="5"/>
    <n v="4"/>
    <n v="4"/>
    <n v="4"/>
    <m/>
    <m/>
    <n v="5"/>
    <n v="5"/>
    <n v="5"/>
    <n v="5"/>
    <n v="5"/>
    <n v="5"/>
    <n v="4"/>
    <m/>
    <s v="Si"/>
    <n v="3"/>
    <s v="Si"/>
    <n v="3"/>
    <s v="No"/>
    <m/>
    <s v="No"/>
    <s v="Si"/>
    <s v="No"/>
    <m/>
    <s v="No"/>
    <m/>
    <m/>
    <m/>
    <m/>
    <m/>
    <m/>
    <m/>
    <n v="4"/>
    <n v="4"/>
    <s v="Que haya cursos sobre gestores de bibliografía y bases de datos exclusivos para grupos de Máster antes de Navidad, dado que muchos han estudiado en universidades diferentes a la UCM y necesitan hacer en breve tiempo un trabajo de investigación (Trabajo Fin de Máster)."/>
    <m/>
    <d v="2017-03-17T22:19:31"/>
    <s v="10.150.1.151"/>
  </r>
  <r>
    <s v="Facultad de Ciencias Biológicas "/>
    <s v="BIO"/>
    <x v="3"/>
    <n v="1058"/>
    <m/>
    <m/>
    <n v="2"/>
    <m/>
    <n v="2"/>
    <n v="3"/>
    <m/>
    <n v="2"/>
    <n v="16"/>
    <n v="7"/>
    <m/>
    <m/>
    <m/>
    <n v="5"/>
    <m/>
    <m/>
    <n v="5"/>
    <m/>
    <m/>
    <n v="4"/>
    <n v="5"/>
    <n v="4"/>
    <n v="4"/>
    <n v="4"/>
    <m/>
    <n v="3"/>
    <n v="5"/>
    <n v="2"/>
    <n v="5"/>
    <n v="2"/>
    <n v="5"/>
    <n v="2"/>
    <m/>
    <m/>
    <n v="5"/>
    <n v="5"/>
    <n v="5"/>
    <n v="5"/>
    <n v="5"/>
    <n v="5"/>
    <n v="5"/>
    <m/>
    <s v="Si"/>
    <n v="4"/>
    <s v="Si"/>
    <n v="4"/>
    <s v="No"/>
    <m/>
    <s v="Si"/>
    <s v="Si"/>
    <s v="No"/>
    <m/>
    <s v="Si"/>
    <m/>
    <m/>
    <m/>
    <m/>
    <n v="5"/>
    <n v="5"/>
    <m/>
    <n v="5"/>
    <n v="5"/>
    <m/>
    <m/>
    <d v="2017-03-17T22:38:29"/>
    <s v="10.150.1.152"/>
  </r>
  <r>
    <s v="Facultad de Derecho "/>
    <s v="DER"/>
    <x v="4"/>
    <n v="1059"/>
    <m/>
    <m/>
    <n v="11"/>
    <m/>
    <n v="3"/>
    <n v="4"/>
    <m/>
    <n v="11"/>
    <m/>
    <m/>
    <s v="Biblioteca islámica AECID"/>
    <m/>
    <m/>
    <n v="4"/>
    <n v="3"/>
    <n v="3"/>
    <n v="2"/>
    <m/>
    <m/>
    <n v="5"/>
    <n v="4"/>
    <n v="3"/>
    <n v="3"/>
    <n v="3"/>
    <m/>
    <n v="3"/>
    <n v="4"/>
    <n v="4"/>
    <n v="3"/>
    <n v="4"/>
    <n v="3"/>
    <n v="4"/>
    <m/>
    <m/>
    <n v="3"/>
    <n v="3"/>
    <n v="3"/>
    <n v="4"/>
    <n v="4"/>
    <n v="4"/>
    <n v="4"/>
    <m/>
    <s v="Si"/>
    <n v="4"/>
    <s v="Si"/>
    <n v="3"/>
    <s v="No"/>
    <m/>
    <s v="Si"/>
    <s v="Si"/>
    <s v="Si"/>
    <n v="3"/>
    <s v="No"/>
    <m/>
    <m/>
    <m/>
    <m/>
    <n v="3"/>
    <n v="3"/>
    <m/>
    <n v="4"/>
    <n v="5"/>
    <m/>
    <m/>
    <d v="2017-03-17T22:51:14"/>
    <s v="10.150.1.151"/>
  </r>
  <r>
    <s v="Facultad de Ciencias Políticas y Sociología "/>
    <s v="CPS"/>
    <x v="4"/>
    <n v="1060"/>
    <m/>
    <m/>
    <n v="9"/>
    <m/>
    <n v="3"/>
    <n v="4"/>
    <m/>
    <n v="9"/>
    <n v="26"/>
    <n v="11"/>
    <m/>
    <m/>
    <m/>
    <n v="5"/>
    <n v="5"/>
    <n v="5"/>
    <n v="3"/>
    <m/>
    <m/>
    <n v="5"/>
    <n v="4"/>
    <n v="4"/>
    <n v="4"/>
    <n v="4"/>
    <m/>
    <n v="4"/>
    <n v="4"/>
    <n v="4"/>
    <n v="5"/>
    <n v="4"/>
    <n v="5"/>
    <n v="4"/>
    <m/>
    <m/>
    <n v="5"/>
    <n v="5"/>
    <n v="5"/>
    <n v="5"/>
    <n v="5"/>
    <n v="5"/>
    <n v="5"/>
    <m/>
    <s v="Si"/>
    <n v="4"/>
    <s v="Si"/>
    <n v="4"/>
    <s v="Si"/>
    <n v="4"/>
    <s v="No"/>
    <s v="Si"/>
    <s v="No"/>
    <m/>
    <s v="No"/>
    <m/>
    <m/>
    <m/>
    <m/>
    <n v="5"/>
    <n v="5"/>
    <m/>
    <m/>
    <n v="5"/>
    <m/>
    <m/>
    <d v="2017-03-17T23:15:42"/>
    <s v="10.150.1.152"/>
  </r>
  <r>
    <s v=""/>
    <s v=""/>
    <x v="1"/>
    <n v="1061"/>
    <m/>
    <m/>
    <m/>
    <m/>
    <n v="4"/>
    <n v="4"/>
    <m/>
    <n v="29"/>
    <n v="14"/>
    <n v="15"/>
    <m/>
    <m/>
    <m/>
    <n v="4"/>
    <n v="5"/>
    <n v="4"/>
    <n v="4"/>
    <m/>
    <m/>
    <n v="4"/>
    <n v="4"/>
    <n v="4"/>
    <n v="2"/>
    <n v="2"/>
    <m/>
    <n v="4"/>
    <n v="4"/>
    <n v="1"/>
    <n v="5"/>
    <n v="4"/>
    <n v="4"/>
    <n v="5"/>
    <m/>
    <m/>
    <n v="5"/>
    <n v="4"/>
    <n v="3"/>
    <n v="5"/>
    <n v="5"/>
    <n v="5"/>
    <n v="5"/>
    <m/>
    <s v="Si"/>
    <n v="5"/>
    <s v="No"/>
    <m/>
    <s v="No"/>
    <m/>
    <s v="Si"/>
    <s v="Si"/>
    <s v="Si"/>
    <n v="4"/>
    <s v="No"/>
    <s v="Hay algunos años, correspondientes quizá a la crisis, 2009-2012, en los que falta bibliografía en papel y&lt;br&gt;ahora también en acceso a revistas electrónicas"/>
    <m/>
    <m/>
    <m/>
    <n v="5"/>
    <n v="5"/>
    <m/>
    <n v="5"/>
    <n v="4"/>
    <m/>
    <m/>
    <d v="2017-03-17T23:39:52"/>
    <s v="10.150.1.152"/>
  </r>
  <r>
    <s v=""/>
    <s v=""/>
    <x v="1"/>
    <n v="1062"/>
    <m/>
    <m/>
    <m/>
    <m/>
    <n v="4"/>
    <n v="3"/>
    <m/>
    <n v="4"/>
    <n v="29"/>
    <n v="14"/>
    <m/>
    <m/>
    <m/>
    <n v="5"/>
    <n v="5"/>
    <n v="5"/>
    <n v="5"/>
    <m/>
    <m/>
    <n v="5"/>
    <n v="4"/>
    <n v="4"/>
    <n v="4"/>
    <n v="3"/>
    <m/>
    <n v="4"/>
    <n v="3"/>
    <n v="4"/>
    <n v="5"/>
    <n v="5"/>
    <n v="4"/>
    <n v="5"/>
    <m/>
    <m/>
    <n v="5"/>
    <n v="5"/>
    <n v="5"/>
    <n v="5"/>
    <n v="5"/>
    <n v="5"/>
    <n v="5"/>
    <m/>
    <s v="Si"/>
    <n v="5"/>
    <s v="No"/>
    <m/>
    <s v="No"/>
    <m/>
    <s v="No"/>
    <s v="Si"/>
    <s v="No"/>
    <m/>
    <s v="Si"/>
    <m/>
    <m/>
    <m/>
    <m/>
    <n v="5"/>
    <n v="5"/>
    <m/>
    <n v="5"/>
    <n v="5"/>
    <m/>
    <m/>
    <d v="2017-03-17T23:56:08"/>
    <s v="10.150.1.152"/>
  </r>
  <r>
    <s v="Facultad de Ciencias Geológicas "/>
    <s v="GEO"/>
    <x v="3"/>
    <n v="1063"/>
    <m/>
    <m/>
    <n v="7"/>
    <m/>
    <n v="5"/>
    <n v="5"/>
    <m/>
    <n v="7"/>
    <n v="7"/>
    <n v="7"/>
    <m/>
    <m/>
    <m/>
    <n v="5"/>
    <n v="4"/>
    <n v="4"/>
    <n v="3"/>
    <m/>
    <m/>
    <n v="2"/>
    <n v="5"/>
    <n v="4"/>
    <n v="2"/>
    <n v="2"/>
    <m/>
    <n v="4"/>
    <n v="4"/>
    <n v="5"/>
    <n v="5"/>
    <n v="5"/>
    <n v="4"/>
    <n v="5"/>
    <m/>
    <m/>
    <n v="5"/>
    <n v="4"/>
    <n v="4"/>
    <n v="4"/>
    <n v="4"/>
    <n v="5"/>
    <n v="3"/>
    <m/>
    <s v="Si"/>
    <n v="2"/>
    <s v="Si"/>
    <n v="3"/>
    <s v="No"/>
    <m/>
    <s v="Si"/>
    <s v="Si"/>
    <s v="No"/>
    <m/>
    <s v="Si"/>
    <m/>
    <m/>
    <m/>
    <m/>
    <n v="5"/>
    <n v="5"/>
    <m/>
    <n v="4"/>
    <n v="3"/>
    <m/>
    <m/>
    <d v="2017-03-18T00:12:46"/>
    <s v="10.150.1.152"/>
  </r>
  <r>
    <s v=""/>
    <s v=""/>
    <x v="1"/>
    <n v="1064"/>
    <m/>
    <m/>
    <m/>
    <m/>
    <n v="4"/>
    <n v="5"/>
    <m/>
    <n v="20"/>
    <m/>
    <m/>
    <m/>
    <m/>
    <m/>
    <n v="5"/>
    <n v="5"/>
    <n v="4"/>
    <n v="5"/>
    <m/>
    <m/>
    <n v="5"/>
    <n v="5"/>
    <n v="4"/>
    <n v="3"/>
    <n v="3"/>
    <m/>
    <n v="5"/>
    <n v="5"/>
    <n v="5"/>
    <n v="5"/>
    <n v="4"/>
    <n v="5"/>
    <n v="4"/>
    <m/>
    <m/>
    <n v="5"/>
    <n v="5"/>
    <n v="5"/>
    <n v="5"/>
    <n v="5"/>
    <n v="5"/>
    <n v="4"/>
    <m/>
    <s v="Si"/>
    <n v="5"/>
    <s v="Si"/>
    <n v="5"/>
    <s v="No"/>
    <m/>
    <s v="No"/>
    <s v="Si"/>
    <s v="Si"/>
    <n v="5"/>
    <s v="No"/>
    <m/>
    <m/>
    <m/>
    <m/>
    <n v="5"/>
    <n v="5"/>
    <m/>
    <n v="5"/>
    <n v="5"/>
    <m/>
    <m/>
    <d v="2017-03-18T00:35:00"/>
    <s v="10.150.1.151"/>
  </r>
  <r>
    <s v=""/>
    <s v=""/>
    <x v="1"/>
    <n v="1065"/>
    <m/>
    <m/>
    <m/>
    <m/>
    <n v="3"/>
    <n v="4"/>
    <m/>
    <n v="16"/>
    <m/>
    <m/>
    <m/>
    <m/>
    <m/>
    <n v="3"/>
    <n v="4"/>
    <n v="3"/>
    <n v="2"/>
    <m/>
    <m/>
    <n v="4"/>
    <n v="3"/>
    <n v="5"/>
    <n v="3"/>
    <n v="5"/>
    <m/>
    <n v="4"/>
    <n v="3"/>
    <n v="2"/>
    <n v="5"/>
    <n v="5"/>
    <n v="3"/>
    <n v="3"/>
    <m/>
    <m/>
    <n v="4"/>
    <n v="5"/>
    <n v="4"/>
    <n v="3"/>
    <n v="4"/>
    <n v="5"/>
    <n v="3"/>
    <m/>
    <s v="Si"/>
    <n v="4"/>
    <s v="Si"/>
    <n v="4"/>
    <s v="No"/>
    <m/>
    <s v="Si"/>
    <s v="Si"/>
    <s v="No"/>
    <m/>
    <s v="No"/>
    <m/>
    <m/>
    <m/>
    <m/>
    <n v="5"/>
    <n v="4"/>
    <m/>
    <n v="4"/>
    <n v="4"/>
    <m/>
    <m/>
    <d v="2017-03-18T01:47:37"/>
    <s v="10.150.1.152"/>
  </r>
  <r>
    <s v="F. Enfermería, Fisioterapia y Podología"/>
    <s v="ENF"/>
    <x v="0"/>
    <n v="1066"/>
    <m/>
    <m/>
    <n v="22"/>
    <m/>
    <n v="2"/>
    <n v="4"/>
    <m/>
    <n v="22"/>
    <m/>
    <m/>
    <m/>
    <m/>
    <m/>
    <n v="3"/>
    <n v="4"/>
    <n v="3"/>
    <n v="3"/>
    <m/>
    <m/>
    <n v="2"/>
    <n v="5"/>
    <n v="3"/>
    <n v="5"/>
    <n v="3"/>
    <m/>
    <n v="3"/>
    <n v="3"/>
    <n v="3"/>
    <n v="5"/>
    <n v="4"/>
    <n v="3"/>
    <n v="3"/>
    <m/>
    <m/>
    <n v="3"/>
    <n v="3"/>
    <n v="3"/>
    <n v="3"/>
    <n v="3"/>
    <m/>
    <n v="3"/>
    <m/>
    <s v="No"/>
    <m/>
    <s v="No"/>
    <m/>
    <s v="No"/>
    <m/>
    <s v="No"/>
    <s v="Si"/>
    <s v="No"/>
    <m/>
    <s v="No"/>
    <m/>
    <m/>
    <m/>
    <m/>
    <n v="5"/>
    <n v="5"/>
    <m/>
    <n v="4"/>
    <n v="4"/>
    <m/>
    <m/>
    <d v="2017-03-18T07:58:27"/>
    <s v="10.150.1.152"/>
  </r>
  <r>
    <s v="Facultad de Filología "/>
    <s v="FLL"/>
    <x v="2"/>
    <n v="1067"/>
    <m/>
    <m/>
    <n v="14"/>
    <m/>
    <n v="4"/>
    <n v="4"/>
    <m/>
    <n v="14"/>
    <n v="16"/>
    <n v="29"/>
    <m/>
    <m/>
    <m/>
    <n v="4"/>
    <n v="4"/>
    <n v="5"/>
    <n v="2"/>
    <m/>
    <m/>
    <n v="5"/>
    <n v="2"/>
    <n v="5"/>
    <n v="4"/>
    <n v="5"/>
    <m/>
    <n v="3"/>
    <n v="4"/>
    <n v="1"/>
    <n v="3"/>
    <n v="4"/>
    <n v="3"/>
    <n v="4"/>
    <m/>
    <m/>
    <n v="3"/>
    <n v="2"/>
    <n v="2"/>
    <n v="4"/>
    <n v="4"/>
    <n v="5"/>
    <n v="5"/>
    <m/>
    <s v="Si"/>
    <n v="4"/>
    <s v="No"/>
    <m/>
    <s v="No"/>
    <m/>
    <s v="Si"/>
    <s v="Si"/>
    <s v="No"/>
    <m/>
    <s v="Si"/>
    <s v="Suscripción completa a JSTOR para humanidades y ciencias sociales "/>
    <m/>
    <m/>
    <m/>
    <n v="3"/>
    <n v="3"/>
    <m/>
    <n v="3"/>
    <n v="4"/>
    <s v="Si la biblioteca ofreciera las suscripciones imprescindibles (JSTOR) y ampliara plazos de préstamo, calificaría el servicio como bueno/muy bueno."/>
    <m/>
    <d v="2017-03-18T08:14:55"/>
    <s v="10.150.1.151"/>
  </r>
  <r>
    <s v="Facultad de Geografía e Historia "/>
    <s v="GHI"/>
    <x v="2"/>
    <n v="1068"/>
    <m/>
    <m/>
    <n v="16"/>
    <m/>
    <n v="3"/>
    <n v="3"/>
    <m/>
    <n v="16"/>
    <n v="29"/>
    <n v="14"/>
    <s v="CSIC "/>
    <m/>
    <m/>
    <n v="5"/>
    <n v="5"/>
    <n v="5"/>
    <n v="4"/>
    <m/>
    <m/>
    <n v="4"/>
    <n v="4"/>
    <n v="4"/>
    <n v="3"/>
    <n v="4"/>
    <m/>
    <n v="3"/>
    <n v="4"/>
    <n v="4"/>
    <n v="5"/>
    <n v="3"/>
    <n v="5"/>
    <n v="4"/>
    <m/>
    <m/>
    <n v="5"/>
    <n v="5"/>
    <n v="5"/>
    <n v="5"/>
    <n v="5"/>
    <n v="5"/>
    <n v="5"/>
    <m/>
    <s v="Si"/>
    <n v="4"/>
    <s v="Si"/>
    <n v="4"/>
    <s v="No"/>
    <m/>
    <s v="No"/>
    <s v="Si"/>
    <s v="Si"/>
    <n v="4"/>
    <s v="Si"/>
    <m/>
    <m/>
    <m/>
    <m/>
    <n v="1"/>
    <n v="1"/>
    <m/>
    <n v="5"/>
    <n v="4"/>
    <s v="Los motivos del escaso uso se debe a que obtengo recursos suficientes por los medios que se nos proporciona"/>
    <m/>
    <d v="2017-03-18T08:27:43"/>
    <s v="10.150.1.152"/>
  </r>
  <r>
    <s v="F. Óptica y Optometría"/>
    <s v="OPT"/>
    <x v="0"/>
    <n v="1069"/>
    <m/>
    <m/>
    <n v="25"/>
    <m/>
    <m/>
    <n v="4"/>
    <m/>
    <n v="25"/>
    <m/>
    <m/>
    <m/>
    <m/>
    <m/>
    <n v="5"/>
    <n v="5"/>
    <n v="5"/>
    <n v="4"/>
    <m/>
    <m/>
    <n v="4"/>
    <n v="4"/>
    <n v="3"/>
    <n v="4"/>
    <n v="3"/>
    <m/>
    <n v="4"/>
    <n v="5"/>
    <n v="4"/>
    <n v="5"/>
    <n v="4"/>
    <n v="5"/>
    <n v="4"/>
    <m/>
    <m/>
    <n v="5"/>
    <n v="5"/>
    <n v="5"/>
    <n v="5"/>
    <n v="5"/>
    <n v="4"/>
    <n v="4"/>
    <m/>
    <s v="Si"/>
    <n v="5"/>
    <s v="No"/>
    <m/>
    <s v="No"/>
    <m/>
    <s v="Si"/>
    <s v="Si"/>
    <s v="Si"/>
    <n v="5"/>
    <s v="Si"/>
    <m/>
    <m/>
    <m/>
    <m/>
    <n v="5"/>
    <n v="5"/>
    <m/>
    <n v="5"/>
    <n v="5"/>
    <m/>
    <m/>
    <d v="2017-03-18T08:37:53"/>
    <s v="10.150.1.151"/>
  </r>
  <r>
    <s v="Facultad de Geografía e Historia "/>
    <s v="GHI"/>
    <x v="2"/>
    <n v="1070"/>
    <m/>
    <m/>
    <n v="16"/>
    <m/>
    <n v="4"/>
    <n v="5"/>
    <m/>
    <n v="16"/>
    <n v="29"/>
    <n v="15"/>
    <m/>
    <m/>
    <m/>
    <n v="4"/>
    <n v="4"/>
    <n v="5"/>
    <n v="3"/>
    <m/>
    <m/>
    <n v="4"/>
    <n v="5"/>
    <n v="3"/>
    <n v="2"/>
    <n v="3"/>
    <m/>
    <n v="3"/>
    <n v="4"/>
    <n v="3"/>
    <n v="4"/>
    <n v="5"/>
    <n v="4"/>
    <n v="4"/>
    <m/>
    <m/>
    <n v="5"/>
    <n v="5"/>
    <n v="5"/>
    <n v="4"/>
    <n v="5"/>
    <n v="5"/>
    <n v="4"/>
    <m/>
    <s v="Si"/>
    <n v="4"/>
    <s v="No"/>
    <m/>
    <s v="No"/>
    <m/>
    <s v="No"/>
    <s v="Si"/>
    <s v="Si"/>
    <n v="4"/>
    <s v="No"/>
    <m/>
    <m/>
    <m/>
    <m/>
    <n v="4"/>
    <n v="5"/>
    <m/>
    <n v="5"/>
    <n v="4"/>
    <m/>
    <m/>
    <d v="2017-03-18T09:31:34"/>
    <s v="10.150.1.152"/>
  </r>
  <r>
    <s v="Facultad de Ciencias Políticas y Sociología "/>
    <s v="CPS"/>
    <x v="4"/>
    <n v="1071"/>
    <m/>
    <m/>
    <n v="9"/>
    <m/>
    <n v="3"/>
    <n v="5"/>
    <m/>
    <n v="9"/>
    <n v="4"/>
    <n v="11"/>
    <m/>
    <m/>
    <m/>
    <n v="3"/>
    <n v="3"/>
    <n v="3"/>
    <n v="3"/>
    <m/>
    <m/>
    <n v="5"/>
    <n v="5"/>
    <n v="4"/>
    <n v="4"/>
    <n v="3"/>
    <m/>
    <n v="4"/>
    <n v="5"/>
    <n v="4"/>
    <n v="5"/>
    <n v="4"/>
    <n v="5"/>
    <n v="4"/>
    <m/>
    <m/>
    <n v="5"/>
    <n v="5"/>
    <n v="5"/>
    <n v="5"/>
    <n v="5"/>
    <n v="5"/>
    <n v="5"/>
    <m/>
    <s v="Si"/>
    <n v="4"/>
    <s v="Si"/>
    <n v="4"/>
    <s v="No"/>
    <m/>
    <s v="No"/>
    <s v="Si"/>
    <s v="Si"/>
    <n v="4"/>
    <s v="Si"/>
    <m/>
    <m/>
    <m/>
    <m/>
    <n v="5"/>
    <n v="5"/>
    <m/>
    <n v="5"/>
    <n v="4"/>
    <m/>
    <m/>
    <d v="2017-03-18T09:36:38"/>
    <s v="10.150.1.152"/>
  </r>
  <r>
    <s v="F. Trabajo Social"/>
    <s v="TRS"/>
    <x v="4"/>
    <n v="1072"/>
    <m/>
    <m/>
    <n v="26"/>
    <m/>
    <n v="4"/>
    <n v="4"/>
    <m/>
    <m/>
    <m/>
    <m/>
    <m/>
    <m/>
    <m/>
    <n v="5"/>
    <n v="3"/>
    <n v="3"/>
    <n v="4"/>
    <m/>
    <m/>
    <n v="4"/>
    <n v="5"/>
    <n v="4"/>
    <n v="4"/>
    <n v="5"/>
    <m/>
    <n v="5"/>
    <n v="5"/>
    <n v="5"/>
    <n v="5"/>
    <n v="5"/>
    <n v="5"/>
    <n v="5"/>
    <m/>
    <m/>
    <n v="5"/>
    <n v="5"/>
    <n v="5"/>
    <n v="5"/>
    <n v="5"/>
    <n v="5"/>
    <n v="5"/>
    <m/>
    <s v="Si"/>
    <n v="4"/>
    <s v="Si"/>
    <n v="5"/>
    <s v="Si"/>
    <m/>
    <m/>
    <m/>
    <m/>
    <n v="5"/>
    <s v="No"/>
    <m/>
    <m/>
    <m/>
    <m/>
    <n v="5"/>
    <n v="5"/>
    <m/>
    <n v="5"/>
    <n v="4"/>
    <m/>
    <m/>
    <d v="2017-03-18T09:39:15"/>
    <s v="10.150.1.151"/>
  </r>
  <r>
    <s v="Facultad de Ciencias Políticas y Sociología "/>
    <s v="CPS"/>
    <x v="4"/>
    <n v="1073"/>
    <m/>
    <m/>
    <n v="9"/>
    <m/>
    <n v="3"/>
    <n v="2"/>
    <m/>
    <n v="9"/>
    <n v="5"/>
    <n v="11"/>
    <m/>
    <m/>
    <m/>
    <n v="5"/>
    <n v="4"/>
    <n v="2"/>
    <n v="4"/>
    <m/>
    <m/>
    <n v="5"/>
    <n v="2"/>
    <n v="2"/>
    <n v="2"/>
    <n v="5"/>
    <m/>
    <n v="4"/>
    <n v="4"/>
    <n v="3"/>
    <n v="5"/>
    <n v="4"/>
    <n v="5"/>
    <n v="5"/>
    <m/>
    <m/>
    <n v="5"/>
    <n v="5"/>
    <n v="5"/>
    <n v="5"/>
    <n v="5"/>
    <n v="5"/>
    <n v="4"/>
    <m/>
    <s v="No"/>
    <m/>
    <s v="No"/>
    <m/>
    <s v="No"/>
    <m/>
    <s v="No"/>
    <s v="Si"/>
    <s v="Si"/>
    <n v="3"/>
    <s v="No"/>
    <m/>
    <m/>
    <m/>
    <m/>
    <n v="5"/>
    <n v="5"/>
    <m/>
    <n v="4"/>
    <n v="4"/>
    <m/>
    <m/>
    <d v="2017-03-18T09:50:10"/>
    <s v="10.150.1.152"/>
  </r>
  <r>
    <s v="Facultad de Filosofía "/>
    <s v="FLS"/>
    <x v="2"/>
    <n v="1074"/>
    <m/>
    <m/>
    <n v="15"/>
    <m/>
    <n v="3"/>
    <n v="3"/>
    <m/>
    <n v="15"/>
    <n v="6"/>
    <n v="8"/>
    <s v="Biología, Geología, Química, Historia, Filología"/>
    <m/>
    <m/>
    <n v="5"/>
    <n v="5"/>
    <n v="5"/>
    <n v="5"/>
    <m/>
    <m/>
    <n v="5"/>
    <n v="3"/>
    <n v="5"/>
    <n v="2"/>
    <n v="4"/>
    <m/>
    <n v="5"/>
    <n v="5"/>
    <n v="5"/>
    <n v="5"/>
    <n v="5"/>
    <n v="5"/>
    <n v="5"/>
    <m/>
    <m/>
    <n v="5"/>
    <n v="5"/>
    <n v="5"/>
    <n v="5"/>
    <n v="5"/>
    <n v="5"/>
    <n v="5"/>
    <m/>
    <s v="Si"/>
    <n v="5"/>
    <s v="No"/>
    <m/>
    <s v="No"/>
    <m/>
    <s v="No"/>
    <s v="Si"/>
    <s v="No"/>
    <m/>
    <s v="No"/>
    <m/>
    <m/>
    <m/>
    <m/>
    <n v="5"/>
    <n v="5"/>
    <m/>
    <n v="5"/>
    <n v="5"/>
    <s v="La biblioteca de la UCM es excelente, y si algo no se encuentra, el servicio de préstamo interbibliotecario funciona impecablemente."/>
    <m/>
    <d v="2017-03-18T09:52:21"/>
    <s v="10.150.1.152"/>
  </r>
  <r>
    <s v=""/>
    <s v=""/>
    <x v="1"/>
    <n v="1075"/>
    <m/>
    <m/>
    <m/>
    <m/>
    <n v="3"/>
    <n v="3"/>
    <m/>
    <n v="22"/>
    <n v="9"/>
    <m/>
    <s v="bibliotecas  Pedro Salinas Madrid"/>
    <m/>
    <m/>
    <n v="4"/>
    <n v="4"/>
    <n v="4"/>
    <n v="4"/>
    <m/>
    <m/>
    <n v="5"/>
    <n v="4"/>
    <n v="1"/>
    <n v="3"/>
    <n v="2"/>
    <m/>
    <n v="4"/>
    <n v="4"/>
    <n v="4"/>
    <n v="5"/>
    <n v="4"/>
    <n v="4"/>
    <n v="4"/>
    <m/>
    <m/>
    <n v="4"/>
    <n v="4"/>
    <n v="4"/>
    <n v="4"/>
    <n v="4"/>
    <n v="4"/>
    <n v="4"/>
    <m/>
    <s v="No"/>
    <m/>
    <s v="No"/>
    <m/>
    <s v="No"/>
    <m/>
    <s v="Si"/>
    <s v="No"/>
    <s v="No"/>
    <m/>
    <s v="No"/>
    <m/>
    <m/>
    <m/>
    <m/>
    <n v="4"/>
    <m/>
    <m/>
    <n v="4"/>
    <n v="5"/>
    <m/>
    <m/>
    <d v="2017-03-18T10:50:24"/>
    <s v="10.150.1.152"/>
  </r>
  <r>
    <s v="Facultad de Filología "/>
    <s v="FLL"/>
    <x v="2"/>
    <n v="1076"/>
    <m/>
    <m/>
    <n v="14"/>
    <m/>
    <n v="4"/>
    <n v="5"/>
    <m/>
    <n v="14"/>
    <n v="15"/>
    <n v="16"/>
    <m/>
    <m/>
    <m/>
    <n v="4"/>
    <m/>
    <m/>
    <n v="4"/>
    <m/>
    <m/>
    <n v="4"/>
    <n v="5"/>
    <n v="5"/>
    <n v="3"/>
    <n v="4"/>
    <m/>
    <n v="3"/>
    <n v="3"/>
    <n v="4"/>
    <m/>
    <n v="2"/>
    <n v="2"/>
    <n v="4"/>
    <m/>
    <m/>
    <n v="5"/>
    <n v="4"/>
    <n v="4"/>
    <n v="4"/>
    <n v="5"/>
    <n v="5"/>
    <m/>
    <m/>
    <m/>
    <n v="3"/>
    <m/>
    <n v="3"/>
    <s v="No"/>
    <m/>
    <s v="Si"/>
    <m/>
    <m/>
    <m/>
    <s v="No"/>
    <s v="Información de nuevas adquisiciones. Siempre existió en Filología pero ha desaparecido."/>
    <m/>
    <m/>
    <m/>
    <n v="4"/>
    <n v="5"/>
    <m/>
    <n v="3"/>
    <n v="2"/>
    <m/>
    <m/>
    <d v="2017-03-18T11:21:05"/>
    <s v="10.150.1.152"/>
  </r>
  <r>
    <s v="Facultad de Filología "/>
    <s v="FLL"/>
    <x v="2"/>
    <n v="1077"/>
    <m/>
    <m/>
    <n v="14"/>
    <m/>
    <n v="3"/>
    <n v="3"/>
    <m/>
    <n v="14"/>
    <n v="29"/>
    <m/>
    <m/>
    <m/>
    <m/>
    <n v="5"/>
    <n v="5"/>
    <n v="5"/>
    <n v="5"/>
    <m/>
    <m/>
    <n v="3"/>
    <n v="5"/>
    <n v="4"/>
    <n v="5"/>
    <n v="5"/>
    <m/>
    <n v="4"/>
    <n v="5"/>
    <n v="5"/>
    <n v="4"/>
    <m/>
    <n v="5"/>
    <n v="4"/>
    <m/>
    <m/>
    <n v="5"/>
    <n v="5"/>
    <n v="5"/>
    <n v="5"/>
    <n v="5"/>
    <n v="5"/>
    <n v="5"/>
    <m/>
    <s v="Si"/>
    <n v="5"/>
    <s v="No"/>
    <m/>
    <s v="No"/>
    <m/>
    <s v="No"/>
    <s v="Si"/>
    <s v="Si"/>
    <n v="5"/>
    <s v="Si"/>
    <m/>
    <m/>
    <m/>
    <m/>
    <n v="5"/>
    <n v="5"/>
    <m/>
    <n v="5"/>
    <n v="5"/>
    <s v="La biblioteca de Filología debería poder atender la petición de cursos para estudiantes sobre gestores bibliográficos y búsqueda de bibliografía en bases de datos indexadas. Esto es especialmente importante para estudiantes de TFG, TFM y  doctorado. Hemos pedido un curso y no se nos ha podido atender. Los estudiantes han tenido que ir a cursos ofrecidos por otras bibliotecas (como Informática). Muchas gracias."/>
    <m/>
    <d v="2017-03-18T11:44:47"/>
    <s v="10.150.1.152"/>
  </r>
  <r>
    <s v="Facultad de Odontología "/>
    <s v="ODO"/>
    <x v="0"/>
    <n v="1078"/>
    <m/>
    <m/>
    <n v="19"/>
    <m/>
    <n v="3"/>
    <n v="3"/>
    <m/>
    <n v="19"/>
    <m/>
    <m/>
    <m/>
    <m/>
    <m/>
    <n v="3"/>
    <n v="3"/>
    <n v="4"/>
    <n v="4"/>
    <m/>
    <m/>
    <n v="2"/>
    <n v="5"/>
    <n v="3"/>
    <n v="4"/>
    <n v="4"/>
    <m/>
    <n v="4"/>
    <n v="3"/>
    <n v="4"/>
    <n v="5"/>
    <n v="3"/>
    <n v="4"/>
    <n v="3"/>
    <m/>
    <m/>
    <n v="5"/>
    <n v="5"/>
    <n v="5"/>
    <n v="5"/>
    <n v="5"/>
    <n v="3"/>
    <n v="3"/>
    <m/>
    <s v="Si"/>
    <n v="3"/>
    <s v="No"/>
    <m/>
    <s v="No"/>
    <m/>
    <s v="No"/>
    <s v="No"/>
    <s v="Si"/>
    <n v="4"/>
    <s v="Si"/>
    <s v="CURSOS DE BÚSQUEDA DE BIBLIOGRAFÍA Y EVIDENCIA EN DISTINTAS BASES ONLINE CON IDENTIFICACIÓN UCM"/>
    <m/>
    <m/>
    <m/>
    <n v="5"/>
    <n v="5"/>
    <m/>
    <n v="5"/>
    <n v="4"/>
    <s v="FALTA DE INFORMACIÓN DE USO DE WEB, NAVEGACION POR LA WEB, POSIBILIDADES DE BÚSQUEDA, TUTORIALES EN LA WEB DE CADA PROCESO DE BÚSQUEDA ONLINE"/>
    <m/>
    <d v="2017-03-18T12:08:18"/>
    <s v="10.150.1.151"/>
  </r>
  <r>
    <s v="Facultad de Medicina "/>
    <s v="MED"/>
    <x v="0"/>
    <n v="1079"/>
    <m/>
    <m/>
    <n v="18"/>
    <m/>
    <n v="4"/>
    <n v="5"/>
    <m/>
    <n v="18"/>
    <m/>
    <m/>
    <m/>
    <m/>
    <m/>
    <n v="3"/>
    <n v="3"/>
    <n v="2"/>
    <n v="3"/>
    <m/>
    <m/>
    <n v="3"/>
    <n v="5"/>
    <n v="3"/>
    <n v="3"/>
    <n v="3"/>
    <m/>
    <n v="3"/>
    <n v="4"/>
    <n v="4"/>
    <n v="3"/>
    <n v="3"/>
    <n v="3"/>
    <n v="3"/>
    <m/>
    <m/>
    <n v="4"/>
    <n v="4"/>
    <n v="4"/>
    <n v="4"/>
    <n v="4"/>
    <n v="4"/>
    <n v="4"/>
    <m/>
    <s v="Si"/>
    <n v="4"/>
    <s v="No"/>
    <m/>
    <s v="No"/>
    <m/>
    <s v="No"/>
    <s v="No"/>
    <s v="No"/>
    <m/>
    <s v="Si"/>
    <m/>
    <m/>
    <m/>
    <m/>
    <n v="4"/>
    <n v="5"/>
    <m/>
    <n v="4"/>
    <n v="4"/>
    <m/>
    <m/>
    <d v="2017-03-18T12:09:23"/>
    <s v="10.150.1.152"/>
  </r>
  <r>
    <s v="F. Trabajo Social"/>
    <s v="TRS"/>
    <x v="4"/>
    <n v="1080"/>
    <m/>
    <m/>
    <n v="26"/>
    <m/>
    <n v="3"/>
    <n v="3"/>
    <m/>
    <n v="26"/>
    <n v="9"/>
    <n v="5"/>
    <m/>
    <m/>
    <m/>
    <n v="5"/>
    <n v="4"/>
    <n v="4"/>
    <n v="5"/>
    <m/>
    <m/>
    <n v="3"/>
    <n v="5"/>
    <n v="4"/>
    <n v="2"/>
    <n v="4"/>
    <m/>
    <n v="5"/>
    <n v="5"/>
    <n v="4"/>
    <n v="5"/>
    <n v="3"/>
    <n v="5"/>
    <n v="4"/>
    <m/>
    <m/>
    <n v="5"/>
    <n v="5"/>
    <n v="5"/>
    <n v="5"/>
    <n v="5"/>
    <n v="3"/>
    <n v="5"/>
    <m/>
    <s v="Si"/>
    <n v="4"/>
    <s v="No"/>
    <m/>
    <s v="No"/>
    <m/>
    <s v="No"/>
    <s v="Si"/>
    <s v="Si"/>
    <n v="5"/>
    <s v="No"/>
    <m/>
    <m/>
    <m/>
    <m/>
    <n v="5"/>
    <n v="5"/>
    <m/>
    <n v="5"/>
    <n v="5"/>
    <s v="He de destacar la propfesionalidad y compromiso del personal de la biblioteca de Trabajo Soial, siempre dispuestos a ayudar en las búsquedas y adquisición de material. Es un placer y una suerte contar con un equipo tan bueno."/>
    <m/>
    <d v="2017-03-18T12:10:49"/>
    <s v="10.150.1.151"/>
  </r>
  <r>
    <s v="Facultad de Ciencias de la Información "/>
    <s v="INF"/>
    <x v="4"/>
    <n v="1081"/>
    <m/>
    <m/>
    <n v="4"/>
    <m/>
    <n v="4"/>
    <n v="3"/>
    <m/>
    <n v="4"/>
    <m/>
    <m/>
    <m/>
    <m/>
    <m/>
    <n v="4"/>
    <n v="4"/>
    <n v="4"/>
    <n v="4"/>
    <m/>
    <m/>
    <n v="5"/>
    <n v="3"/>
    <n v="4"/>
    <n v="4"/>
    <n v="5"/>
    <m/>
    <n v="4"/>
    <n v="4"/>
    <n v="5"/>
    <n v="5"/>
    <n v="5"/>
    <n v="5"/>
    <n v="4"/>
    <m/>
    <m/>
    <n v="5"/>
    <n v="5"/>
    <n v="5"/>
    <n v="5"/>
    <n v="5"/>
    <n v="5"/>
    <n v="4"/>
    <m/>
    <s v="Si"/>
    <n v="4"/>
    <s v="Si"/>
    <n v="4"/>
    <s v="Si"/>
    <n v="4"/>
    <s v="Si"/>
    <s v="Si"/>
    <s v="Si"/>
    <n v="5"/>
    <s v="Si"/>
    <m/>
    <m/>
    <m/>
    <m/>
    <n v="5"/>
    <n v="4"/>
    <m/>
    <n v="5"/>
    <n v="4"/>
    <m/>
    <m/>
    <d v="2017-03-18T12:30:13"/>
    <s v="10.150.1.152"/>
  </r>
  <r>
    <s v="F. Enfermería, Fisioterapia y Podología"/>
    <s v="ENF"/>
    <x v="0"/>
    <n v="1082"/>
    <m/>
    <m/>
    <n v="22"/>
    <m/>
    <n v="3"/>
    <n v="4"/>
    <m/>
    <n v="22"/>
    <n v="18"/>
    <m/>
    <m/>
    <m/>
    <m/>
    <n v="4"/>
    <n v="3"/>
    <n v="4"/>
    <n v="4"/>
    <m/>
    <m/>
    <n v="3"/>
    <n v="4"/>
    <n v="4"/>
    <m/>
    <n v="3"/>
    <m/>
    <n v="4"/>
    <n v="5"/>
    <n v="5"/>
    <n v="5"/>
    <n v="4"/>
    <m/>
    <n v="4"/>
    <m/>
    <m/>
    <n v="5"/>
    <n v="5"/>
    <n v="5"/>
    <n v="5"/>
    <n v="5"/>
    <m/>
    <n v="4"/>
    <m/>
    <s v="Si"/>
    <n v="4"/>
    <s v="No"/>
    <m/>
    <s v="No"/>
    <m/>
    <s v="No"/>
    <s v="Si"/>
    <s v="No"/>
    <m/>
    <s v="No"/>
    <m/>
    <m/>
    <m/>
    <m/>
    <n v="5"/>
    <n v="5"/>
    <m/>
    <n v="4"/>
    <n v="4"/>
    <m/>
    <m/>
    <d v="2017-03-18T12:55:22"/>
    <s v="10.150.1.152"/>
  </r>
  <r>
    <s v="Facultad de Geografía e Historia "/>
    <s v="GHI"/>
    <x v="2"/>
    <n v="1083"/>
    <m/>
    <m/>
    <n v="16"/>
    <m/>
    <n v="4"/>
    <n v="4"/>
    <m/>
    <n v="16"/>
    <n v="29"/>
    <m/>
    <s v="Biblioteca Islámica (AECID), Biblioteca Nacional de España (BNE)"/>
    <m/>
    <m/>
    <n v="5"/>
    <n v="5"/>
    <n v="4"/>
    <n v="1"/>
    <m/>
    <m/>
    <n v="5"/>
    <n v="2"/>
    <n v="3"/>
    <n v="4"/>
    <n v="3"/>
    <m/>
    <n v="4"/>
    <n v="4"/>
    <n v="4"/>
    <n v="5"/>
    <n v="4"/>
    <n v="2"/>
    <n v="4"/>
    <m/>
    <m/>
    <n v="5"/>
    <n v="2"/>
    <n v="4"/>
    <n v="4"/>
    <n v="4"/>
    <n v="4"/>
    <n v="4"/>
    <m/>
    <s v="Si"/>
    <n v="4"/>
    <s v="No"/>
    <m/>
    <s v="No"/>
    <m/>
    <s v="No"/>
    <s v="No"/>
    <s v="No"/>
    <m/>
    <s v="Si"/>
    <m/>
    <m/>
    <m/>
    <m/>
    <n v="5"/>
    <n v="5"/>
    <m/>
    <n v="5"/>
    <n v="5"/>
    <m/>
    <m/>
    <d v="2017-03-18T12:56:56"/>
    <s v="10.150.1.152"/>
  </r>
  <r>
    <s v="Facultad de Psicología "/>
    <s v="PSI"/>
    <x v="0"/>
    <n v="1084"/>
    <m/>
    <m/>
    <n v="20"/>
    <m/>
    <n v="3"/>
    <n v="1"/>
    <m/>
    <n v="20"/>
    <n v="12"/>
    <n v="5"/>
    <m/>
    <m/>
    <m/>
    <n v="4"/>
    <n v="4"/>
    <n v="3"/>
    <n v="4"/>
    <m/>
    <m/>
    <n v="4"/>
    <n v="2"/>
    <n v="1"/>
    <n v="3"/>
    <n v="4"/>
    <m/>
    <n v="4"/>
    <n v="2"/>
    <n v="4"/>
    <n v="4"/>
    <n v="4"/>
    <n v="2"/>
    <n v="2"/>
    <m/>
    <m/>
    <n v="5"/>
    <n v="4"/>
    <n v="4"/>
    <n v="4"/>
    <n v="4"/>
    <n v="3"/>
    <n v="4"/>
    <m/>
    <s v="No"/>
    <m/>
    <s v="No"/>
    <m/>
    <s v="No"/>
    <m/>
    <s v="No"/>
    <s v="Si"/>
    <s v="No"/>
    <m/>
    <s v="No"/>
    <m/>
    <m/>
    <m/>
    <m/>
    <n v="4"/>
    <n v="4"/>
    <m/>
    <n v="4"/>
    <n v="4"/>
    <m/>
    <m/>
    <d v="2017-03-18T12:57:35"/>
    <s v="10.150.1.151"/>
  </r>
  <r>
    <s v="Facultad de Filosofía "/>
    <s v="FLS"/>
    <x v="2"/>
    <n v="1085"/>
    <m/>
    <m/>
    <n v="15"/>
    <m/>
    <n v="4"/>
    <n v="4"/>
    <m/>
    <n v="15"/>
    <n v="16"/>
    <n v="14"/>
    <s v="Biblioteca Nacional de España, Biblioteca Museo Reina Sofía."/>
    <m/>
    <m/>
    <n v="5"/>
    <n v="4"/>
    <n v="4"/>
    <n v="2"/>
    <m/>
    <m/>
    <n v="3"/>
    <n v="3"/>
    <n v="4"/>
    <n v="5"/>
    <n v="5"/>
    <m/>
    <n v="3"/>
    <n v="4"/>
    <n v="5"/>
    <n v="5"/>
    <n v="5"/>
    <n v="1"/>
    <n v="4"/>
    <m/>
    <m/>
    <n v="5"/>
    <n v="5"/>
    <n v="5"/>
    <n v="5"/>
    <n v="5"/>
    <n v="5"/>
    <n v="2"/>
    <m/>
    <s v="No"/>
    <m/>
    <s v="No"/>
    <m/>
    <s v="No"/>
    <m/>
    <s v="No"/>
    <s v="Si"/>
    <s v="No"/>
    <m/>
    <s v="No"/>
    <s v="Mayor rapidez en la adquisición de fondos. No tiene sentido que se pidan libros y lleguen al año siguiente. La posibilidad de que los propios estudiantes soliciten material bibliográfico y sean verdaderamente atendidos es imprescindible. "/>
    <m/>
    <m/>
    <m/>
    <n v="5"/>
    <n v="5"/>
    <m/>
    <n v="4"/>
    <n v="4"/>
    <m/>
    <m/>
    <d v="2017-03-18T13:01:52"/>
    <s v="10.150.1.151"/>
  </r>
  <r>
    <s v="Facultad de Geografía e Historia "/>
    <s v="GHI"/>
    <x v="2"/>
    <n v="1086"/>
    <m/>
    <m/>
    <n v="16"/>
    <m/>
    <n v="3"/>
    <n v="2"/>
    <m/>
    <n v="16"/>
    <m/>
    <m/>
    <m/>
    <m/>
    <m/>
    <n v="5"/>
    <n v="5"/>
    <n v="5"/>
    <n v="5"/>
    <m/>
    <m/>
    <n v="4"/>
    <n v="2"/>
    <n v="5"/>
    <n v="5"/>
    <n v="5"/>
    <m/>
    <n v="3"/>
    <n v="5"/>
    <n v="5"/>
    <n v="5"/>
    <m/>
    <n v="4"/>
    <n v="4"/>
    <m/>
    <m/>
    <n v="5"/>
    <n v="4"/>
    <n v="4"/>
    <n v="4"/>
    <n v="4"/>
    <n v="4"/>
    <n v="5"/>
    <m/>
    <s v="Si"/>
    <n v="4"/>
    <s v="No"/>
    <m/>
    <s v="No"/>
    <m/>
    <m/>
    <s v="No"/>
    <s v="No"/>
    <m/>
    <s v="No"/>
    <m/>
    <m/>
    <m/>
    <m/>
    <n v="5"/>
    <n v="5"/>
    <m/>
    <n v="4"/>
    <n v="5"/>
    <m/>
    <m/>
    <d v="2017-03-18T13:19:33"/>
    <s v="10.150.1.152"/>
  </r>
  <r>
    <s v="Facultad de Filología "/>
    <s v="FLL"/>
    <x v="2"/>
    <n v="1087"/>
    <m/>
    <m/>
    <n v="14"/>
    <m/>
    <n v="2"/>
    <n v="5"/>
    <m/>
    <n v="14"/>
    <n v="29"/>
    <n v="15"/>
    <m/>
    <m/>
    <m/>
    <n v="5"/>
    <n v="4"/>
    <n v="3"/>
    <n v="3"/>
    <m/>
    <m/>
    <n v="5"/>
    <n v="3"/>
    <n v="5"/>
    <n v="4"/>
    <n v="4"/>
    <m/>
    <n v="2"/>
    <n v="5"/>
    <n v="4"/>
    <n v="5"/>
    <n v="5"/>
    <n v="5"/>
    <n v="4"/>
    <m/>
    <m/>
    <n v="5"/>
    <n v="4"/>
    <n v="2"/>
    <n v="5"/>
    <n v="3"/>
    <n v="5"/>
    <n v="2"/>
    <m/>
    <s v="Si"/>
    <n v="4"/>
    <s v="Si"/>
    <n v="4"/>
    <s v="Si"/>
    <n v="3"/>
    <s v="Si"/>
    <s v="Si"/>
    <s v="Si"/>
    <n v="5"/>
    <s v="Si"/>
    <m/>
    <m/>
    <m/>
    <m/>
    <n v="5"/>
    <n v="5"/>
    <m/>
    <n v="4"/>
    <n v="4"/>
    <m/>
    <m/>
    <d v="2017-03-18T15:26:12"/>
    <s v="10.150.1.152"/>
  </r>
  <r>
    <s v=""/>
    <s v=""/>
    <x v="1"/>
    <n v="1088"/>
    <m/>
    <m/>
    <m/>
    <m/>
    <n v="3"/>
    <n v="3"/>
    <m/>
    <n v="1"/>
    <m/>
    <m/>
    <m/>
    <m/>
    <m/>
    <n v="5"/>
    <n v="5"/>
    <n v="5"/>
    <n v="3"/>
    <m/>
    <m/>
    <n v="4"/>
    <n v="3"/>
    <n v="3"/>
    <n v="2"/>
    <n v="4"/>
    <m/>
    <n v="3"/>
    <n v="4"/>
    <n v="4"/>
    <n v="5"/>
    <n v="3"/>
    <n v="4"/>
    <n v="3"/>
    <m/>
    <m/>
    <n v="5"/>
    <n v="4"/>
    <n v="4"/>
    <n v="4"/>
    <n v="4"/>
    <n v="4"/>
    <n v="4"/>
    <m/>
    <s v="Si"/>
    <n v="3"/>
    <s v="No"/>
    <m/>
    <s v="No"/>
    <m/>
    <s v="No"/>
    <s v="Si"/>
    <s v="No"/>
    <m/>
    <s v="No"/>
    <m/>
    <m/>
    <m/>
    <m/>
    <n v="5"/>
    <n v="5"/>
    <m/>
    <n v="4"/>
    <n v="4"/>
    <m/>
    <m/>
    <d v="2017-03-18T15:47:54"/>
    <s v="10.150.1.152"/>
  </r>
  <r>
    <s v="Facultad de Ciencias Políticas y Sociología "/>
    <s v="CPS"/>
    <x v="4"/>
    <n v="1089"/>
    <m/>
    <m/>
    <n v="9"/>
    <m/>
    <n v="4"/>
    <n v="4"/>
    <m/>
    <n v="9"/>
    <n v="5"/>
    <n v="26"/>
    <s v="Biblioteca Nacional de España"/>
    <m/>
    <m/>
    <n v="5"/>
    <n v="5"/>
    <n v="4"/>
    <n v="4"/>
    <m/>
    <m/>
    <n v="5"/>
    <n v="4"/>
    <n v="3"/>
    <n v="2"/>
    <n v="2"/>
    <m/>
    <n v="4"/>
    <n v="4"/>
    <n v="4"/>
    <n v="4"/>
    <n v="3"/>
    <n v="5"/>
    <n v="3"/>
    <m/>
    <m/>
    <n v="4"/>
    <n v="3"/>
    <n v="3"/>
    <n v="4"/>
    <n v="4"/>
    <n v="4"/>
    <n v="5"/>
    <m/>
    <s v="Si"/>
    <n v="3"/>
    <s v="No"/>
    <m/>
    <s v="No"/>
    <m/>
    <s v="No"/>
    <s v="Si"/>
    <s v="No"/>
    <m/>
    <s v="No"/>
    <m/>
    <m/>
    <m/>
    <m/>
    <n v="5"/>
    <n v="5"/>
    <m/>
    <m/>
    <n v="5"/>
    <m/>
    <m/>
    <d v="2017-03-18T16:29:51"/>
    <s v="10.150.1.151"/>
  </r>
  <r>
    <s v="Facultad de Ciencias de la Documentación "/>
    <s v="BYD"/>
    <x v="4"/>
    <n v="1090"/>
    <m/>
    <m/>
    <n v="3"/>
    <n v="7"/>
    <m/>
    <n v="3"/>
    <n v="3"/>
    <m/>
    <n v="7"/>
    <n v="2"/>
    <m/>
    <s v="Biblioteca Hispánica (AECID)"/>
    <m/>
    <m/>
    <n v="4"/>
    <n v="5"/>
    <n v="3"/>
    <n v="2"/>
    <n v="1"/>
    <m/>
    <m/>
    <m/>
    <m/>
    <m/>
    <n v="4"/>
    <n v="5"/>
    <n v="3"/>
    <n v="3"/>
    <n v="5"/>
    <n v="4"/>
    <n v="2"/>
    <n v="1"/>
    <n v="6"/>
    <n v="4"/>
    <n v="5"/>
    <n v="5"/>
    <n v="5"/>
    <n v="5"/>
    <n v="3"/>
    <n v="3"/>
    <s v="SI"/>
    <n v="5"/>
    <m/>
    <n v="4"/>
    <n v="5"/>
    <n v="4"/>
    <n v="5"/>
    <n v="5"/>
    <n v="5"/>
    <m/>
    <s v="No"/>
    <s v="NO"/>
    <m/>
    <m/>
    <n v="4"/>
    <n v="5"/>
    <m/>
    <n v="4"/>
    <n v="3"/>
    <m/>
    <m/>
    <m/>
    <m/>
    <m/>
    <d v="2017-03-18T16:45:06"/>
    <s v="10.150.1.152"/>
  </r>
  <r>
    <s v="Facultad de Farmacia "/>
    <s v="FAR"/>
    <x v="0"/>
    <n v="1091"/>
    <m/>
    <m/>
    <n v="13"/>
    <m/>
    <n v="3"/>
    <n v="5"/>
    <m/>
    <n v="13"/>
    <m/>
    <m/>
    <m/>
    <m/>
    <m/>
    <n v="4"/>
    <n v="3"/>
    <n v="2"/>
    <n v="2"/>
    <m/>
    <m/>
    <n v="3"/>
    <n v="5"/>
    <n v="1"/>
    <n v="3"/>
    <n v="5"/>
    <m/>
    <n v="3"/>
    <n v="3"/>
    <n v="4"/>
    <n v="5"/>
    <n v="4"/>
    <n v="5"/>
    <n v="4"/>
    <m/>
    <m/>
    <n v="5"/>
    <n v="4"/>
    <n v="3"/>
    <n v="3"/>
    <n v="4"/>
    <n v="4"/>
    <n v="5"/>
    <m/>
    <s v="No"/>
    <m/>
    <m/>
    <m/>
    <m/>
    <m/>
    <m/>
    <m/>
    <m/>
    <m/>
    <m/>
    <m/>
    <m/>
    <m/>
    <m/>
    <n v="5"/>
    <n v="5"/>
    <m/>
    <n v="5"/>
    <n v="5"/>
    <m/>
    <m/>
    <d v="2017-03-18T16:45:57"/>
    <s v="10.150.1.152"/>
  </r>
  <r>
    <s v="Facultad de Derecho "/>
    <s v="DER"/>
    <x v="4"/>
    <n v="1092"/>
    <m/>
    <m/>
    <n v="11"/>
    <m/>
    <n v="4"/>
    <n v="3"/>
    <m/>
    <n v="11"/>
    <n v="5"/>
    <n v="24"/>
    <m/>
    <m/>
    <m/>
    <n v="5"/>
    <n v="5"/>
    <n v="5"/>
    <n v="5"/>
    <m/>
    <m/>
    <n v="5"/>
    <n v="5"/>
    <n v="4"/>
    <n v="2"/>
    <n v="4"/>
    <m/>
    <n v="4"/>
    <n v="5"/>
    <n v="4"/>
    <n v="5"/>
    <n v="5"/>
    <n v="5"/>
    <n v="5"/>
    <m/>
    <m/>
    <n v="5"/>
    <n v="5"/>
    <n v="5"/>
    <n v="5"/>
    <n v="5"/>
    <n v="5"/>
    <n v="3"/>
    <m/>
    <s v="Si"/>
    <n v="4"/>
    <s v="No"/>
    <m/>
    <s v="No"/>
    <m/>
    <s v="No"/>
    <s v="Si"/>
    <s v="No"/>
    <m/>
    <s v="No"/>
    <m/>
    <m/>
    <m/>
    <m/>
    <n v="5"/>
    <n v="5"/>
    <m/>
    <n v="5"/>
    <n v="5"/>
    <m/>
    <m/>
    <d v="2017-03-18T16:56:46"/>
    <s v="10.150.1.152"/>
  </r>
  <r>
    <s v="Facultad de Filosofía "/>
    <s v="FLS"/>
    <x v="2"/>
    <n v="1093"/>
    <m/>
    <m/>
    <n v="15"/>
    <m/>
    <n v="5"/>
    <n v="5"/>
    <m/>
    <n v="15"/>
    <n v="14"/>
    <m/>
    <m/>
    <m/>
    <m/>
    <n v="5"/>
    <n v="5"/>
    <n v="5"/>
    <n v="5"/>
    <m/>
    <m/>
    <n v="5"/>
    <n v="5"/>
    <n v="3"/>
    <n v="3"/>
    <n v="3"/>
    <m/>
    <n v="5"/>
    <n v="5"/>
    <n v="5"/>
    <n v="5"/>
    <n v="5"/>
    <n v="5"/>
    <n v="5"/>
    <m/>
    <m/>
    <n v="5"/>
    <n v="5"/>
    <n v="5"/>
    <n v="5"/>
    <n v="5"/>
    <n v="5"/>
    <n v="5"/>
    <m/>
    <s v="Si"/>
    <n v="5"/>
    <s v="Si"/>
    <n v="5"/>
    <s v="Si"/>
    <n v="5"/>
    <s v="No"/>
    <s v="Si"/>
    <s v="Si"/>
    <n v="5"/>
    <s v="Si"/>
    <m/>
    <m/>
    <m/>
    <m/>
    <n v="5"/>
    <n v="5"/>
    <m/>
    <n v="5"/>
    <n v="5"/>
    <m/>
    <m/>
    <d v="2017-03-18T17:33:52"/>
    <s v="10.150.1.152"/>
  </r>
  <r>
    <s v=""/>
    <s v=""/>
    <x v="1"/>
    <n v="1094"/>
    <m/>
    <m/>
    <m/>
    <m/>
    <n v="3"/>
    <n v="3"/>
    <m/>
    <n v="4"/>
    <n v="14"/>
    <n v="16"/>
    <m/>
    <m/>
    <m/>
    <n v="5"/>
    <n v="5"/>
    <n v="5"/>
    <n v="5"/>
    <m/>
    <m/>
    <n v="4"/>
    <n v="3"/>
    <n v="4"/>
    <n v="3"/>
    <n v="3"/>
    <m/>
    <n v="5"/>
    <n v="5"/>
    <n v="5"/>
    <n v="5"/>
    <n v="5"/>
    <n v="5"/>
    <n v="5"/>
    <m/>
    <m/>
    <n v="5"/>
    <n v="5"/>
    <n v="5"/>
    <n v="5"/>
    <n v="5"/>
    <n v="5"/>
    <n v="5"/>
    <m/>
    <s v="Si"/>
    <n v="4"/>
    <s v="Si"/>
    <n v="4"/>
    <s v="Si"/>
    <n v="4"/>
    <s v="Si"/>
    <s v="Si"/>
    <s v="Si"/>
    <n v="4"/>
    <s v="Si"/>
    <m/>
    <m/>
    <m/>
    <m/>
    <n v="5"/>
    <n v="5"/>
    <m/>
    <n v="5"/>
    <n v="5"/>
    <m/>
    <m/>
    <d v="2017-03-18T17:59:51"/>
    <s v="10.150.1.152"/>
  </r>
  <r>
    <s v="Facultad de Ciencias Económicas y Empresariales "/>
    <s v="CEE"/>
    <x v="4"/>
    <n v="1095"/>
    <m/>
    <m/>
    <n v="5"/>
    <m/>
    <n v="3"/>
    <n v="4"/>
    <m/>
    <n v="5"/>
    <m/>
    <m/>
    <m/>
    <m/>
    <m/>
    <n v="4"/>
    <n v="4"/>
    <n v="3"/>
    <n v="4"/>
    <m/>
    <m/>
    <n v="4"/>
    <n v="5"/>
    <n v="3"/>
    <n v="2"/>
    <n v="3"/>
    <m/>
    <n v="4"/>
    <n v="5"/>
    <n v="5"/>
    <n v="5"/>
    <n v="3"/>
    <n v="4"/>
    <n v="3"/>
    <m/>
    <m/>
    <n v="5"/>
    <n v="5"/>
    <n v="4"/>
    <n v="5"/>
    <n v="5"/>
    <n v="5"/>
    <n v="5"/>
    <m/>
    <s v="Si"/>
    <n v="4"/>
    <s v="Si"/>
    <n v="4"/>
    <s v="No"/>
    <m/>
    <s v="Si"/>
    <s v="Si"/>
    <s v="Si"/>
    <n v="4"/>
    <s v="Si"/>
    <m/>
    <m/>
    <m/>
    <m/>
    <n v="5"/>
    <n v="5"/>
    <m/>
    <n v="5"/>
    <n v="5"/>
    <m/>
    <m/>
    <d v="2017-03-18T18:15:18"/>
    <s v="10.150.1.152"/>
  </r>
  <r>
    <s v="Facultad de Ciencias Políticas y Sociología "/>
    <s v="CPS"/>
    <x v="4"/>
    <n v="1096"/>
    <m/>
    <m/>
    <n v="9"/>
    <m/>
    <n v="3"/>
    <n v="3"/>
    <m/>
    <n v="9"/>
    <n v="5"/>
    <n v="23"/>
    <m/>
    <m/>
    <m/>
    <n v="5"/>
    <n v="3"/>
    <n v="3"/>
    <n v="3"/>
    <m/>
    <m/>
    <n v="2"/>
    <n v="3"/>
    <n v="4"/>
    <n v="2"/>
    <n v="4"/>
    <m/>
    <n v="5"/>
    <n v="4"/>
    <n v="3"/>
    <n v="5"/>
    <n v="3"/>
    <n v="5"/>
    <n v="3"/>
    <m/>
    <m/>
    <n v="5"/>
    <n v="5"/>
    <n v="5"/>
    <n v="5"/>
    <n v="5"/>
    <n v="4"/>
    <n v="3"/>
    <m/>
    <s v="No"/>
    <m/>
    <s v="No"/>
    <m/>
    <s v="No"/>
    <m/>
    <s v="Si"/>
    <s v="Si"/>
    <s v="No"/>
    <m/>
    <s v="No"/>
    <m/>
    <m/>
    <m/>
    <m/>
    <n v="5"/>
    <n v="5"/>
    <m/>
    <n v="4"/>
    <n v="4"/>
    <m/>
    <m/>
    <d v="2017-03-18T18:19:45"/>
    <s v="10.150.1.152"/>
  </r>
  <r>
    <s v="Facultad de Geografía e Historia "/>
    <s v="GHI"/>
    <x v="2"/>
    <n v="1097"/>
    <m/>
    <m/>
    <n v="16"/>
    <m/>
    <n v="4"/>
    <n v="5"/>
    <m/>
    <n v="16"/>
    <n v="29"/>
    <n v="14"/>
    <m/>
    <m/>
    <m/>
    <n v="4"/>
    <n v="5"/>
    <n v="4"/>
    <n v="3"/>
    <m/>
    <m/>
    <n v="5"/>
    <n v="4"/>
    <n v="4"/>
    <n v="4"/>
    <n v="5"/>
    <m/>
    <n v="4"/>
    <n v="4"/>
    <n v="4"/>
    <n v="5"/>
    <n v="4"/>
    <n v="5"/>
    <n v="4"/>
    <m/>
    <m/>
    <n v="5"/>
    <n v="5"/>
    <n v="5"/>
    <n v="5"/>
    <n v="5"/>
    <n v="5"/>
    <n v="5"/>
    <m/>
    <s v="Si"/>
    <n v="4"/>
    <s v="Si"/>
    <n v="5"/>
    <s v="No"/>
    <m/>
    <s v="Si"/>
    <s v="Si"/>
    <s v="Si"/>
    <n v="5"/>
    <s v="Si"/>
    <m/>
    <m/>
    <m/>
    <m/>
    <n v="5"/>
    <n v="5"/>
    <m/>
    <n v="5"/>
    <n v="4"/>
    <s v="Mejorar en la presencia de fotocopiadoras que funcionen. Mejorar la calidad de los escáneres (y concretamente, que tengan pantallas más grandes para escanear con facilidad libros de todos los tamaños)."/>
    <m/>
    <d v="2017-03-18T18:25:02"/>
    <s v="10.150.1.152"/>
  </r>
  <r>
    <s v="Facultad de Ciencias Químicas "/>
    <s v="QUI"/>
    <x v="3"/>
    <n v="1098"/>
    <m/>
    <m/>
    <n v="10"/>
    <m/>
    <n v="5"/>
    <n v="5"/>
    <m/>
    <n v="10"/>
    <m/>
    <m/>
    <m/>
    <m/>
    <m/>
    <n v="4"/>
    <n v="5"/>
    <n v="4"/>
    <n v="5"/>
    <m/>
    <m/>
    <n v="5"/>
    <n v="5"/>
    <n v="2"/>
    <n v="2"/>
    <n v="4"/>
    <m/>
    <n v="4"/>
    <n v="5"/>
    <n v="5"/>
    <n v="5"/>
    <n v="4"/>
    <n v="5"/>
    <n v="4"/>
    <m/>
    <m/>
    <n v="5"/>
    <n v="5"/>
    <n v="5"/>
    <n v="5"/>
    <n v="5"/>
    <n v="5"/>
    <n v="5"/>
    <m/>
    <s v="Si"/>
    <n v="4"/>
    <s v="No"/>
    <m/>
    <s v="Si"/>
    <n v="3"/>
    <s v="Si"/>
    <s v="Si"/>
    <s v="No"/>
    <m/>
    <s v="No"/>
    <m/>
    <m/>
    <m/>
    <m/>
    <n v="5"/>
    <n v="5"/>
    <m/>
    <n v="5"/>
    <n v="3"/>
    <m/>
    <m/>
    <d v="2017-03-18T19:15:54"/>
    <s v="10.150.1.152"/>
  </r>
  <r>
    <s v="Facultad de Veterinaria "/>
    <s v="VET"/>
    <x v="0"/>
    <n v="1099"/>
    <m/>
    <m/>
    <n v="21"/>
    <m/>
    <n v="2"/>
    <n v="4"/>
    <m/>
    <n v="21"/>
    <m/>
    <m/>
    <m/>
    <m/>
    <m/>
    <n v="4"/>
    <n v="4"/>
    <n v="5"/>
    <n v="4"/>
    <m/>
    <m/>
    <n v="3"/>
    <n v="3"/>
    <n v="4"/>
    <n v="4"/>
    <n v="4"/>
    <m/>
    <n v="3"/>
    <n v="4"/>
    <n v="4"/>
    <n v="5"/>
    <n v="5"/>
    <n v="5"/>
    <n v="5"/>
    <m/>
    <m/>
    <n v="5"/>
    <n v="4"/>
    <n v="4"/>
    <n v="4"/>
    <n v="4"/>
    <n v="5"/>
    <n v="4"/>
    <m/>
    <s v="No"/>
    <m/>
    <s v="No"/>
    <m/>
    <s v="No"/>
    <m/>
    <s v="Si"/>
    <s v="Si"/>
    <s v="No"/>
    <m/>
    <s v="Si"/>
    <m/>
    <m/>
    <m/>
    <m/>
    <n v="5"/>
    <n v="5"/>
    <m/>
    <n v="5"/>
    <n v="5"/>
    <m/>
    <m/>
    <d v="2017-03-18T20:11:49"/>
    <s v="10.150.1.152"/>
  </r>
  <r>
    <s v="Facultad de Ciencias Matemáticas "/>
    <s v="MAT"/>
    <x v="3"/>
    <n v="1100"/>
    <m/>
    <m/>
    <n v="8"/>
    <m/>
    <n v="4"/>
    <n v="5"/>
    <m/>
    <n v="8"/>
    <n v="6"/>
    <m/>
    <m/>
    <m/>
    <m/>
    <n v="5"/>
    <n v="5"/>
    <n v="5"/>
    <n v="5"/>
    <m/>
    <m/>
    <n v="4"/>
    <n v="5"/>
    <m/>
    <n v="5"/>
    <n v="1"/>
    <m/>
    <n v="4"/>
    <n v="5"/>
    <n v="5"/>
    <n v="5"/>
    <n v="4"/>
    <n v="5"/>
    <n v="5"/>
    <m/>
    <m/>
    <n v="5"/>
    <n v="4"/>
    <n v="4"/>
    <n v="4"/>
    <n v="5"/>
    <n v="5"/>
    <n v="5"/>
    <m/>
    <s v="Si"/>
    <n v="3"/>
    <s v="Si"/>
    <n v="3"/>
    <s v="No"/>
    <n v="3"/>
    <s v="Si"/>
    <s v="Si"/>
    <s v="No"/>
    <m/>
    <s v="No"/>
    <m/>
    <m/>
    <m/>
    <m/>
    <n v="5"/>
    <n v="5"/>
    <m/>
    <n v="5"/>
    <n v="4"/>
    <m/>
    <m/>
    <d v="2017-03-18T20:27:59"/>
    <s v="10.150.1.151"/>
  </r>
  <r>
    <s v="Facultad de Ciencias Biológicas "/>
    <s v="BIO"/>
    <x v="3"/>
    <n v="1101"/>
    <m/>
    <m/>
    <n v="2"/>
    <m/>
    <n v="3"/>
    <n v="4"/>
    <m/>
    <n v="2"/>
    <n v="2"/>
    <n v="2"/>
    <m/>
    <m/>
    <m/>
    <n v="4"/>
    <n v="4"/>
    <n v="4"/>
    <n v="4"/>
    <m/>
    <m/>
    <n v="3"/>
    <n v="4"/>
    <n v="4"/>
    <n v="5"/>
    <n v="5"/>
    <m/>
    <n v="3"/>
    <n v="4"/>
    <n v="5"/>
    <n v="5"/>
    <n v="3"/>
    <n v="5"/>
    <n v="4"/>
    <m/>
    <m/>
    <n v="5"/>
    <n v="4"/>
    <n v="4"/>
    <n v="5"/>
    <n v="5"/>
    <n v="4"/>
    <n v="4"/>
    <m/>
    <s v="No"/>
    <m/>
    <s v="No"/>
    <m/>
    <s v="No"/>
    <m/>
    <s v="Si"/>
    <s v="No"/>
    <s v="No"/>
    <m/>
    <s v="No"/>
    <m/>
    <m/>
    <m/>
    <m/>
    <n v="4"/>
    <n v="5"/>
    <m/>
    <n v="4"/>
    <n v="4"/>
    <m/>
    <m/>
    <d v="2017-03-18T22:40:21"/>
    <s v="10.150.1.151"/>
  </r>
  <r>
    <s v="Facultad de Ciencias Económicas y Empresariales "/>
    <s v="CEE"/>
    <x v="4"/>
    <n v="1103"/>
    <m/>
    <m/>
    <n v="5"/>
    <m/>
    <n v="2"/>
    <n v="4"/>
    <m/>
    <m/>
    <m/>
    <m/>
    <m/>
    <m/>
    <m/>
    <n v="5"/>
    <n v="5"/>
    <n v="4"/>
    <n v="4"/>
    <m/>
    <m/>
    <n v="2"/>
    <n v="5"/>
    <n v="1"/>
    <n v="3"/>
    <n v="3"/>
    <m/>
    <n v="4"/>
    <n v="4"/>
    <n v="4"/>
    <n v="4"/>
    <n v="4"/>
    <n v="4"/>
    <n v="4"/>
    <m/>
    <m/>
    <n v="4"/>
    <n v="4"/>
    <n v="4"/>
    <n v="4"/>
    <n v="4"/>
    <n v="4"/>
    <n v="4"/>
    <m/>
    <s v="Si"/>
    <n v="4"/>
    <s v="Si"/>
    <n v="4"/>
    <s v="No"/>
    <m/>
    <s v="No"/>
    <s v="Si"/>
    <s v="No"/>
    <m/>
    <s v="Si"/>
    <m/>
    <m/>
    <m/>
    <m/>
    <n v="4"/>
    <n v="4"/>
    <m/>
    <n v="4"/>
    <n v="4"/>
    <m/>
    <m/>
    <d v="2017-03-18T22:52:59"/>
    <s v="10.150.1.152"/>
  </r>
  <r>
    <s v="F. Enfermería, Fisioterapia y Podología"/>
    <s v="ENF"/>
    <x v="0"/>
    <n v="1104"/>
    <m/>
    <m/>
    <n v="22"/>
    <m/>
    <n v="3"/>
    <n v="2"/>
    <m/>
    <n v="18"/>
    <n v="22"/>
    <n v="13"/>
    <s v="HOSPITAL clnico"/>
    <m/>
    <m/>
    <n v="2"/>
    <n v="1"/>
    <n v="2"/>
    <n v="2"/>
    <m/>
    <m/>
    <n v="4"/>
    <n v="4"/>
    <n v="2"/>
    <n v="1"/>
    <n v="4"/>
    <m/>
    <n v="2"/>
    <n v="3"/>
    <n v="3"/>
    <n v="1"/>
    <n v="2"/>
    <n v="2"/>
    <n v="3"/>
    <m/>
    <m/>
    <n v="1"/>
    <n v="4"/>
    <n v="5"/>
    <n v="3"/>
    <n v="4"/>
    <n v="5"/>
    <n v="3"/>
    <m/>
    <s v="No"/>
    <m/>
    <s v="No"/>
    <m/>
    <s v="No"/>
    <m/>
    <s v="No"/>
    <s v="No"/>
    <s v="No"/>
    <m/>
    <s v="No"/>
    <s v="Cursos de motores de búsqueda y gestores desde primero todos los añitos s del grado&lt;br&gt;"/>
    <m/>
    <m/>
    <m/>
    <n v="1"/>
    <n v="2"/>
    <m/>
    <m/>
    <n v="2"/>
    <s v="Pocos o ningún curso para los s alumnos"/>
    <m/>
    <d v="2017-03-18T22:53:22"/>
    <s v="10.150.1.151"/>
  </r>
  <r>
    <s v="Facultad de Ciencias Económicas y Empresariales "/>
    <s v="CEE"/>
    <x v="4"/>
    <n v="1105"/>
    <m/>
    <m/>
    <n v="5"/>
    <m/>
    <n v="3"/>
    <n v="4"/>
    <m/>
    <n v="5"/>
    <m/>
    <m/>
    <m/>
    <m/>
    <m/>
    <n v="4"/>
    <n v="4"/>
    <n v="4"/>
    <n v="4"/>
    <m/>
    <m/>
    <n v="4"/>
    <n v="5"/>
    <n v="3"/>
    <n v="5"/>
    <n v="4"/>
    <m/>
    <n v="4"/>
    <n v="5"/>
    <n v="5"/>
    <n v="5"/>
    <n v="5"/>
    <n v="5"/>
    <n v="5"/>
    <m/>
    <m/>
    <n v="5"/>
    <n v="5"/>
    <n v="5"/>
    <n v="5"/>
    <n v="5"/>
    <n v="5"/>
    <n v="5"/>
    <m/>
    <s v="Si"/>
    <n v="4"/>
    <s v="Si"/>
    <n v="4"/>
    <s v="Si"/>
    <n v="4"/>
    <s v="No"/>
    <s v="Si"/>
    <s v="No"/>
    <m/>
    <s v="No"/>
    <m/>
    <m/>
    <m/>
    <m/>
    <n v="5"/>
    <n v="5"/>
    <m/>
    <n v="5"/>
    <n v="5"/>
    <m/>
    <m/>
    <d v="2017-03-18T23:31:50"/>
    <s v="10.150.1.152"/>
  </r>
  <r>
    <s v="Facultad de Geografía e Historia "/>
    <s v="GHI"/>
    <x v="2"/>
    <n v="1106"/>
    <m/>
    <m/>
    <n v="16"/>
    <m/>
    <n v="3"/>
    <n v="3"/>
    <m/>
    <n v="16"/>
    <n v="29"/>
    <n v="18"/>
    <m/>
    <m/>
    <m/>
    <n v="4"/>
    <n v="5"/>
    <n v="5"/>
    <n v="5"/>
    <m/>
    <m/>
    <n v="5"/>
    <n v="4"/>
    <n v="4"/>
    <n v="3"/>
    <n v="3"/>
    <m/>
    <n v="4"/>
    <n v="3"/>
    <n v="3"/>
    <n v="5"/>
    <n v="5"/>
    <n v="4"/>
    <n v="4"/>
    <m/>
    <m/>
    <n v="4"/>
    <n v="5"/>
    <n v="5"/>
    <n v="5"/>
    <n v="5"/>
    <m/>
    <n v="4"/>
    <m/>
    <s v="Si"/>
    <n v="3"/>
    <s v="Si"/>
    <n v="3"/>
    <s v="No"/>
    <m/>
    <s v="Si"/>
    <s v="Si"/>
    <s v="No"/>
    <m/>
    <s v="Si"/>
    <m/>
    <m/>
    <m/>
    <m/>
    <n v="5"/>
    <n v="5"/>
    <m/>
    <n v="5"/>
    <n v="3"/>
    <m/>
    <m/>
    <d v="2017-03-19T06:43:35"/>
    <s v="10.150.1.152"/>
  </r>
  <r>
    <s v="Facultad de Derecho "/>
    <s v="DER"/>
    <x v="4"/>
    <n v="1107"/>
    <m/>
    <m/>
    <n v="11"/>
    <m/>
    <n v="3"/>
    <n v="2"/>
    <m/>
    <n v="11"/>
    <n v="29"/>
    <m/>
    <s v="Biobliotecas Comunidad Autónoma Madrid, Bibliotecas municipales."/>
    <m/>
    <m/>
    <n v="4"/>
    <n v="4"/>
    <n v="4"/>
    <n v="4"/>
    <m/>
    <m/>
    <n v="5"/>
    <n v="4"/>
    <n v="4"/>
    <n v="3"/>
    <n v="3"/>
    <m/>
    <n v="4"/>
    <n v="3"/>
    <n v="4"/>
    <n v="4"/>
    <n v="4"/>
    <n v="4"/>
    <n v="3"/>
    <m/>
    <m/>
    <n v="4"/>
    <n v="3"/>
    <n v="4"/>
    <n v="5"/>
    <n v="4"/>
    <n v="5"/>
    <n v="4"/>
    <m/>
    <s v="Si"/>
    <n v="4"/>
    <s v="Si"/>
    <n v="4"/>
    <s v="Si"/>
    <n v="3"/>
    <s v="Si"/>
    <s v="Si"/>
    <s v="No"/>
    <m/>
    <s v="Si"/>
    <m/>
    <m/>
    <m/>
    <m/>
    <n v="4"/>
    <n v="4"/>
    <m/>
    <n v="4"/>
    <n v="2"/>
    <s v="Prefería un sistema no centralizado. La accesibilidad a las bibliotecas de los departamentos resultaba muy útil."/>
    <m/>
    <d v="2017-03-19T08:16:58"/>
    <s v="10.150.1.151"/>
  </r>
  <r>
    <s v="Facultad de Ciencias de la Información "/>
    <s v="INF"/>
    <x v="4"/>
    <n v="1108"/>
    <m/>
    <m/>
    <n v="4"/>
    <m/>
    <n v="3"/>
    <n v="5"/>
    <m/>
    <n v="4"/>
    <n v="9"/>
    <n v="20"/>
    <m/>
    <m/>
    <m/>
    <n v="4"/>
    <n v="3"/>
    <n v="5"/>
    <n v="3"/>
    <m/>
    <m/>
    <n v="5"/>
    <n v="5"/>
    <n v="3"/>
    <n v="5"/>
    <n v="4"/>
    <m/>
    <m/>
    <n v="4"/>
    <n v="5"/>
    <n v="5"/>
    <n v="5"/>
    <n v="5"/>
    <n v="5"/>
    <m/>
    <m/>
    <n v="5"/>
    <n v="4"/>
    <n v="4"/>
    <n v="4"/>
    <n v="5"/>
    <n v="5"/>
    <n v="5"/>
    <m/>
    <s v="Si"/>
    <n v="4"/>
    <s v="Si"/>
    <n v="4"/>
    <s v="No"/>
    <m/>
    <s v="No"/>
    <s v="Si"/>
    <s v="No"/>
    <m/>
    <s v="No"/>
    <s v="Ayuda presencial  del personal de la biblioteca para localizar documentación especializada."/>
    <m/>
    <m/>
    <m/>
    <n v="5"/>
    <n v="5"/>
    <m/>
    <m/>
    <n v="5"/>
    <m/>
    <m/>
    <d v="2017-03-19T09:03:21"/>
    <s v="10.150.1.152"/>
  </r>
  <r>
    <s v=""/>
    <s v=""/>
    <x v="1"/>
    <n v="1109"/>
    <m/>
    <m/>
    <m/>
    <m/>
    <n v="4"/>
    <n v="4"/>
    <m/>
    <n v="14"/>
    <n v="29"/>
    <n v="12"/>
    <m/>
    <m/>
    <m/>
    <n v="4"/>
    <n v="4"/>
    <n v="4"/>
    <n v="4"/>
    <m/>
    <m/>
    <n v="4"/>
    <n v="4"/>
    <n v="4"/>
    <n v="4"/>
    <n v="4"/>
    <m/>
    <n v="2"/>
    <n v="2"/>
    <n v="3"/>
    <n v="3"/>
    <n v="4"/>
    <n v="2"/>
    <n v="4"/>
    <m/>
    <m/>
    <n v="5"/>
    <n v="5"/>
    <n v="5"/>
    <n v="5"/>
    <n v="5"/>
    <n v="5"/>
    <n v="3"/>
    <m/>
    <s v="Si"/>
    <n v="3"/>
    <s v="Si"/>
    <n v="2"/>
    <s v="Si"/>
    <n v="3"/>
    <s v="Si"/>
    <s v="Si"/>
    <s v="Si"/>
    <n v="3"/>
    <s v="Si"/>
    <m/>
    <m/>
    <m/>
    <m/>
    <n v="3"/>
    <n v="4"/>
    <m/>
    <n v="4"/>
    <n v="4"/>
    <s v="Alargar el plazo de recogida de libros al menos a 2 días una vez solicitado el préstamo vía online"/>
    <m/>
    <d v="2017-03-19T09:28:24"/>
    <s v="10.150.1.152"/>
  </r>
  <r>
    <s v="Facultad de Ciencias Químicas "/>
    <s v="QUI"/>
    <x v="3"/>
    <n v="1110"/>
    <m/>
    <m/>
    <n v="10"/>
    <m/>
    <n v="3"/>
    <n v="5"/>
    <m/>
    <n v="10"/>
    <m/>
    <m/>
    <m/>
    <m/>
    <m/>
    <n v="5"/>
    <n v="5"/>
    <n v="5"/>
    <n v="4"/>
    <m/>
    <m/>
    <n v="3"/>
    <n v="5"/>
    <n v="2"/>
    <n v="3"/>
    <n v="5"/>
    <m/>
    <n v="4"/>
    <n v="3"/>
    <n v="4"/>
    <n v="5"/>
    <n v="3"/>
    <n v="5"/>
    <n v="3"/>
    <m/>
    <m/>
    <n v="5"/>
    <n v="5"/>
    <n v="5"/>
    <n v="5"/>
    <n v="5"/>
    <n v="4"/>
    <n v="4"/>
    <m/>
    <s v="Si"/>
    <n v="5"/>
    <s v="No"/>
    <m/>
    <s v="No"/>
    <m/>
    <s v="Si"/>
    <s v="Si"/>
    <s v="Si"/>
    <n v="5"/>
    <s v="Si"/>
    <m/>
    <m/>
    <m/>
    <m/>
    <n v="5"/>
    <n v="5"/>
    <m/>
    <n v="5"/>
    <n v="5"/>
    <m/>
    <m/>
    <d v="2017-03-19T10:25:09"/>
    <s v="10.150.1.152"/>
  </r>
  <r>
    <s v="Facultad de Bellas Artes "/>
    <s v="BBA"/>
    <x v="2"/>
    <n v="1111"/>
    <m/>
    <m/>
    <n v="1"/>
    <m/>
    <n v="3"/>
    <n v="3"/>
    <m/>
    <n v="1"/>
    <n v="16"/>
    <m/>
    <s v="Biblioteca de la UNED"/>
    <m/>
    <m/>
    <n v="3"/>
    <n v="3"/>
    <n v="4"/>
    <n v="4"/>
    <m/>
    <m/>
    <n v="3"/>
    <n v="5"/>
    <n v="4"/>
    <n v="3"/>
    <n v="5"/>
    <m/>
    <n v="4"/>
    <n v="4"/>
    <n v="5"/>
    <n v="5"/>
    <n v="5"/>
    <n v="5"/>
    <n v="4"/>
    <m/>
    <m/>
    <n v="5"/>
    <n v="4"/>
    <n v="4"/>
    <n v="4"/>
    <n v="4"/>
    <n v="4"/>
    <n v="4"/>
    <m/>
    <s v="Si"/>
    <n v="4"/>
    <s v="Si"/>
    <n v="4"/>
    <s v="Si"/>
    <n v="4"/>
    <s v="No"/>
    <s v="Si"/>
    <s v="Si"/>
    <n v="5"/>
    <s v="No"/>
    <m/>
    <m/>
    <m/>
    <m/>
    <n v="4"/>
    <n v="5"/>
    <m/>
    <n v="5"/>
    <n v="5"/>
    <m/>
    <m/>
    <d v="2017-03-19T10:40:18"/>
    <s v="10.150.1.151"/>
  </r>
  <r>
    <s v="Facultad de Ciencias de la Documentación "/>
    <s v="BYD"/>
    <x v="4"/>
    <n v="1112"/>
    <m/>
    <m/>
    <n v="3"/>
    <m/>
    <n v="2"/>
    <n v="4"/>
    <m/>
    <n v="3"/>
    <m/>
    <m/>
    <m/>
    <m/>
    <m/>
    <n v="5"/>
    <n v="5"/>
    <n v="4"/>
    <n v="4"/>
    <m/>
    <m/>
    <n v="2"/>
    <n v="5"/>
    <n v="2"/>
    <n v="2"/>
    <n v="4"/>
    <m/>
    <n v="4"/>
    <n v="4"/>
    <n v="5"/>
    <n v="5"/>
    <n v="4"/>
    <n v="5"/>
    <n v="4"/>
    <m/>
    <m/>
    <n v="5"/>
    <n v="5"/>
    <n v="5"/>
    <n v="5"/>
    <n v="5"/>
    <n v="5"/>
    <n v="4"/>
    <m/>
    <s v="Si"/>
    <n v="4"/>
    <s v="Si"/>
    <n v="4"/>
    <s v="Si"/>
    <n v="5"/>
    <s v="Si"/>
    <s v="No"/>
    <s v="No"/>
    <m/>
    <s v="Si"/>
    <s v="Cálculo del indice normalizado"/>
    <m/>
    <m/>
    <m/>
    <n v="5"/>
    <n v="5"/>
    <m/>
    <n v="4"/>
    <n v="5"/>
    <m/>
    <m/>
    <d v="2017-03-19T10:40:57"/>
    <s v="10.150.1.151"/>
  </r>
  <r>
    <s v="F. Óptica y Optometría"/>
    <s v="OPT"/>
    <x v="0"/>
    <n v="1113"/>
    <m/>
    <m/>
    <n v="25"/>
    <m/>
    <n v="3"/>
    <n v="2"/>
    <m/>
    <n v="25"/>
    <n v="18"/>
    <m/>
    <m/>
    <m/>
    <m/>
    <n v="5"/>
    <n v="5"/>
    <n v="5"/>
    <n v="4"/>
    <m/>
    <m/>
    <n v="5"/>
    <n v="3"/>
    <n v="5"/>
    <n v="3"/>
    <n v="5"/>
    <m/>
    <n v="5"/>
    <n v="4"/>
    <n v="4"/>
    <n v="5"/>
    <n v="4"/>
    <n v="4"/>
    <n v="4"/>
    <m/>
    <m/>
    <n v="5"/>
    <n v="5"/>
    <n v="5"/>
    <m/>
    <n v="5"/>
    <n v="5"/>
    <n v="4"/>
    <m/>
    <m/>
    <n v="4"/>
    <s v="No"/>
    <m/>
    <s v="No"/>
    <m/>
    <s v="Si"/>
    <s v="Si"/>
    <s v="Si"/>
    <n v="5"/>
    <s v="Si"/>
    <m/>
    <m/>
    <m/>
    <m/>
    <n v="5"/>
    <n v="5"/>
    <m/>
    <n v="5"/>
    <n v="5"/>
    <m/>
    <m/>
    <d v="2017-03-19T11:11:49"/>
    <s v="10.150.1.152"/>
  </r>
  <r>
    <s v="Facultad de Filología "/>
    <s v="FLL"/>
    <x v="2"/>
    <n v="1114"/>
    <m/>
    <m/>
    <n v="14"/>
    <m/>
    <n v="4"/>
    <m/>
    <m/>
    <n v="14"/>
    <n v="29"/>
    <n v="4"/>
    <m/>
    <m/>
    <m/>
    <n v="5"/>
    <n v="5"/>
    <n v="5"/>
    <n v="5"/>
    <m/>
    <m/>
    <n v="4"/>
    <n v="3"/>
    <n v="5"/>
    <n v="4"/>
    <n v="2"/>
    <m/>
    <n v="4"/>
    <n v="5"/>
    <n v="3"/>
    <n v="5"/>
    <n v="4"/>
    <n v="5"/>
    <n v="4"/>
    <m/>
    <m/>
    <n v="5"/>
    <n v="5"/>
    <n v="5"/>
    <n v="5"/>
    <n v="5"/>
    <n v="5"/>
    <n v="5"/>
    <m/>
    <s v="Si"/>
    <n v="5"/>
    <s v="Si"/>
    <n v="4"/>
    <s v="No"/>
    <m/>
    <s v="Si"/>
    <s v="Si"/>
    <s v="Si"/>
    <n v="4"/>
    <s v="No"/>
    <m/>
    <m/>
    <m/>
    <m/>
    <n v="5"/>
    <n v="5"/>
    <m/>
    <n v="5"/>
    <n v="5"/>
    <m/>
    <m/>
    <d v="2017-03-19T11:17:22"/>
    <s v="10.150.1.152"/>
  </r>
  <r>
    <s v="Facultad de Geografía e Historia "/>
    <s v="GHI"/>
    <x v="2"/>
    <n v="1115"/>
    <m/>
    <m/>
    <n v="16"/>
    <m/>
    <n v="4"/>
    <n v="5"/>
    <m/>
    <n v="16"/>
    <n v="28"/>
    <m/>
    <m/>
    <m/>
    <m/>
    <n v="4"/>
    <n v="4"/>
    <n v="3"/>
    <n v="3"/>
    <m/>
    <m/>
    <n v="4"/>
    <n v="3"/>
    <m/>
    <n v="4"/>
    <n v="3"/>
    <m/>
    <n v="4"/>
    <n v="4"/>
    <n v="4"/>
    <n v="5"/>
    <n v="4"/>
    <n v="3"/>
    <n v="4"/>
    <m/>
    <m/>
    <n v="5"/>
    <n v="4"/>
    <n v="4"/>
    <n v="4"/>
    <n v="4"/>
    <n v="5"/>
    <n v="5"/>
    <m/>
    <m/>
    <n v="3"/>
    <s v="No"/>
    <m/>
    <s v="No"/>
    <m/>
    <s v="Si"/>
    <s v="Si"/>
    <s v="Si"/>
    <m/>
    <s v="Si"/>
    <m/>
    <m/>
    <m/>
    <m/>
    <n v="5"/>
    <n v="4"/>
    <m/>
    <n v="5"/>
    <n v="4"/>
    <m/>
    <m/>
    <d v="2017-03-19T11:30:41"/>
    <s v="10.150.1.152"/>
  </r>
  <r>
    <s v=""/>
    <s v=""/>
    <x v="1"/>
    <n v="1116"/>
    <m/>
    <m/>
    <m/>
    <m/>
    <n v="3"/>
    <n v="2"/>
    <m/>
    <n v="4"/>
    <n v="14"/>
    <m/>
    <m/>
    <m/>
    <m/>
    <n v="5"/>
    <n v="5"/>
    <n v="5"/>
    <n v="5"/>
    <m/>
    <m/>
    <n v="5"/>
    <n v="3"/>
    <n v="5"/>
    <n v="3"/>
    <n v="3"/>
    <m/>
    <n v="4"/>
    <n v="5"/>
    <n v="4"/>
    <n v="5"/>
    <n v="5"/>
    <n v="4"/>
    <n v="4"/>
    <m/>
    <m/>
    <n v="5"/>
    <n v="5"/>
    <n v="5"/>
    <n v="5"/>
    <n v="5"/>
    <n v="5"/>
    <n v="5"/>
    <m/>
    <s v="Si"/>
    <n v="5"/>
    <s v="No"/>
    <m/>
    <s v="No"/>
    <m/>
    <s v="No"/>
    <s v="Si"/>
    <m/>
    <n v="3"/>
    <s v="No"/>
    <m/>
    <m/>
    <m/>
    <m/>
    <n v="5"/>
    <n v="5"/>
    <m/>
    <n v="4"/>
    <n v="4"/>
    <m/>
    <m/>
    <d v="2017-03-19T11:54:49"/>
    <s v="10.150.1.151"/>
  </r>
  <r>
    <s v=""/>
    <s v=""/>
    <x v="1"/>
    <n v="1117"/>
    <m/>
    <m/>
    <m/>
    <m/>
    <n v="2"/>
    <n v="3"/>
    <m/>
    <n v="16"/>
    <m/>
    <m/>
    <m/>
    <m/>
    <m/>
    <n v="5"/>
    <n v="4"/>
    <n v="5"/>
    <n v="4"/>
    <m/>
    <m/>
    <n v="3"/>
    <n v="3"/>
    <n v="5"/>
    <n v="3"/>
    <n v="5"/>
    <m/>
    <n v="4"/>
    <n v="4"/>
    <n v="4"/>
    <n v="5"/>
    <n v="3"/>
    <n v="4"/>
    <n v="4"/>
    <m/>
    <m/>
    <n v="5"/>
    <n v="5"/>
    <m/>
    <n v="5"/>
    <n v="4"/>
    <n v="4"/>
    <n v="4"/>
    <m/>
    <s v="Si"/>
    <n v="4"/>
    <s v="No"/>
    <m/>
    <s v="No"/>
    <m/>
    <s v="No"/>
    <s v="Si"/>
    <s v="Si"/>
    <n v="3"/>
    <s v="No"/>
    <m/>
    <m/>
    <m/>
    <m/>
    <n v="5"/>
    <n v="5"/>
    <m/>
    <n v="4"/>
    <n v="4"/>
    <m/>
    <m/>
    <d v="2017-03-19T12:23:31"/>
    <s v="10.150.1.152"/>
  </r>
  <r>
    <s v="F. Enfermería, Fisioterapia y Podología"/>
    <s v="ENF"/>
    <x v="0"/>
    <n v="1118"/>
    <m/>
    <m/>
    <n v="22"/>
    <m/>
    <n v="3"/>
    <n v="5"/>
    <m/>
    <n v="22"/>
    <n v="18"/>
    <m/>
    <m/>
    <m/>
    <m/>
    <n v="4"/>
    <n v="4"/>
    <n v="4"/>
    <n v="4"/>
    <m/>
    <m/>
    <n v="4"/>
    <n v="5"/>
    <n v="3"/>
    <n v="4"/>
    <n v="5"/>
    <m/>
    <n v="4"/>
    <n v="5"/>
    <n v="5"/>
    <n v="5"/>
    <n v="5"/>
    <n v="5"/>
    <n v="5"/>
    <m/>
    <m/>
    <n v="5"/>
    <n v="5"/>
    <n v="5"/>
    <n v="5"/>
    <n v="5"/>
    <n v="5"/>
    <n v="5"/>
    <m/>
    <s v="Si"/>
    <n v="5"/>
    <s v="Si"/>
    <n v="5"/>
    <s v="No"/>
    <m/>
    <s v="No"/>
    <s v="Si"/>
    <s v="Si"/>
    <n v="5"/>
    <s v="Si"/>
    <s v="Servicios de traducción y redacción de artículos científicos"/>
    <m/>
    <m/>
    <m/>
    <n v="5"/>
    <n v="5"/>
    <m/>
    <n v="5"/>
    <n v="4"/>
    <m/>
    <m/>
    <d v="2017-03-19T13:23:45"/>
    <s v="10.150.1.151"/>
  </r>
  <r>
    <s v="Facultad de Filología "/>
    <s v="FLL"/>
    <x v="2"/>
    <n v="1119"/>
    <m/>
    <m/>
    <n v="14"/>
    <m/>
    <n v="3"/>
    <n v="4"/>
    <m/>
    <n v="29"/>
    <n v="14"/>
    <m/>
    <m/>
    <m/>
    <m/>
    <n v="5"/>
    <n v="5"/>
    <n v="5"/>
    <n v="5"/>
    <m/>
    <m/>
    <n v="3"/>
    <n v="5"/>
    <n v="4"/>
    <n v="2"/>
    <n v="5"/>
    <m/>
    <n v="4"/>
    <n v="4"/>
    <n v="5"/>
    <n v="5"/>
    <n v="5"/>
    <n v="5"/>
    <n v="5"/>
    <m/>
    <m/>
    <n v="4"/>
    <n v="5"/>
    <n v="5"/>
    <n v="5"/>
    <n v="5"/>
    <n v="5"/>
    <n v="3"/>
    <m/>
    <s v="Si"/>
    <n v="4"/>
    <s v="No"/>
    <m/>
    <s v="No"/>
    <m/>
    <s v="Si"/>
    <s v="Si"/>
    <s v="Si"/>
    <n v="5"/>
    <s v="No"/>
    <m/>
    <m/>
    <m/>
    <m/>
    <n v="5"/>
    <n v="5"/>
    <m/>
    <n v="5"/>
    <n v="4"/>
    <m/>
    <m/>
    <d v="2017-03-19T13:59:58"/>
    <s v="10.150.1.152"/>
  </r>
  <r>
    <s v="Facultad de Farmacia "/>
    <s v="FAR"/>
    <x v="0"/>
    <n v="1120"/>
    <m/>
    <m/>
    <n v="13"/>
    <m/>
    <n v="2"/>
    <n v="2"/>
    <m/>
    <n v="13"/>
    <m/>
    <m/>
    <m/>
    <m/>
    <m/>
    <n v="4"/>
    <n v="4"/>
    <n v="4"/>
    <n v="4"/>
    <m/>
    <m/>
    <n v="2"/>
    <n v="5"/>
    <n v="1"/>
    <n v="2"/>
    <n v="4"/>
    <m/>
    <n v="4"/>
    <n v="3"/>
    <n v="3"/>
    <n v="4"/>
    <n v="3"/>
    <n v="4"/>
    <n v="3"/>
    <m/>
    <m/>
    <n v="5"/>
    <n v="5"/>
    <n v="5"/>
    <n v="5"/>
    <n v="5"/>
    <n v="4"/>
    <n v="4"/>
    <m/>
    <s v="Si"/>
    <n v="4"/>
    <s v="No"/>
    <m/>
    <s v="No"/>
    <m/>
    <s v="Si"/>
    <s v="No"/>
    <s v="No"/>
    <m/>
    <s v="No"/>
    <m/>
    <m/>
    <m/>
    <m/>
    <n v="5"/>
    <n v="5"/>
    <m/>
    <n v="5"/>
    <n v="5"/>
    <m/>
    <m/>
    <d v="2017-03-19T15:54:57"/>
    <s v="10.150.1.152"/>
  </r>
  <r>
    <s v="Facultad de Bellas Artes "/>
    <s v="BBA"/>
    <x v="2"/>
    <n v="1121"/>
    <m/>
    <m/>
    <n v="1"/>
    <m/>
    <n v="3"/>
    <n v="2"/>
    <m/>
    <n v="1"/>
    <m/>
    <m/>
    <m/>
    <m/>
    <m/>
    <n v="5"/>
    <n v="5"/>
    <n v="4"/>
    <n v="3"/>
    <m/>
    <m/>
    <n v="4"/>
    <n v="1"/>
    <n v="5"/>
    <n v="4"/>
    <n v="4"/>
    <m/>
    <n v="2"/>
    <n v="4"/>
    <n v="4"/>
    <n v="5"/>
    <n v="4"/>
    <n v="4"/>
    <n v="4"/>
    <m/>
    <m/>
    <n v="5"/>
    <n v="5"/>
    <n v="5"/>
    <n v="5"/>
    <n v="5"/>
    <n v="5"/>
    <n v="5"/>
    <m/>
    <s v="No"/>
    <m/>
    <s v="No"/>
    <m/>
    <s v="No"/>
    <m/>
    <s v="No"/>
    <s v="No"/>
    <s v="No"/>
    <m/>
    <s v="No"/>
    <m/>
    <m/>
    <m/>
    <m/>
    <n v="5"/>
    <n v="5"/>
    <m/>
    <n v="5"/>
    <n v="4"/>
    <m/>
    <m/>
    <d v="2017-03-19T17:33:29"/>
    <s v="10.150.1.151"/>
  </r>
  <r>
    <s v="Facultad de Geografía e Historia "/>
    <s v="GHI"/>
    <x v="2"/>
    <n v="1122"/>
    <m/>
    <m/>
    <n v="16"/>
    <m/>
    <n v="3"/>
    <n v="4"/>
    <m/>
    <n v="14"/>
    <n v="29"/>
    <m/>
    <s v="Biblioteca Islámica del AECID"/>
    <m/>
    <m/>
    <n v="4"/>
    <n v="4"/>
    <n v="3"/>
    <n v="3"/>
    <m/>
    <m/>
    <n v="5"/>
    <n v="4"/>
    <n v="4"/>
    <n v="5"/>
    <n v="4"/>
    <m/>
    <n v="3"/>
    <n v="3"/>
    <n v="3"/>
    <n v="4"/>
    <n v="4"/>
    <n v="2"/>
    <n v="4"/>
    <m/>
    <m/>
    <n v="3"/>
    <n v="4"/>
    <n v="4"/>
    <n v="4"/>
    <n v="5"/>
    <n v="5"/>
    <n v="4"/>
    <m/>
    <s v="Si"/>
    <n v="3"/>
    <s v="No"/>
    <m/>
    <s v="No"/>
    <m/>
    <s v="Si"/>
    <s v="Si"/>
    <s v="No"/>
    <m/>
    <s v="No"/>
    <m/>
    <m/>
    <m/>
    <m/>
    <n v="3"/>
    <n v="3"/>
    <m/>
    <n v="3"/>
    <n v="3"/>
    <m/>
    <m/>
    <d v="2017-03-19T17:45:01"/>
    <s v="10.150.1.152"/>
  </r>
  <r>
    <s v=""/>
    <s v=""/>
    <x v="1"/>
    <n v="1123"/>
    <m/>
    <m/>
    <m/>
    <m/>
    <n v="4"/>
    <n v="4"/>
    <m/>
    <n v="4"/>
    <n v="16"/>
    <n v="9"/>
    <m/>
    <m/>
    <m/>
    <n v="4"/>
    <n v="4"/>
    <n v="4"/>
    <n v="4"/>
    <m/>
    <m/>
    <n v="4"/>
    <n v="4"/>
    <n v="4"/>
    <n v="3"/>
    <n v="4"/>
    <m/>
    <n v="4"/>
    <n v="4"/>
    <n v="4"/>
    <n v="3"/>
    <n v="4"/>
    <n v="4"/>
    <n v="4"/>
    <m/>
    <m/>
    <n v="4"/>
    <n v="4"/>
    <n v="4"/>
    <n v="4"/>
    <n v="4"/>
    <n v="4"/>
    <n v="3"/>
    <m/>
    <s v="Si"/>
    <n v="4"/>
    <s v="Si"/>
    <n v="4"/>
    <s v="No"/>
    <m/>
    <s v="Si"/>
    <s v="Si"/>
    <s v="Si"/>
    <n v="4"/>
    <s v="Si"/>
    <m/>
    <m/>
    <m/>
    <m/>
    <n v="4"/>
    <n v="4"/>
    <m/>
    <n v="4"/>
    <n v="4"/>
    <m/>
    <m/>
    <d v="2017-03-19T17:53:57"/>
    <s v="10.150.1.151"/>
  </r>
  <r>
    <s v="Facultad de Ciencias Matemáticas "/>
    <s v="MAT"/>
    <x v="3"/>
    <n v="1124"/>
    <m/>
    <m/>
    <n v="8"/>
    <m/>
    <n v="3"/>
    <n v="3"/>
    <m/>
    <n v="8"/>
    <m/>
    <m/>
    <m/>
    <m/>
    <m/>
    <n v="5"/>
    <n v="4"/>
    <n v="4"/>
    <n v="4"/>
    <m/>
    <m/>
    <n v="4"/>
    <n v="3"/>
    <n v="4"/>
    <n v="2"/>
    <n v="4"/>
    <m/>
    <n v="5"/>
    <n v="5"/>
    <n v="4"/>
    <n v="5"/>
    <n v="5"/>
    <n v="5"/>
    <n v="4"/>
    <m/>
    <m/>
    <n v="4"/>
    <n v="5"/>
    <n v="5"/>
    <n v="4"/>
    <n v="5"/>
    <n v="5"/>
    <n v="5"/>
    <m/>
    <s v="No"/>
    <m/>
    <s v="No"/>
    <m/>
    <s v="No"/>
    <m/>
    <s v="Si"/>
    <s v="Si"/>
    <s v="No"/>
    <m/>
    <s v="No"/>
    <m/>
    <m/>
    <m/>
    <m/>
    <n v="5"/>
    <n v="5"/>
    <m/>
    <n v="5"/>
    <n v="4"/>
    <m/>
    <m/>
    <d v="2017-03-19T18:45:06"/>
    <s v="10.150.1.151"/>
  </r>
  <r>
    <s v=""/>
    <s v=""/>
    <x v="1"/>
    <n v="1125"/>
    <m/>
    <m/>
    <m/>
    <m/>
    <n v="3"/>
    <n v="3"/>
    <m/>
    <n v="19"/>
    <m/>
    <m/>
    <m/>
    <m/>
    <m/>
    <n v="4"/>
    <n v="4"/>
    <n v="5"/>
    <n v="5"/>
    <m/>
    <m/>
    <n v="4"/>
    <n v="3"/>
    <n v="4"/>
    <n v="3"/>
    <n v="4"/>
    <m/>
    <n v="4"/>
    <n v="5"/>
    <n v="5"/>
    <n v="5"/>
    <n v="5"/>
    <n v="5"/>
    <n v="5"/>
    <m/>
    <m/>
    <n v="5"/>
    <n v="5"/>
    <n v="4"/>
    <n v="5"/>
    <n v="5"/>
    <n v="5"/>
    <n v="5"/>
    <m/>
    <s v="No"/>
    <m/>
    <s v="No"/>
    <m/>
    <s v="No"/>
    <m/>
    <s v="No"/>
    <s v="Si"/>
    <s v="Si"/>
    <n v="5"/>
    <m/>
    <m/>
    <m/>
    <m/>
    <m/>
    <n v="5"/>
    <n v="5"/>
    <m/>
    <n v="5"/>
    <n v="5"/>
    <m/>
    <m/>
    <d v="2017-03-19T20:16:18"/>
    <s v="10.150.1.151"/>
  </r>
  <r>
    <s v="Facultad de Ciencias Políticas y Sociología "/>
    <s v="CPS"/>
    <x v="4"/>
    <n v="1126"/>
    <m/>
    <m/>
    <n v="9"/>
    <m/>
    <n v="3"/>
    <n v="4"/>
    <m/>
    <n v="9"/>
    <n v="4"/>
    <m/>
    <m/>
    <m/>
    <m/>
    <n v="4"/>
    <n v="3"/>
    <n v="4"/>
    <n v="4"/>
    <m/>
    <m/>
    <n v="3"/>
    <n v="4"/>
    <n v="3"/>
    <n v="3"/>
    <n v="3"/>
    <m/>
    <n v="4"/>
    <n v="4"/>
    <n v="4"/>
    <n v="4"/>
    <n v="4"/>
    <n v="4"/>
    <n v="4"/>
    <m/>
    <m/>
    <n v="4"/>
    <n v="4"/>
    <n v="4"/>
    <n v="4"/>
    <n v="4"/>
    <n v="4"/>
    <n v="4"/>
    <m/>
    <s v="Si"/>
    <n v="4"/>
    <s v="Si"/>
    <n v="4"/>
    <s v="Si"/>
    <n v="4"/>
    <s v="Si"/>
    <s v="Si"/>
    <s v="Si"/>
    <n v="4"/>
    <s v="Si"/>
    <m/>
    <m/>
    <m/>
    <m/>
    <n v="5"/>
    <n v="5"/>
    <m/>
    <n v="5"/>
    <n v="5"/>
    <m/>
    <m/>
    <d v="2017-03-20T01:30:02"/>
    <s v="10.150.1.152"/>
  </r>
  <r>
    <s v="Facultad de Ciencias Políticas y Sociología "/>
    <s v="CPS"/>
    <x v="4"/>
    <n v="1127"/>
    <m/>
    <m/>
    <n v="9"/>
    <m/>
    <n v="5"/>
    <n v="5"/>
    <m/>
    <n v="9"/>
    <n v="11"/>
    <m/>
    <m/>
    <m/>
    <m/>
    <n v="5"/>
    <n v="4"/>
    <n v="3"/>
    <n v="4"/>
    <m/>
    <m/>
    <n v="5"/>
    <n v="4"/>
    <n v="4"/>
    <n v="4"/>
    <n v="4"/>
    <m/>
    <n v="4"/>
    <n v="5"/>
    <n v="4"/>
    <n v="5"/>
    <n v="4"/>
    <n v="5"/>
    <n v="4"/>
    <m/>
    <m/>
    <n v="5"/>
    <n v="5"/>
    <n v="5"/>
    <n v="5"/>
    <n v="5"/>
    <n v="5"/>
    <n v="3"/>
    <m/>
    <s v="No"/>
    <m/>
    <s v="No"/>
    <m/>
    <s v="No"/>
    <m/>
    <s v="No"/>
    <s v="Si"/>
    <s v="No"/>
    <m/>
    <s v="No"/>
    <m/>
    <m/>
    <m/>
    <m/>
    <n v="5"/>
    <n v="5"/>
    <m/>
    <n v="5"/>
    <n v="5"/>
    <m/>
    <m/>
    <d v="2017-03-20T09:38:36"/>
    <s v="10.150.1.152"/>
  </r>
  <r>
    <s v="F. Comercio y Turismo"/>
    <s v="EMP"/>
    <x v="4"/>
    <n v="1128"/>
    <m/>
    <m/>
    <n v="24"/>
    <m/>
    <n v="3"/>
    <n v="5"/>
    <m/>
    <n v="5"/>
    <n v="24"/>
    <n v="8"/>
    <m/>
    <m/>
    <m/>
    <n v="5"/>
    <n v="5"/>
    <n v="5"/>
    <n v="5"/>
    <m/>
    <m/>
    <n v="4"/>
    <n v="5"/>
    <n v="4"/>
    <n v="2"/>
    <n v="4"/>
    <m/>
    <n v="5"/>
    <n v="5"/>
    <n v="5"/>
    <n v="5"/>
    <n v="5"/>
    <n v="5"/>
    <n v="5"/>
    <m/>
    <m/>
    <n v="5"/>
    <n v="5"/>
    <n v="5"/>
    <n v="5"/>
    <n v="5"/>
    <n v="5"/>
    <n v="5"/>
    <m/>
    <s v="Si"/>
    <n v="4"/>
    <s v="No"/>
    <m/>
    <s v="No"/>
    <m/>
    <s v="Si"/>
    <s v="No"/>
    <s v="No"/>
    <m/>
    <s v="Si"/>
    <m/>
    <m/>
    <m/>
    <m/>
    <n v="5"/>
    <n v="5"/>
    <m/>
    <n v="5"/>
    <n v="4"/>
    <m/>
    <m/>
    <d v="2017-03-20T11:11:48"/>
    <s v="10.150.1.151"/>
  </r>
  <r>
    <s v="Facultad de Filología "/>
    <s v="FLL"/>
    <x v="2"/>
    <n v="1129"/>
    <m/>
    <m/>
    <n v="14"/>
    <m/>
    <n v="3"/>
    <n v="4"/>
    <m/>
    <n v="29"/>
    <n v="14"/>
    <n v="16"/>
    <s v="BNE, AECID, Ateneo"/>
    <m/>
    <m/>
    <n v="4"/>
    <n v="5"/>
    <n v="3"/>
    <n v="3"/>
    <m/>
    <m/>
    <n v="4"/>
    <n v="4"/>
    <n v="4"/>
    <n v="4"/>
    <n v="4"/>
    <m/>
    <n v="3"/>
    <n v="5"/>
    <n v="5"/>
    <n v="5"/>
    <n v="4"/>
    <n v="5"/>
    <n v="4"/>
    <m/>
    <m/>
    <n v="5"/>
    <n v="5"/>
    <n v="5"/>
    <n v="5"/>
    <n v="5"/>
    <n v="4"/>
    <n v="4"/>
    <m/>
    <s v="Si"/>
    <n v="4"/>
    <s v="Si"/>
    <n v="3"/>
    <s v="No"/>
    <m/>
    <s v="Si"/>
    <s v="Si"/>
    <s v="Si"/>
    <n v="4"/>
    <s v="Si"/>
    <m/>
    <m/>
    <m/>
    <m/>
    <n v="5"/>
    <n v="5"/>
    <m/>
    <n v="5"/>
    <n v="5"/>
    <m/>
    <m/>
    <d v="2017-03-20T11:21:50"/>
    <s v="10.150.1.152"/>
  </r>
  <r>
    <s v="Facultad de Odontología "/>
    <s v="ODO"/>
    <x v="0"/>
    <n v="1130"/>
    <m/>
    <m/>
    <n v="19"/>
    <m/>
    <n v="3"/>
    <n v="3"/>
    <m/>
    <n v="19"/>
    <n v="18"/>
    <n v="6"/>
    <m/>
    <m/>
    <m/>
    <n v="5"/>
    <n v="3"/>
    <n v="5"/>
    <n v="5"/>
    <m/>
    <m/>
    <n v="3"/>
    <n v="5"/>
    <n v="3"/>
    <n v="4"/>
    <n v="3"/>
    <m/>
    <n v="3"/>
    <n v="5"/>
    <n v="5"/>
    <n v="5"/>
    <n v="4"/>
    <n v="5"/>
    <n v="3"/>
    <m/>
    <m/>
    <n v="5"/>
    <n v="4"/>
    <n v="5"/>
    <n v="5"/>
    <n v="5"/>
    <n v="5"/>
    <n v="5"/>
    <m/>
    <s v="Si"/>
    <n v="4"/>
    <s v="No"/>
    <m/>
    <s v="No"/>
    <m/>
    <s v="No"/>
    <s v="Si"/>
    <s v="No"/>
    <m/>
    <s v="No"/>
    <m/>
    <m/>
    <m/>
    <m/>
    <n v="5"/>
    <n v="5"/>
    <m/>
    <n v="5"/>
    <n v="5"/>
    <m/>
    <m/>
    <d v="2017-03-20T11:23:44"/>
    <s v="10.150.1.152"/>
  </r>
  <r>
    <s v="F. Óptica y Optometría"/>
    <s v="OPT"/>
    <x v="0"/>
    <n v="1131"/>
    <m/>
    <m/>
    <n v="25"/>
    <m/>
    <n v="3"/>
    <n v="5"/>
    <m/>
    <n v="25"/>
    <n v="16"/>
    <n v="14"/>
    <m/>
    <m/>
    <m/>
    <n v="5"/>
    <n v="4"/>
    <n v="5"/>
    <n v="5"/>
    <m/>
    <m/>
    <n v="5"/>
    <n v="4"/>
    <n v="3"/>
    <n v="1"/>
    <n v="4"/>
    <m/>
    <n v="4"/>
    <n v="4"/>
    <n v="4"/>
    <n v="5"/>
    <n v="4"/>
    <n v="5"/>
    <n v="5"/>
    <m/>
    <m/>
    <n v="5"/>
    <n v="5"/>
    <n v="5"/>
    <n v="5"/>
    <n v="5"/>
    <n v="5"/>
    <n v="5"/>
    <m/>
    <s v="Si"/>
    <n v="4"/>
    <s v="No"/>
    <m/>
    <s v="No"/>
    <m/>
    <s v="Si"/>
    <s v="Si"/>
    <s v="No"/>
    <m/>
    <s v="Si"/>
    <m/>
    <m/>
    <m/>
    <m/>
    <n v="5"/>
    <n v="5"/>
    <m/>
    <n v="5"/>
    <n v="5"/>
    <m/>
    <m/>
    <d v="2017-03-20T12:16:43"/>
    <s v="10.150.1.152"/>
  </r>
  <r>
    <s v="Facultad de Filología "/>
    <s v="FLL"/>
    <x v="2"/>
    <n v="1132"/>
    <m/>
    <m/>
    <n v="14"/>
    <m/>
    <n v="4"/>
    <n v="4"/>
    <m/>
    <n v="14"/>
    <n v="16"/>
    <n v="28"/>
    <s v="Biblioteca Nacional, Casa de Velázquez."/>
    <m/>
    <m/>
    <n v="5"/>
    <n v="5"/>
    <n v="4"/>
    <n v="4"/>
    <m/>
    <m/>
    <n v="5"/>
    <n v="4"/>
    <n v="4"/>
    <n v="4"/>
    <n v="3"/>
    <m/>
    <n v="5"/>
    <n v="5"/>
    <n v="4"/>
    <n v="4"/>
    <n v="4"/>
    <n v="5"/>
    <n v="4"/>
    <m/>
    <m/>
    <n v="4"/>
    <n v="4"/>
    <n v="4"/>
    <n v="4"/>
    <n v="4"/>
    <n v="4"/>
    <n v="4"/>
    <m/>
    <s v="Si"/>
    <n v="4"/>
    <s v="Si"/>
    <n v="4"/>
    <s v="Si"/>
    <n v="4"/>
    <s v="No"/>
    <s v="Si"/>
    <s v="No"/>
    <m/>
    <s v="No"/>
    <s v="la compra de libros aunque sean caros"/>
    <m/>
    <m/>
    <m/>
    <n v="5"/>
    <n v="5"/>
    <m/>
    <n v="5"/>
    <n v="4"/>
    <m/>
    <m/>
    <d v="2017-03-20T12:19:04"/>
    <s v="10.150.1.152"/>
  </r>
  <r>
    <s v="Facultad de Medicina "/>
    <s v="MED"/>
    <x v="0"/>
    <n v="1133"/>
    <m/>
    <m/>
    <n v="18"/>
    <m/>
    <n v="4"/>
    <n v="3"/>
    <m/>
    <n v="18"/>
    <n v="22"/>
    <n v="12"/>
    <m/>
    <m/>
    <m/>
    <n v="1"/>
    <n v="5"/>
    <n v="4"/>
    <n v="3"/>
    <m/>
    <m/>
    <n v="4"/>
    <n v="3"/>
    <n v="4"/>
    <n v="4"/>
    <n v="5"/>
    <m/>
    <n v="2"/>
    <n v="5"/>
    <n v="4"/>
    <n v="5"/>
    <n v="5"/>
    <n v="4"/>
    <n v="5"/>
    <m/>
    <m/>
    <n v="5"/>
    <n v="5"/>
    <n v="5"/>
    <n v="5"/>
    <n v="5"/>
    <n v="5"/>
    <n v="5"/>
    <m/>
    <s v="Si"/>
    <n v="4"/>
    <s v="No"/>
    <m/>
    <s v="Si"/>
    <n v="4"/>
    <s v="No"/>
    <s v="Si"/>
    <s v="Si"/>
    <n v="4"/>
    <s v="No"/>
    <m/>
    <m/>
    <m/>
    <m/>
    <n v="5"/>
    <n v="5"/>
    <m/>
    <n v="2"/>
    <n v="2"/>
    <s v="La valoración global es negativa debido a la gra dificultad vivida este año en la biblioteca de la facultad de Medicina."/>
    <m/>
    <d v="2017-03-20T12:27:43"/>
    <s v="10.150.1.151"/>
  </r>
  <r>
    <s v=""/>
    <s v=""/>
    <x v="1"/>
    <n v="1134"/>
    <m/>
    <m/>
    <m/>
    <m/>
    <n v="4"/>
    <n v="1"/>
    <m/>
    <n v="9"/>
    <m/>
    <m/>
    <s v="BNE"/>
    <m/>
    <m/>
    <n v="4"/>
    <n v="3"/>
    <n v="2"/>
    <n v="3"/>
    <m/>
    <m/>
    <n v="5"/>
    <m/>
    <n v="4"/>
    <n v="4"/>
    <m/>
    <m/>
    <n v="3"/>
    <n v="2"/>
    <n v="2"/>
    <n v="4"/>
    <n v="3"/>
    <n v="4"/>
    <n v="3"/>
    <m/>
    <m/>
    <n v="4"/>
    <n v="4"/>
    <n v="5"/>
    <n v="5"/>
    <n v="3"/>
    <n v="4"/>
    <n v="2"/>
    <m/>
    <s v="No"/>
    <m/>
    <s v="No"/>
    <m/>
    <s v="No"/>
    <m/>
    <s v="No"/>
    <s v="Si"/>
    <s v="No"/>
    <m/>
    <s v="No"/>
    <m/>
    <m/>
    <m/>
    <m/>
    <n v="4"/>
    <n v="5"/>
    <m/>
    <n v="4"/>
    <m/>
    <m/>
    <m/>
    <d v="2017-03-20T12:32:17"/>
    <s v="10.150.1.152"/>
  </r>
  <r>
    <s v="F. Estudios Estadísticos"/>
    <s v="EST"/>
    <x v="3"/>
    <n v="1135"/>
    <m/>
    <m/>
    <n v="23"/>
    <m/>
    <n v="3"/>
    <n v="3"/>
    <m/>
    <n v="23"/>
    <m/>
    <m/>
    <m/>
    <m/>
    <m/>
    <n v="4"/>
    <m/>
    <n v="4"/>
    <n v="4"/>
    <m/>
    <m/>
    <n v="4"/>
    <n v="4"/>
    <n v="4"/>
    <n v="4"/>
    <n v="4"/>
    <m/>
    <n v="4"/>
    <n v="5"/>
    <n v="5"/>
    <n v="5"/>
    <n v="4"/>
    <n v="5"/>
    <n v="4"/>
    <m/>
    <m/>
    <n v="5"/>
    <n v="4"/>
    <n v="4"/>
    <n v="4"/>
    <n v="4"/>
    <n v="5"/>
    <n v="3"/>
    <m/>
    <s v="Si"/>
    <n v="4"/>
    <s v="Si"/>
    <n v="4"/>
    <s v="Si"/>
    <n v="3"/>
    <s v="Si"/>
    <s v="Si"/>
    <s v="No"/>
    <m/>
    <s v="Si"/>
    <m/>
    <m/>
    <m/>
    <m/>
    <n v="5"/>
    <n v="5"/>
    <m/>
    <n v="5"/>
    <n v="4"/>
    <m/>
    <m/>
    <d v="2017-03-20T13:45:03"/>
    <s v="10.150.1.151"/>
  </r>
  <r>
    <s v="Facultad de Ciencias Económicas y Empresariales "/>
    <s v="CEE"/>
    <x v="4"/>
    <n v="1136"/>
    <m/>
    <m/>
    <n v="5"/>
    <m/>
    <n v="3"/>
    <n v="3"/>
    <m/>
    <n v="9"/>
    <n v="5"/>
    <n v="29"/>
    <s v="BIBLIOTECA NACIONAL"/>
    <m/>
    <m/>
    <n v="4"/>
    <n v="4"/>
    <n v="4"/>
    <n v="4"/>
    <m/>
    <m/>
    <n v="3"/>
    <n v="4"/>
    <n v="5"/>
    <n v="3"/>
    <n v="4"/>
    <m/>
    <n v="4"/>
    <n v="4"/>
    <n v="3"/>
    <n v="4"/>
    <n v="4"/>
    <n v="4"/>
    <n v="4"/>
    <m/>
    <m/>
    <n v="5"/>
    <n v="5"/>
    <n v="5"/>
    <n v="5"/>
    <n v="5"/>
    <n v="5"/>
    <n v="3"/>
    <m/>
    <s v="Si"/>
    <n v="4"/>
    <s v="Si"/>
    <n v="3"/>
    <s v="No"/>
    <m/>
    <s v="Si"/>
    <s v="Si"/>
    <s v="No"/>
    <m/>
    <s v="Si"/>
    <m/>
    <m/>
    <m/>
    <m/>
    <n v="4"/>
    <n v="4"/>
    <m/>
    <n v="4"/>
    <n v="4"/>
    <m/>
    <m/>
    <d v="2017-03-20T14:21:14"/>
    <s v="10.150.1.152"/>
  </r>
  <r>
    <s v="Facultad de Ciencias Políticas y Sociología "/>
    <s v="CPS"/>
    <x v="4"/>
    <n v="1137"/>
    <m/>
    <m/>
    <n v="9"/>
    <m/>
    <n v="4"/>
    <n v="4"/>
    <m/>
    <n v="9"/>
    <n v="26"/>
    <n v="5"/>
    <s v="Biblioteca de la Agencia Española de Cooperación Internacional al Desarrollo"/>
    <m/>
    <m/>
    <n v="5"/>
    <n v="5"/>
    <n v="5"/>
    <n v="4"/>
    <m/>
    <m/>
    <n v="5"/>
    <n v="3"/>
    <n v="5"/>
    <n v="3"/>
    <n v="3"/>
    <m/>
    <n v="5"/>
    <n v="5"/>
    <n v="5"/>
    <n v="5"/>
    <n v="5"/>
    <n v="5"/>
    <n v="5"/>
    <m/>
    <m/>
    <n v="5"/>
    <n v="5"/>
    <n v="5"/>
    <n v="5"/>
    <n v="5"/>
    <n v="5"/>
    <n v="5"/>
    <m/>
    <s v="No"/>
    <m/>
    <s v="No"/>
    <m/>
    <s v="No"/>
    <m/>
    <s v="Si"/>
    <s v="Si"/>
    <s v="No"/>
    <m/>
    <s v="No"/>
    <m/>
    <m/>
    <m/>
    <m/>
    <n v="5"/>
    <n v="5"/>
    <m/>
    <n v="5"/>
    <n v="4"/>
    <m/>
    <m/>
    <d v="2017-03-20T14:25:08"/>
    <s v="10.150.1.152"/>
  </r>
  <r>
    <s v=""/>
    <s v=""/>
    <x v="1"/>
    <n v="1138"/>
    <m/>
    <m/>
    <m/>
    <m/>
    <n v="3"/>
    <n v="4"/>
    <m/>
    <n v="18"/>
    <n v="18"/>
    <n v="18"/>
    <m/>
    <m/>
    <m/>
    <n v="5"/>
    <n v="5"/>
    <n v="5"/>
    <n v="5"/>
    <m/>
    <m/>
    <n v="3"/>
    <n v="5"/>
    <n v="2"/>
    <n v="1"/>
    <n v="5"/>
    <m/>
    <n v="4"/>
    <n v="4"/>
    <n v="4"/>
    <n v="5"/>
    <n v="4"/>
    <n v="5"/>
    <n v="3"/>
    <m/>
    <m/>
    <n v="5"/>
    <n v="4"/>
    <n v="5"/>
    <n v="4"/>
    <n v="4"/>
    <n v="4"/>
    <n v="5"/>
    <m/>
    <s v="Si"/>
    <n v="4"/>
    <s v="No"/>
    <m/>
    <s v="No"/>
    <m/>
    <s v="Si"/>
    <s v="Si"/>
    <s v="No"/>
    <m/>
    <s v="Si"/>
    <m/>
    <m/>
    <m/>
    <m/>
    <n v="5"/>
    <n v="5"/>
    <m/>
    <n v="5"/>
    <n v="5"/>
    <m/>
    <m/>
    <d v="2017-03-20T14:39:03"/>
    <s v="10.150.1.152"/>
  </r>
  <r>
    <s v="Facultad de Filología "/>
    <s v="FLL"/>
    <x v="2"/>
    <n v="1139"/>
    <m/>
    <m/>
    <n v="14"/>
    <m/>
    <n v="5"/>
    <n v="5"/>
    <m/>
    <n v="14"/>
    <n v="29"/>
    <n v="16"/>
    <s v="Biblioteca Nacional&lt;br&gt;Biblioteca CSIC"/>
    <m/>
    <m/>
    <n v="5"/>
    <n v="5"/>
    <n v="5"/>
    <n v="5"/>
    <m/>
    <m/>
    <n v="4"/>
    <n v="4"/>
    <n v="4"/>
    <n v="3"/>
    <n v="4"/>
    <m/>
    <n v="5"/>
    <n v="4"/>
    <n v="4"/>
    <n v="5"/>
    <n v="5"/>
    <n v="4"/>
    <n v="4"/>
    <m/>
    <m/>
    <n v="5"/>
    <n v="5"/>
    <n v="5"/>
    <n v="4"/>
    <n v="5"/>
    <n v="5"/>
    <n v="4"/>
    <m/>
    <s v="No"/>
    <m/>
    <s v="No"/>
    <m/>
    <s v="No"/>
    <m/>
    <s v="Si"/>
    <s v="Si"/>
    <s v="No"/>
    <m/>
    <s v="No"/>
    <m/>
    <m/>
    <m/>
    <m/>
    <n v="5"/>
    <n v="5"/>
    <m/>
    <n v="5"/>
    <n v="5"/>
    <s v="Sé que existen estos servicios, pero no los utilizo, o bien por falta de tiempo para asistir a los cursos, o bien porque no me parecen imprescindibles para impartir mi docencia"/>
    <m/>
    <d v="2017-03-20T14:39:10"/>
    <s v="10.150.1.152"/>
  </r>
  <r>
    <s v="Facultad de Filología "/>
    <s v="FLL"/>
    <x v="2"/>
    <n v="1140"/>
    <m/>
    <m/>
    <n v="14"/>
    <m/>
    <n v="5"/>
    <n v="4"/>
    <m/>
    <n v="14"/>
    <n v="16"/>
    <n v="14"/>
    <m/>
    <m/>
    <m/>
    <n v="4"/>
    <n v="4"/>
    <n v="4"/>
    <n v="3"/>
    <m/>
    <m/>
    <n v="5"/>
    <n v="4"/>
    <n v="3"/>
    <n v="3"/>
    <n v="2"/>
    <m/>
    <n v="4"/>
    <n v="4"/>
    <n v="4"/>
    <n v="5"/>
    <n v="3"/>
    <n v="3"/>
    <n v="3"/>
    <m/>
    <m/>
    <n v="4"/>
    <n v="5"/>
    <n v="5"/>
    <n v="3"/>
    <n v="4"/>
    <n v="4"/>
    <n v="3"/>
    <m/>
    <s v="Si"/>
    <n v="4"/>
    <s v="No"/>
    <m/>
    <s v="No"/>
    <m/>
    <s v="No"/>
    <s v="No"/>
    <s v="Si"/>
    <n v="4"/>
    <s v="No"/>
    <m/>
    <m/>
    <m/>
    <m/>
    <n v="4"/>
    <n v="4"/>
    <m/>
    <n v="4"/>
    <n v="3"/>
    <s v="A veces la falta de personal hace que se reubique a los bibliotecarios y que algunas bibliotecas cierren antes de su horario habitual casi sin aviso previo (como la de Clásicas)"/>
    <m/>
    <d v="2017-03-20T16:15:19"/>
    <s v="10.150.1.152"/>
  </r>
  <r>
    <s v="Facultad de Ciencias Económicas y Empresariales "/>
    <s v="CEE"/>
    <x v="4"/>
    <n v="1141"/>
    <m/>
    <m/>
    <n v="5"/>
    <m/>
    <n v="5"/>
    <n v="5"/>
    <m/>
    <n v="5"/>
    <n v="20"/>
    <n v="26"/>
    <m/>
    <m/>
    <m/>
    <n v="3"/>
    <n v="4"/>
    <n v="2"/>
    <m/>
    <m/>
    <m/>
    <n v="4"/>
    <n v="5"/>
    <n v="2"/>
    <n v="3"/>
    <n v="5"/>
    <m/>
    <n v="3"/>
    <n v="4"/>
    <n v="3"/>
    <n v="5"/>
    <n v="4"/>
    <n v="5"/>
    <n v="4"/>
    <m/>
    <m/>
    <n v="4"/>
    <n v="4"/>
    <n v="4"/>
    <m/>
    <n v="5"/>
    <n v="4"/>
    <n v="3"/>
    <m/>
    <s v="Si"/>
    <n v="3"/>
    <s v="Si"/>
    <n v="3"/>
    <s v="Si"/>
    <n v="3"/>
    <s v="Si"/>
    <s v="Si"/>
    <s v="Si"/>
    <n v="3"/>
    <s v="Si"/>
    <m/>
    <m/>
    <m/>
    <m/>
    <n v="4"/>
    <n v="5"/>
    <m/>
    <n v="4"/>
    <n v="3"/>
    <m/>
    <m/>
    <d v="2017-03-20T17:17:18"/>
    <s v="10.150.1.152"/>
  </r>
  <r>
    <s v="F. Estudios Estadísticos"/>
    <s v="EST"/>
    <x v="3"/>
    <n v="1142"/>
    <m/>
    <m/>
    <n v="23"/>
    <m/>
    <n v="3"/>
    <n v="4"/>
    <m/>
    <n v="23"/>
    <m/>
    <m/>
    <m/>
    <m/>
    <m/>
    <n v="5"/>
    <n v="5"/>
    <n v="5"/>
    <n v="5"/>
    <m/>
    <m/>
    <n v="3"/>
    <n v="5"/>
    <n v="2"/>
    <n v="2"/>
    <n v="4"/>
    <m/>
    <n v="5"/>
    <n v="5"/>
    <n v="5"/>
    <n v="5"/>
    <n v="3"/>
    <n v="5"/>
    <n v="3"/>
    <m/>
    <m/>
    <n v="5"/>
    <n v="5"/>
    <n v="5"/>
    <n v="5"/>
    <n v="5"/>
    <n v="4"/>
    <n v="4"/>
    <m/>
    <s v="Si"/>
    <n v="4"/>
    <s v="Si"/>
    <n v="4"/>
    <s v="No"/>
    <m/>
    <s v="Si"/>
    <s v="Si"/>
    <s v="Si"/>
    <n v="4"/>
    <s v="Si"/>
    <m/>
    <m/>
    <m/>
    <m/>
    <n v="5"/>
    <n v="5"/>
    <m/>
    <n v="5"/>
    <n v="4"/>
    <m/>
    <m/>
    <d v="2017-03-20T17:18:27"/>
    <s v="10.150.1.151"/>
  </r>
  <r>
    <s v=""/>
    <s v=""/>
    <x v="1"/>
    <n v="1143"/>
    <m/>
    <m/>
    <m/>
    <m/>
    <n v="5"/>
    <n v="5"/>
    <m/>
    <n v="14"/>
    <n v="29"/>
    <n v="15"/>
    <m/>
    <m/>
    <m/>
    <n v="5"/>
    <n v="5"/>
    <n v="5"/>
    <n v="4"/>
    <m/>
    <m/>
    <n v="3"/>
    <n v="4"/>
    <n v="1"/>
    <n v="4"/>
    <n v="4"/>
    <m/>
    <n v="4"/>
    <n v="4"/>
    <n v="4"/>
    <n v="5"/>
    <n v="5"/>
    <n v="4"/>
    <n v="4"/>
    <m/>
    <m/>
    <n v="5"/>
    <n v="5"/>
    <n v="4"/>
    <n v="4"/>
    <n v="4"/>
    <m/>
    <n v="4"/>
    <m/>
    <s v="No"/>
    <m/>
    <m/>
    <m/>
    <m/>
    <m/>
    <m/>
    <m/>
    <m/>
    <m/>
    <m/>
    <m/>
    <m/>
    <m/>
    <m/>
    <n v="5"/>
    <n v="5"/>
    <m/>
    <n v="5"/>
    <n v="5"/>
    <m/>
    <m/>
    <d v="2017-03-20T17:21:48"/>
    <s v="10.150.1.151"/>
  </r>
  <r>
    <s v="Facultad de Ciencias de la Información "/>
    <s v="INF"/>
    <x v="4"/>
    <n v="1144"/>
    <m/>
    <m/>
    <n v="4"/>
    <m/>
    <n v="4"/>
    <n v="4"/>
    <m/>
    <n v="4"/>
    <n v="14"/>
    <n v="16"/>
    <s v="Biblioteca Nacional de Madrid"/>
    <m/>
    <m/>
    <n v="4"/>
    <n v="4"/>
    <n v="4"/>
    <n v="4"/>
    <m/>
    <m/>
    <n v="5"/>
    <n v="4"/>
    <n v="5"/>
    <n v="4"/>
    <n v="3"/>
    <m/>
    <n v="4"/>
    <n v="4"/>
    <n v="4"/>
    <n v="5"/>
    <n v="4"/>
    <n v="5"/>
    <n v="4"/>
    <m/>
    <m/>
    <n v="4"/>
    <n v="4"/>
    <n v="3"/>
    <n v="3"/>
    <n v="4"/>
    <n v="4"/>
    <n v="5"/>
    <m/>
    <s v="No"/>
    <m/>
    <s v="No"/>
    <m/>
    <s v="No"/>
    <m/>
    <s v="No"/>
    <s v="Si"/>
    <s v="No"/>
    <m/>
    <s v="No"/>
    <m/>
    <m/>
    <m/>
    <m/>
    <n v="5"/>
    <n v="5"/>
    <m/>
    <n v="5"/>
    <n v="5"/>
    <s v="Quisiera hacer constar que las compañeras  del Servicio de Préstamo Inter-bibliotecario de la Facultad de Ciencias de la Información realizan su trabajo de forma ejemplar. Gracias a su preciosísima ayuda, puedo llevar a cabo numerosas investigaciones. Considero un privilegio y un honor contar con el apoyo de profesionales tan bien preparadas y de trato tan exquisito. Ojalá todos los servicios de nuestra universidad funcionaran así. Vaya para tal sección mi más rendido agradecimiento. "/>
    <m/>
    <d v="2017-03-20T17:28:27"/>
    <s v="10.150.1.152"/>
  </r>
  <r>
    <s v="Facultad de Odontología "/>
    <s v="ODO"/>
    <x v="0"/>
    <n v="1145"/>
    <m/>
    <m/>
    <n v="19"/>
    <m/>
    <n v="2"/>
    <n v="4"/>
    <m/>
    <n v="19"/>
    <m/>
    <m/>
    <m/>
    <m/>
    <m/>
    <n v="5"/>
    <n v="5"/>
    <n v="5"/>
    <n v="5"/>
    <m/>
    <m/>
    <n v="5"/>
    <n v="5"/>
    <n v="3"/>
    <n v="2"/>
    <n v="4"/>
    <m/>
    <n v="4"/>
    <n v="5"/>
    <n v="4"/>
    <n v="5"/>
    <n v="3"/>
    <n v="5"/>
    <n v="4"/>
    <m/>
    <m/>
    <n v="5"/>
    <n v="5"/>
    <n v="5"/>
    <n v="5"/>
    <n v="5"/>
    <n v="5"/>
    <n v="5"/>
    <m/>
    <s v="No"/>
    <m/>
    <s v="No"/>
    <m/>
    <s v="Si"/>
    <n v="5"/>
    <s v="No"/>
    <s v="Si"/>
    <s v="Si"/>
    <n v="5"/>
    <s v="Si"/>
    <m/>
    <m/>
    <m/>
    <m/>
    <n v="5"/>
    <n v="5"/>
    <m/>
    <n v="5"/>
    <n v="5"/>
    <m/>
    <m/>
    <d v="2017-03-20T17:37:57"/>
    <s v="10.150.1.151"/>
  </r>
  <r>
    <s v="Facultad de Ciencias Políticas y Sociología "/>
    <s v="CPS"/>
    <x v="4"/>
    <n v="1146"/>
    <m/>
    <m/>
    <n v="9"/>
    <m/>
    <n v="4"/>
    <n v="4"/>
    <m/>
    <n v="9"/>
    <n v="16"/>
    <n v="29"/>
    <m/>
    <m/>
    <m/>
    <n v="5"/>
    <n v="4"/>
    <n v="4"/>
    <n v="4"/>
    <m/>
    <m/>
    <n v="5"/>
    <n v="4"/>
    <n v="4"/>
    <n v="3"/>
    <n v="4"/>
    <m/>
    <n v="4"/>
    <n v="5"/>
    <n v="4"/>
    <n v="4"/>
    <n v="5"/>
    <n v="4"/>
    <n v="4"/>
    <m/>
    <m/>
    <n v="5"/>
    <n v="5"/>
    <n v="5"/>
    <n v="5"/>
    <n v="5"/>
    <n v="5"/>
    <n v="5"/>
    <m/>
    <s v="No"/>
    <m/>
    <s v="No"/>
    <m/>
    <s v="No"/>
    <m/>
    <s v="No"/>
    <s v="Si"/>
    <s v="No"/>
    <m/>
    <s v="No"/>
    <m/>
    <m/>
    <m/>
    <m/>
    <n v="5"/>
    <n v="5"/>
    <m/>
    <n v="5"/>
    <n v="4"/>
    <m/>
    <m/>
    <d v="2017-03-20T17:47:04"/>
    <s v="10.150.1.152"/>
  </r>
  <r>
    <s v="Facultad de Ciencias Matemáticas "/>
    <s v="MAT"/>
    <x v="3"/>
    <n v="1147"/>
    <m/>
    <m/>
    <n v="8"/>
    <m/>
    <n v="3"/>
    <n v="5"/>
    <m/>
    <n v="8"/>
    <n v="17"/>
    <n v="6"/>
    <m/>
    <m/>
    <m/>
    <n v="5"/>
    <n v="5"/>
    <n v="4"/>
    <n v="4"/>
    <m/>
    <m/>
    <n v="5"/>
    <n v="5"/>
    <m/>
    <n v="4"/>
    <n v="4"/>
    <m/>
    <n v="5"/>
    <n v="4"/>
    <n v="5"/>
    <n v="5"/>
    <n v="4"/>
    <n v="5"/>
    <n v="4"/>
    <m/>
    <m/>
    <n v="5"/>
    <n v="5"/>
    <n v="5"/>
    <n v="5"/>
    <n v="5"/>
    <n v="5"/>
    <n v="4"/>
    <m/>
    <s v="Si"/>
    <n v="4"/>
    <s v="Si"/>
    <n v="4"/>
    <s v="Si"/>
    <n v="4"/>
    <s v="Si"/>
    <s v="Si"/>
    <s v="No"/>
    <m/>
    <s v="No"/>
    <m/>
    <m/>
    <m/>
    <m/>
    <n v="5"/>
    <n v="5"/>
    <m/>
    <m/>
    <n v="4"/>
    <m/>
    <m/>
    <d v="2017-03-20T18:00:29"/>
    <s v="10.150.1.151"/>
  </r>
  <r>
    <s v="Facultad de Bellas Artes "/>
    <s v="BBA"/>
    <x v="2"/>
    <n v="1148"/>
    <m/>
    <m/>
    <n v="1"/>
    <m/>
    <n v="4"/>
    <n v="3"/>
    <m/>
    <n v="1"/>
    <n v="14"/>
    <n v="29"/>
    <m/>
    <m/>
    <m/>
    <n v="5"/>
    <n v="4"/>
    <n v="4"/>
    <n v="3"/>
    <m/>
    <m/>
    <n v="5"/>
    <n v="3"/>
    <n v="5"/>
    <n v="2"/>
    <n v="5"/>
    <m/>
    <n v="4"/>
    <n v="4"/>
    <n v="4"/>
    <n v="5"/>
    <n v="3"/>
    <n v="5"/>
    <n v="3"/>
    <m/>
    <m/>
    <n v="5"/>
    <n v="5"/>
    <n v="4"/>
    <n v="4"/>
    <n v="4"/>
    <n v="4"/>
    <n v="4"/>
    <m/>
    <s v="Si"/>
    <n v="4"/>
    <s v="No"/>
    <m/>
    <s v="No"/>
    <m/>
    <s v="Si"/>
    <s v="No"/>
    <s v="No"/>
    <m/>
    <s v="No"/>
    <m/>
    <m/>
    <m/>
    <m/>
    <n v="5"/>
    <n v="5"/>
    <m/>
    <n v="5"/>
    <n v="4"/>
    <m/>
    <m/>
    <d v="2017-03-20T18:03:18"/>
    <s v="10.150.1.151"/>
  </r>
  <r>
    <s v="Facultad de Filología "/>
    <s v="FLL"/>
    <x v="2"/>
    <n v="1149"/>
    <m/>
    <m/>
    <n v="14"/>
    <m/>
    <n v="3"/>
    <n v="5"/>
    <m/>
    <n v="14"/>
    <m/>
    <m/>
    <m/>
    <m/>
    <m/>
    <n v="3"/>
    <n v="3"/>
    <n v="3"/>
    <n v="3"/>
    <m/>
    <m/>
    <n v="3"/>
    <n v="5"/>
    <n v="3"/>
    <n v="3"/>
    <n v="4"/>
    <m/>
    <n v="3"/>
    <n v="4"/>
    <n v="4"/>
    <n v="5"/>
    <n v="3"/>
    <n v="4"/>
    <n v="4"/>
    <m/>
    <m/>
    <n v="4"/>
    <n v="4"/>
    <n v="5"/>
    <n v="4"/>
    <n v="5"/>
    <n v="4"/>
    <n v="5"/>
    <m/>
    <s v="Si"/>
    <n v="4"/>
    <s v="Si"/>
    <n v="3"/>
    <s v="No"/>
    <m/>
    <s v="Si"/>
    <s v="Si"/>
    <s v="Si"/>
    <n v="4"/>
    <s v="Si"/>
    <s v="mayor n´mero de suscripciones a recursos online"/>
    <m/>
    <m/>
    <m/>
    <n v="4"/>
    <n v="5"/>
    <m/>
    <n v="4"/>
    <n v="4"/>
    <m/>
    <m/>
    <d v="2017-03-20T18:16:48"/>
    <s v="10.150.1.152"/>
  </r>
  <r>
    <s v=""/>
    <s v=""/>
    <x v="1"/>
    <n v="1150"/>
    <m/>
    <m/>
    <m/>
    <m/>
    <n v="2"/>
    <m/>
    <m/>
    <n v="9"/>
    <n v="5"/>
    <m/>
    <m/>
    <m/>
    <m/>
    <n v="4"/>
    <n v="3"/>
    <n v="3"/>
    <n v="3"/>
    <m/>
    <m/>
    <n v="2"/>
    <n v="3"/>
    <n v="2"/>
    <n v="3"/>
    <n v="4"/>
    <m/>
    <n v="2"/>
    <n v="4"/>
    <n v="4"/>
    <n v="5"/>
    <n v="4"/>
    <n v="5"/>
    <n v="4"/>
    <m/>
    <m/>
    <n v="4"/>
    <n v="3"/>
    <n v="4"/>
    <n v="4"/>
    <n v="5"/>
    <n v="5"/>
    <n v="3"/>
    <m/>
    <s v="Si"/>
    <n v="4"/>
    <s v="No"/>
    <m/>
    <s v="No"/>
    <m/>
    <s v="No"/>
    <s v="Si"/>
    <s v="No"/>
    <m/>
    <m/>
    <m/>
    <m/>
    <m/>
    <m/>
    <n v="5"/>
    <n v="5"/>
    <m/>
    <n v="4"/>
    <n v="5"/>
    <m/>
    <m/>
    <d v="2017-03-20T19:00:20"/>
    <s v="10.150.1.151"/>
  </r>
  <r>
    <s v="Facultad de Odontología "/>
    <s v="ODO"/>
    <x v="0"/>
    <n v="1151"/>
    <m/>
    <m/>
    <n v="19"/>
    <m/>
    <n v="3"/>
    <n v="3"/>
    <m/>
    <n v="19"/>
    <n v="18"/>
    <n v="13"/>
    <s v="colegio oficial de odontólogos"/>
    <m/>
    <m/>
    <n v="5"/>
    <n v="5"/>
    <n v="5"/>
    <n v="5"/>
    <m/>
    <m/>
    <n v="4"/>
    <n v="3"/>
    <n v="4"/>
    <n v="2"/>
    <n v="4"/>
    <m/>
    <n v="4"/>
    <n v="4"/>
    <n v="5"/>
    <n v="5"/>
    <n v="4"/>
    <n v="4"/>
    <n v="4"/>
    <m/>
    <m/>
    <n v="5"/>
    <n v="5"/>
    <n v="4"/>
    <n v="4"/>
    <n v="4"/>
    <n v="5"/>
    <n v="5"/>
    <m/>
    <s v="Si"/>
    <n v="3"/>
    <s v="Si"/>
    <n v="3"/>
    <s v="Si"/>
    <n v="3"/>
    <s v="Si"/>
    <m/>
    <s v="Si"/>
    <n v="5"/>
    <s v="Si"/>
    <m/>
    <m/>
    <m/>
    <m/>
    <n v="5"/>
    <n v="5"/>
    <m/>
    <n v="5"/>
    <m/>
    <m/>
    <m/>
    <d v="2017-03-20T19:39:23"/>
    <s v="10.150.1.151"/>
  </r>
  <r>
    <s v="Facultad de Ciencias Biológicas "/>
    <s v="BIO"/>
    <x v="3"/>
    <n v="1152"/>
    <m/>
    <m/>
    <n v="2"/>
    <m/>
    <n v="2"/>
    <n v="4"/>
    <m/>
    <n v="2"/>
    <m/>
    <m/>
    <m/>
    <m/>
    <m/>
    <n v="4"/>
    <n v="4"/>
    <n v="4"/>
    <n v="4"/>
    <m/>
    <m/>
    <n v="4"/>
    <n v="5"/>
    <n v="4"/>
    <n v="2"/>
    <n v="4"/>
    <m/>
    <n v="4"/>
    <n v="5"/>
    <n v="5"/>
    <n v="5"/>
    <n v="5"/>
    <n v="4"/>
    <n v="4"/>
    <m/>
    <m/>
    <n v="5"/>
    <n v="5"/>
    <n v="5"/>
    <n v="5"/>
    <n v="5"/>
    <n v="5"/>
    <n v="5"/>
    <m/>
    <s v="Si"/>
    <n v="4"/>
    <s v="Si"/>
    <m/>
    <s v="No"/>
    <m/>
    <s v="Si"/>
    <s v="Si"/>
    <s v="No"/>
    <m/>
    <s v="No"/>
    <m/>
    <m/>
    <m/>
    <m/>
    <n v="5"/>
    <n v="5"/>
    <m/>
    <n v="4"/>
    <n v="3"/>
    <m/>
    <m/>
    <d v="2017-03-20T20:03:56"/>
    <s v="10.150.1.152"/>
  </r>
  <r>
    <s v="Facultad de Veterinaria "/>
    <s v="VET"/>
    <x v="0"/>
    <n v="1153"/>
    <m/>
    <m/>
    <n v="21"/>
    <m/>
    <n v="2"/>
    <n v="4"/>
    <m/>
    <n v="21"/>
    <m/>
    <m/>
    <m/>
    <m/>
    <m/>
    <n v="5"/>
    <n v="4"/>
    <n v="4"/>
    <n v="4"/>
    <m/>
    <m/>
    <n v="4"/>
    <n v="5"/>
    <n v="5"/>
    <n v="3"/>
    <n v="5"/>
    <m/>
    <n v="4"/>
    <n v="4"/>
    <n v="4"/>
    <n v="5"/>
    <n v="4"/>
    <n v="4"/>
    <n v="4"/>
    <m/>
    <m/>
    <n v="5"/>
    <n v="5"/>
    <n v="5"/>
    <n v="5"/>
    <n v="5"/>
    <n v="5"/>
    <n v="5"/>
    <m/>
    <s v="Si"/>
    <n v="5"/>
    <s v="Si"/>
    <n v="5"/>
    <s v="Si"/>
    <n v="5"/>
    <s v="Si"/>
    <s v="Si"/>
    <s v="Si"/>
    <n v="5"/>
    <s v="No"/>
    <m/>
    <m/>
    <m/>
    <m/>
    <n v="5"/>
    <n v="5"/>
    <m/>
    <n v="5"/>
    <n v="5"/>
    <m/>
    <m/>
    <d v="2017-03-20T20:28:08"/>
    <s v="10.150.1.152"/>
  </r>
  <r>
    <s v="Facultad de Veterinaria "/>
    <s v="VET"/>
    <x v="0"/>
    <n v="1154"/>
    <m/>
    <m/>
    <n v="21"/>
    <m/>
    <n v="2"/>
    <n v="4"/>
    <m/>
    <n v="21"/>
    <m/>
    <m/>
    <m/>
    <m/>
    <m/>
    <n v="5"/>
    <n v="4"/>
    <n v="3"/>
    <n v="3"/>
    <m/>
    <m/>
    <n v="1"/>
    <n v="5"/>
    <n v="3"/>
    <n v="2"/>
    <n v="3"/>
    <m/>
    <n v="4"/>
    <n v="4"/>
    <n v="5"/>
    <n v="5"/>
    <n v="4"/>
    <n v="5"/>
    <n v="4"/>
    <m/>
    <m/>
    <n v="5"/>
    <m/>
    <m/>
    <m/>
    <m/>
    <m/>
    <m/>
    <m/>
    <s v="Si"/>
    <n v="4"/>
    <s v="No"/>
    <m/>
    <s v="No"/>
    <m/>
    <s v="Si"/>
    <s v="Si"/>
    <s v="Si"/>
    <n v="5"/>
    <s v="Si"/>
    <m/>
    <m/>
    <m/>
    <m/>
    <n v="5"/>
    <n v="5"/>
    <m/>
    <n v="5"/>
    <n v="5"/>
    <s v="Quiero agradecer al personal de la bibliote el apoyo recibido"/>
    <m/>
    <d v="2017-03-20T21:19:16"/>
    <s v="10.150.1.151"/>
  </r>
  <r>
    <s v="Facultad de Ciencias Políticas y Sociología "/>
    <s v="CPS"/>
    <x v="4"/>
    <n v="1155"/>
    <m/>
    <m/>
    <n v="9"/>
    <m/>
    <n v="3"/>
    <n v="1"/>
    <m/>
    <n v="9"/>
    <m/>
    <m/>
    <s v="Biblioteca Municipal de mi barrio en Madrid"/>
    <m/>
    <m/>
    <n v="4"/>
    <n v="5"/>
    <n v="5"/>
    <n v="4"/>
    <m/>
    <m/>
    <n v="4"/>
    <n v="2"/>
    <n v="5"/>
    <n v="3"/>
    <n v="4"/>
    <m/>
    <n v="4"/>
    <n v="5"/>
    <n v="4"/>
    <n v="5"/>
    <m/>
    <n v="5"/>
    <n v="5"/>
    <m/>
    <m/>
    <n v="5"/>
    <n v="5"/>
    <n v="5"/>
    <n v="5"/>
    <n v="5"/>
    <n v="5"/>
    <m/>
    <m/>
    <s v="No"/>
    <m/>
    <m/>
    <m/>
    <m/>
    <m/>
    <m/>
    <m/>
    <m/>
    <m/>
    <m/>
    <m/>
    <m/>
    <m/>
    <m/>
    <n v="5"/>
    <n v="5"/>
    <m/>
    <m/>
    <n v="5"/>
    <m/>
    <m/>
    <d v="2017-03-20T21:53:49"/>
    <s v="10.150.1.151"/>
  </r>
  <r>
    <s v="Facultad de Geografía e Historia "/>
    <s v="GHI"/>
    <x v="2"/>
    <n v="1156"/>
    <m/>
    <m/>
    <n v="16"/>
    <m/>
    <n v="4"/>
    <n v="4"/>
    <m/>
    <n v="16"/>
    <n v="29"/>
    <m/>
    <m/>
    <m/>
    <m/>
    <n v="5"/>
    <n v="4"/>
    <n v="4"/>
    <n v="2"/>
    <m/>
    <m/>
    <n v="5"/>
    <n v="5"/>
    <n v="4"/>
    <n v="5"/>
    <n v="4"/>
    <m/>
    <n v="4"/>
    <n v="4"/>
    <n v="5"/>
    <n v="5"/>
    <n v="5"/>
    <n v="4"/>
    <n v="4"/>
    <m/>
    <m/>
    <n v="5"/>
    <n v="5"/>
    <n v="5"/>
    <n v="5"/>
    <n v="5"/>
    <n v="5"/>
    <n v="5"/>
    <m/>
    <s v="Si"/>
    <n v="4"/>
    <s v="No"/>
    <m/>
    <s v="No"/>
    <m/>
    <s v="No"/>
    <s v="Si"/>
    <s v="Si"/>
    <n v="5"/>
    <s v="No"/>
    <m/>
    <m/>
    <m/>
    <m/>
    <n v="5"/>
    <n v="4"/>
    <m/>
    <n v="5"/>
    <n v="4"/>
    <m/>
    <m/>
    <d v="2017-03-20T22:40:59"/>
    <s v="10.150.1.151"/>
  </r>
  <r>
    <s v="Facultad de Ciencias Políticas y Sociología "/>
    <s v="CPS"/>
    <x v="4"/>
    <n v="1157"/>
    <m/>
    <m/>
    <n v="9"/>
    <m/>
    <n v="2"/>
    <n v="2"/>
    <m/>
    <n v="9"/>
    <m/>
    <m/>
    <m/>
    <m/>
    <m/>
    <n v="5"/>
    <n v="5"/>
    <n v="3"/>
    <n v="3"/>
    <m/>
    <m/>
    <n v="5"/>
    <n v="5"/>
    <n v="5"/>
    <n v="3"/>
    <n v="5"/>
    <m/>
    <n v="3"/>
    <n v="3"/>
    <n v="3"/>
    <n v="5"/>
    <n v="4"/>
    <n v="4"/>
    <n v="4"/>
    <m/>
    <m/>
    <n v="5"/>
    <n v="4"/>
    <n v="4"/>
    <n v="5"/>
    <n v="4"/>
    <n v="4"/>
    <n v="5"/>
    <m/>
    <s v="Si"/>
    <n v="5"/>
    <s v="No"/>
    <m/>
    <s v="No"/>
    <m/>
    <s v="No"/>
    <s v="No"/>
    <s v="No"/>
    <m/>
    <s v="Si"/>
    <s v="Un boletín de novedades"/>
    <m/>
    <m/>
    <m/>
    <n v="5"/>
    <n v="5"/>
    <m/>
    <n v="5"/>
    <n v="4"/>
    <m/>
    <m/>
    <d v="2017-03-20T23:06:41"/>
    <s v="10.150.1.151"/>
  </r>
  <r>
    <s v="Facultad de Ciencias Químicas "/>
    <s v="QUI"/>
    <x v="3"/>
    <n v="1158"/>
    <m/>
    <m/>
    <n v="10"/>
    <m/>
    <n v="2"/>
    <n v="5"/>
    <m/>
    <n v="10"/>
    <m/>
    <m/>
    <m/>
    <m/>
    <m/>
    <n v="4"/>
    <n v="5"/>
    <n v="5"/>
    <n v="3"/>
    <m/>
    <m/>
    <n v="3"/>
    <n v="5"/>
    <n v="4"/>
    <n v="2"/>
    <n v="4"/>
    <m/>
    <n v="3"/>
    <n v="4"/>
    <n v="5"/>
    <n v="5"/>
    <n v="3"/>
    <n v="3"/>
    <n v="3"/>
    <m/>
    <m/>
    <n v="5"/>
    <n v="4"/>
    <n v="3"/>
    <n v="5"/>
    <n v="5"/>
    <n v="3"/>
    <n v="3"/>
    <m/>
    <s v="Si"/>
    <n v="3"/>
    <s v="Si"/>
    <n v="3"/>
    <s v="No"/>
    <m/>
    <s v="Si"/>
    <s v="No"/>
    <s v="No"/>
    <m/>
    <s v="No"/>
    <s v="Ampliar las suscripciones a revistas/libros electrónicas"/>
    <m/>
    <m/>
    <m/>
    <n v="5"/>
    <n v="5"/>
    <m/>
    <n v="4"/>
    <n v="4"/>
    <m/>
    <m/>
    <d v="2017-03-21T00:31:51"/>
    <s v="10.150.1.151"/>
  </r>
  <r>
    <s v="Facultad de Ciencias Económicas y Empresariales "/>
    <s v="CEE"/>
    <x v="4"/>
    <n v="1159"/>
    <m/>
    <m/>
    <n v="5"/>
    <m/>
    <n v="3"/>
    <n v="5"/>
    <m/>
    <n v="5"/>
    <m/>
    <m/>
    <m/>
    <m/>
    <m/>
    <n v="2"/>
    <n v="1"/>
    <m/>
    <n v="1"/>
    <m/>
    <m/>
    <n v="5"/>
    <n v="5"/>
    <n v="4"/>
    <n v="2"/>
    <n v="2"/>
    <m/>
    <n v="2"/>
    <n v="2"/>
    <n v="2"/>
    <n v="2"/>
    <n v="2"/>
    <n v="3"/>
    <n v="4"/>
    <m/>
    <m/>
    <n v="1"/>
    <n v="2"/>
    <n v="1"/>
    <n v="1"/>
    <n v="1"/>
    <n v="1"/>
    <n v="1"/>
    <m/>
    <s v="No"/>
    <m/>
    <s v="No"/>
    <n v="4"/>
    <s v="No"/>
    <m/>
    <s v="Si"/>
    <s v="Si"/>
    <s v="Si"/>
    <n v="3"/>
    <s v="Si"/>
    <m/>
    <m/>
    <m/>
    <m/>
    <n v="3"/>
    <n v="4"/>
    <m/>
    <n v="4"/>
    <n v="4"/>
    <m/>
    <m/>
    <d v="2017-03-21T01:07:49"/>
    <s v="10.150.1.151"/>
  </r>
  <r>
    <s v="Facultad de Veterinaria "/>
    <s v="VET"/>
    <x v="0"/>
    <n v="1160"/>
    <m/>
    <m/>
    <n v="21"/>
    <m/>
    <n v="4"/>
    <n v="5"/>
    <m/>
    <n v="21"/>
    <n v="15"/>
    <n v="2"/>
    <m/>
    <m/>
    <m/>
    <n v="5"/>
    <n v="5"/>
    <n v="5"/>
    <n v="3"/>
    <m/>
    <m/>
    <n v="4"/>
    <n v="5"/>
    <n v="2"/>
    <n v="1"/>
    <n v="1"/>
    <m/>
    <n v="3"/>
    <n v="5"/>
    <n v="4"/>
    <n v="5"/>
    <n v="4"/>
    <n v="5"/>
    <n v="5"/>
    <m/>
    <m/>
    <n v="5"/>
    <n v="5"/>
    <n v="5"/>
    <n v="5"/>
    <n v="5"/>
    <n v="5"/>
    <n v="5"/>
    <m/>
    <s v="Si"/>
    <n v="4"/>
    <s v="Si"/>
    <n v="5"/>
    <s v="No"/>
    <m/>
    <s v="Si"/>
    <s v="Si"/>
    <s v="Si"/>
    <n v="5"/>
    <s v="No"/>
    <m/>
    <m/>
    <m/>
    <m/>
    <n v="5"/>
    <n v="5"/>
    <m/>
    <n v="5"/>
    <n v="5"/>
    <m/>
    <m/>
    <d v="2017-03-21T02:49:13"/>
    <s v="10.150.1.151"/>
  </r>
  <r>
    <s v="Facultad de Odontología "/>
    <s v="ODO"/>
    <x v="0"/>
    <n v="1161"/>
    <m/>
    <m/>
    <n v="19"/>
    <m/>
    <n v="3"/>
    <n v="4"/>
    <m/>
    <n v="19"/>
    <n v="18"/>
    <m/>
    <s v="Universidad Europea de Madrid "/>
    <m/>
    <m/>
    <n v="4"/>
    <n v="5"/>
    <n v="5"/>
    <n v="3"/>
    <m/>
    <m/>
    <n v="3"/>
    <n v="4"/>
    <n v="1"/>
    <n v="3"/>
    <n v="3"/>
    <m/>
    <n v="3"/>
    <n v="3"/>
    <n v="3"/>
    <n v="5"/>
    <n v="3"/>
    <n v="5"/>
    <n v="3"/>
    <m/>
    <m/>
    <m/>
    <m/>
    <m/>
    <m/>
    <m/>
    <m/>
    <m/>
    <m/>
    <s v="No"/>
    <m/>
    <m/>
    <m/>
    <m/>
    <m/>
    <m/>
    <m/>
    <m/>
    <m/>
    <m/>
    <m/>
    <m/>
    <m/>
    <m/>
    <n v="5"/>
    <n v="5"/>
    <m/>
    <n v="4"/>
    <n v="4"/>
    <m/>
    <m/>
    <d v="2017-03-21T07:01:52"/>
    <s v="10.150.1.152"/>
  </r>
  <r>
    <s v="Facultad de Ciencias Físicas "/>
    <s v="FIS"/>
    <x v="3"/>
    <n v="1162"/>
    <m/>
    <m/>
    <n v="6"/>
    <m/>
    <n v="2"/>
    <n v="5"/>
    <m/>
    <n v="6"/>
    <n v="10"/>
    <n v="8"/>
    <m/>
    <m/>
    <m/>
    <n v="4"/>
    <n v="4"/>
    <n v="4"/>
    <n v="4"/>
    <m/>
    <m/>
    <n v="3"/>
    <n v="5"/>
    <n v="4"/>
    <n v="3"/>
    <n v="4"/>
    <m/>
    <n v="3"/>
    <n v="4"/>
    <n v="4"/>
    <n v="5"/>
    <n v="4"/>
    <n v="5"/>
    <n v="4"/>
    <m/>
    <m/>
    <n v="5"/>
    <n v="4"/>
    <n v="4"/>
    <n v="5"/>
    <n v="5"/>
    <n v="5"/>
    <n v="5"/>
    <m/>
    <s v="Si"/>
    <n v="5"/>
    <s v="No"/>
    <m/>
    <s v="No"/>
    <m/>
    <s v="Si"/>
    <s v="Si"/>
    <s v="No"/>
    <m/>
    <s v="Si"/>
    <m/>
    <m/>
    <m/>
    <m/>
    <n v="5"/>
    <n v="5"/>
    <m/>
    <n v="5"/>
    <n v="5"/>
    <m/>
    <m/>
    <d v="2017-03-21T07:04:45"/>
    <s v="10.150.1.151"/>
  </r>
  <r>
    <s v="Facultad de Bellas Artes "/>
    <s v="BBA"/>
    <x v="2"/>
    <n v="1163"/>
    <m/>
    <m/>
    <n v="1"/>
    <m/>
    <n v="4"/>
    <n v="3"/>
    <m/>
    <n v="1"/>
    <n v="4"/>
    <m/>
    <m/>
    <m/>
    <m/>
    <n v="5"/>
    <n v="5"/>
    <n v="4"/>
    <n v="3"/>
    <m/>
    <m/>
    <n v="5"/>
    <n v="3"/>
    <n v="4"/>
    <n v="2"/>
    <n v="4"/>
    <m/>
    <n v="4"/>
    <n v="4"/>
    <n v="4"/>
    <n v="5"/>
    <n v="4"/>
    <n v="5"/>
    <n v="4"/>
    <m/>
    <m/>
    <n v="5"/>
    <n v="5"/>
    <n v="5"/>
    <n v="5"/>
    <n v="5"/>
    <n v="5"/>
    <n v="5"/>
    <m/>
    <s v="No"/>
    <m/>
    <s v="Si"/>
    <n v="4"/>
    <s v="No"/>
    <m/>
    <s v="No"/>
    <s v="Si"/>
    <s v="No"/>
    <m/>
    <s v="No"/>
    <m/>
    <m/>
    <m/>
    <m/>
    <n v="5"/>
    <n v="5"/>
    <m/>
    <n v="5"/>
    <n v="5"/>
    <m/>
    <m/>
    <d v="2017-03-21T08:13:00"/>
    <s v="10.150.1.151"/>
  </r>
  <r>
    <s v="Facultad de Educación "/>
    <s v="EDU"/>
    <x v="2"/>
    <n v="1164"/>
    <m/>
    <m/>
    <n v="12"/>
    <m/>
    <n v="2"/>
    <n v="5"/>
    <m/>
    <n v="12"/>
    <m/>
    <m/>
    <m/>
    <m/>
    <m/>
    <n v="4"/>
    <n v="4"/>
    <n v="4"/>
    <n v="4"/>
    <m/>
    <m/>
    <n v="3"/>
    <n v="4"/>
    <n v="2"/>
    <n v="4"/>
    <n v="3"/>
    <m/>
    <n v="4"/>
    <n v="4"/>
    <n v="4"/>
    <n v="4"/>
    <n v="5"/>
    <n v="5"/>
    <n v="5"/>
    <m/>
    <m/>
    <n v="5"/>
    <n v="5"/>
    <n v="5"/>
    <n v="5"/>
    <n v="5"/>
    <n v="5"/>
    <n v="5"/>
    <m/>
    <s v="Si"/>
    <n v="4"/>
    <s v="Si"/>
    <n v="4"/>
    <s v="Si"/>
    <n v="4"/>
    <s v="Si"/>
    <s v="Si"/>
    <s v="No"/>
    <m/>
    <s v="Si"/>
    <m/>
    <m/>
    <m/>
    <m/>
    <n v="5"/>
    <n v="5"/>
    <m/>
    <n v="5"/>
    <n v="5"/>
    <m/>
    <m/>
    <d v="2017-03-21T08:48:48"/>
    <s v="10.150.1.152"/>
  </r>
  <r>
    <s v=""/>
    <s v=""/>
    <x v="1"/>
    <n v="1165"/>
    <m/>
    <m/>
    <m/>
    <m/>
    <n v="2"/>
    <n v="4"/>
    <m/>
    <n v="21"/>
    <m/>
    <m/>
    <m/>
    <m/>
    <m/>
    <n v="5"/>
    <n v="5"/>
    <n v="5"/>
    <n v="4"/>
    <m/>
    <m/>
    <n v="4"/>
    <n v="5"/>
    <n v="5"/>
    <n v="2"/>
    <n v="4"/>
    <m/>
    <n v="4"/>
    <n v="5"/>
    <n v="5"/>
    <n v="5"/>
    <n v="5"/>
    <n v="5"/>
    <n v="5"/>
    <m/>
    <m/>
    <n v="5"/>
    <n v="5"/>
    <n v="4"/>
    <n v="5"/>
    <n v="5"/>
    <n v="5"/>
    <n v="5"/>
    <m/>
    <s v="No"/>
    <m/>
    <s v="Si"/>
    <n v="5"/>
    <s v="No"/>
    <m/>
    <s v="No"/>
    <s v="Si"/>
    <s v="Si"/>
    <n v="5"/>
    <s v="Si"/>
    <m/>
    <m/>
    <m/>
    <m/>
    <n v="5"/>
    <n v="5"/>
    <m/>
    <n v="5"/>
    <n v="4"/>
    <m/>
    <m/>
    <d v="2017-03-21T09:19:09"/>
    <s v="10.150.1.152"/>
  </r>
  <r>
    <s v="Facultad de Filosofía "/>
    <s v="FLS"/>
    <x v="2"/>
    <n v="1166"/>
    <m/>
    <m/>
    <n v="15"/>
    <m/>
    <n v="4"/>
    <n v="4"/>
    <m/>
    <n v="15"/>
    <n v="14"/>
    <n v="16"/>
    <s v="Biblioteca Nacional"/>
    <m/>
    <m/>
    <n v="4"/>
    <n v="4"/>
    <n v="4"/>
    <n v="4"/>
    <m/>
    <m/>
    <n v="4"/>
    <n v="2"/>
    <n v="5"/>
    <n v="3"/>
    <n v="2"/>
    <m/>
    <n v="4"/>
    <n v="2"/>
    <n v="4"/>
    <n v="4"/>
    <n v="4"/>
    <n v="4"/>
    <n v="4"/>
    <m/>
    <m/>
    <n v="4"/>
    <n v="4"/>
    <n v="4"/>
    <n v="4"/>
    <n v="4"/>
    <n v="1"/>
    <n v="4"/>
    <m/>
    <s v="No"/>
    <m/>
    <s v="No"/>
    <m/>
    <s v="No"/>
    <m/>
    <s v="No"/>
    <s v="No"/>
    <m/>
    <m/>
    <s v="No"/>
    <m/>
    <m/>
    <m/>
    <m/>
    <n v="5"/>
    <n v="5"/>
    <m/>
    <n v="4"/>
    <n v="4"/>
    <m/>
    <m/>
    <d v="2017-03-21T09:24:24"/>
    <s v="10.150.1.152"/>
  </r>
  <r>
    <s v="Facultad de Derecho "/>
    <s v="DER"/>
    <x v="4"/>
    <n v="1167"/>
    <m/>
    <m/>
    <n v="11"/>
    <m/>
    <n v="3"/>
    <n v="3"/>
    <m/>
    <n v="11"/>
    <n v="29"/>
    <m/>
    <m/>
    <m/>
    <m/>
    <n v="3"/>
    <n v="4"/>
    <n v="4"/>
    <n v="4"/>
    <m/>
    <m/>
    <n v="5"/>
    <n v="3"/>
    <n v="4"/>
    <n v="4"/>
    <n v="4"/>
    <m/>
    <n v="4"/>
    <n v="4"/>
    <n v="4"/>
    <n v="5"/>
    <n v="5"/>
    <n v="4"/>
    <n v="4"/>
    <m/>
    <m/>
    <n v="5"/>
    <n v="4"/>
    <n v="4"/>
    <n v="4"/>
    <n v="5"/>
    <n v="5"/>
    <n v="4"/>
    <m/>
    <s v="Si"/>
    <n v="4"/>
    <s v="No"/>
    <m/>
    <s v="No"/>
    <m/>
    <s v="Si"/>
    <s v="Si"/>
    <s v="No"/>
    <m/>
    <s v="No"/>
    <m/>
    <m/>
    <m/>
    <m/>
    <n v="5"/>
    <n v="5"/>
    <m/>
    <n v="5"/>
    <n v="5"/>
    <m/>
    <m/>
    <d v="2017-03-21T09:41:24"/>
    <s v="10.150.1.152"/>
  </r>
  <r>
    <s v="Facultad de Educación "/>
    <s v="EDU"/>
    <x v="2"/>
    <n v="1168"/>
    <m/>
    <m/>
    <n v="12"/>
    <m/>
    <n v="3"/>
    <n v="5"/>
    <m/>
    <n v="12"/>
    <m/>
    <m/>
    <m/>
    <m/>
    <m/>
    <n v="4"/>
    <n v="3"/>
    <n v="5"/>
    <n v="4"/>
    <m/>
    <m/>
    <n v="2"/>
    <n v="5"/>
    <n v="4"/>
    <n v="1"/>
    <n v="5"/>
    <m/>
    <n v="4"/>
    <n v="3"/>
    <n v="5"/>
    <n v="5"/>
    <n v="4"/>
    <n v="4"/>
    <n v="4"/>
    <m/>
    <m/>
    <n v="4"/>
    <n v="3"/>
    <n v="4"/>
    <n v="5"/>
    <n v="5"/>
    <n v="4"/>
    <m/>
    <m/>
    <s v="Si"/>
    <n v="4"/>
    <s v="Si"/>
    <n v="4"/>
    <s v="Si"/>
    <n v="4"/>
    <s v="No"/>
    <s v="Si"/>
    <s v="Si"/>
    <n v="5"/>
    <s v="No"/>
    <m/>
    <m/>
    <m/>
    <m/>
    <n v="4"/>
    <n v="3"/>
    <m/>
    <n v="4"/>
    <n v="5"/>
    <m/>
    <m/>
    <d v="2017-03-21T09:49:23"/>
    <s v="10.150.1.151"/>
  </r>
  <r>
    <s v="Facultad de Derecho "/>
    <s v="DER"/>
    <x v="4"/>
    <n v="1169"/>
    <m/>
    <m/>
    <n v="11"/>
    <m/>
    <n v="3"/>
    <n v="3"/>
    <m/>
    <n v="11"/>
    <n v="29"/>
    <m/>
    <m/>
    <m/>
    <m/>
    <n v="4"/>
    <n v="4"/>
    <n v="4"/>
    <n v="3"/>
    <m/>
    <m/>
    <n v="5"/>
    <n v="5"/>
    <n v="4"/>
    <n v="3"/>
    <n v="2"/>
    <m/>
    <n v="4"/>
    <n v="2"/>
    <n v="2"/>
    <n v="4"/>
    <n v="3"/>
    <n v="4"/>
    <n v="3"/>
    <m/>
    <m/>
    <n v="4"/>
    <n v="4"/>
    <n v="4"/>
    <n v="3"/>
    <n v="2"/>
    <m/>
    <n v="3"/>
    <m/>
    <s v="Si"/>
    <n v="4"/>
    <s v="Si"/>
    <n v="4"/>
    <s v="Si"/>
    <n v="4"/>
    <s v="No"/>
    <s v="Si"/>
    <s v="Si"/>
    <n v="4"/>
    <s v="No"/>
    <m/>
    <m/>
    <m/>
    <m/>
    <n v="4"/>
    <n v="5"/>
    <m/>
    <n v="4"/>
    <n v="4"/>
    <m/>
    <m/>
    <d v="2017-03-21T09:54:16"/>
    <s v="10.150.1.151"/>
  </r>
  <r>
    <s v="Facultad de Medicina "/>
    <s v="MED"/>
    <x v="0"/>
    <n v="1170"/>
    <m/>
    <m/>
    <n v="18"/>
    <m/>
    <n v="2"/>
    <n v="5"/>
    <m/>
    <n v="18"/>
    <n v="16"/>
    <n v="1"/>
    <m/>
    <m/>
    <m/>
    <n v="4"/>
    <n v="4"/>
    <n v="4"/>
    <n v="3"/>
    <m/>
    <m/>
    <n v="2"/>
    <n v="4"/>
    <n v="4"/>
    <n v="3"/>
    <n v="2"/>
    <m/>
    <n v="4"/>
    <n v="5"/>
    <n v="5"/>
    <n v="5"/>
    <n v="4"/>
    <n v="4"/>
    <n v="4"/>
    <m/>
    <m/>
    <n v="5"/>
    <n v="5"/>
    <n v="5"/>
    <n v="5"/>
    <n v="5"/>
    <n v="4"/>
    <n v="4"/>
    <m/>
    <s v="Si"/>
    <n v="3"/>
    <s v="No"/>
    <m/>
    <s v="Si"/>
    <n v="3"/>
    <s v="Si"/>
    <s v="Si"/>
    <m/>
    <m/>
    <s v="No"/>
    <m/>
    <m/>
    <m/>
    <m/>
    <n v="5"/>
    <n v="5"/>
    <m/>
    <n v="4"/>
    <n v="4"/>
    <m/>
    <m/>
    <d v="2017-03-21T09:55:12"/>
    <s v="10.150.1.152"/>
  </r>
  <r>
    <s v="Facultad de Informática "/>
    <s v="FDI"/>
    <x v="3"/>
    <n v="1171"/>
    <m/>
    <m/>
    <n v="17"/>
    <m/>
    <n v="2"/>
    <n v="1"/>
    <m/>
    <n v="8"/>
    <m/>
    <m/>
    <m/>
    <m/>
    <m/>
    <n v="5"/>
    <n v="3"/>
    <n v="3"/>
    <n v="3"/>
    <m/>
    <m/>
    <n v="5"/>
    <n v="1"/>
    <n v="3"/>
    <n v="4"/>
    <n v="5"/>
    <m/>
    <n v="5"/>
    <n v="5"/>
    <n v="3"/>
    <n v="5"/>
    <n v="3"/>
    <n v="3"/>
    <n v="3"/>
    <m/>
    <m/>
    <n v="5"/>
    <n v="5"/>
    <n v="5"/>
    <n v="5"/>
    <n v="5"/>
    <n v="3"/>
    <n v="3"/>
    <m/>
    <s v="No"/>
    <m/>
    <s v="No"/>
    <m/>
    <s v="No"/>
    <m/>
    <s v="No"/>
    <s v="No"/>
    <s v="No"/>
    <m/>
    <s v="No"/>
    <m/>
    <m/>
    <m/>
    <m/>
    <n v="5"/>
    <n v="5"/>
    <m/>
    <n v="4"/>
    <m/>
    <m/>
    <m/>
    <d v="2017-03-21T09:58:01"/>
    <s v="10.150.1.151"/>
  </r>
  <r>
    <s v="Facultad de Psicología "/>
    <s v="PSI"/>
    <x v="0"/>
    <n v="1172"/>
    <m/>
    <m/>
    <n v="20"/>
    <m/>
    <n v="3"/>
    <n v="3"/>
    <m/>
    <n v="20"/>
    <m/>
    <m/>
    <m/>
    <m/>
    <m/>
    <n v="5"/>
    <n v="4"/>
    <n v="4"/>
    <n v="4"/>
    <m/>
    <m/>
    <n v="3"/>
    <n v="5"/>
    <n v="3"/>
    <n v="2"/>
    <n v="5"/>
    <m/>
    <n v="4"/>
    <n v="4"/>
    <n v="4"/>
    <n v="5"/>
    <n v="4"/>
    <n v="5"/>
    <n v="5"/>
    <m/>
    <m/>
    <n v="5"/>
    <n v="5"/>
    <n v="5"/>
    <n v="5"/>
    <n v="5"/>
    <n v="5"/>
    <n v="5"/>
    <m/>
    <s v="Si"/>
    <n v="5"/>
    <s v="No"/>
    <m/>
    <s v="Si"/>
    <n v="5"/>
    <s v="No"/>
    <s v="Si"/>
    <s v="Si"/>
    <n v="5"/>
    <s v="Si"/>
    <s v="Mayor acceso a revistas científicas electrónicas"/>
    <m/>
    <m/>
    <m/>
    <n v="5"/>
    <n v="5"/>
    <m/>
    <n v="5"/>
    <n v="4"/>
    <m/>
    <m/>
    <d v="2017-03-21T09:58:09"/>
    <s v="10.150.1.152"/>
  </r>
  <r>
    <s v="Facultad de Filología "/>
    <s v="FLL"/>
    <x v="2"/>
    <n v="1173"/>
    <m/>
    <m/>
    <n v="14"/>
    <m/>
    <n v="4"/>
    <n v="4"/>
    <m/>
    <n v="14"/>
    <n v="29"/>
    <m/>
    <m/>
    <m/>
    <m/>
    <n v="5"/>
    <n v="5"/>
    <n v="5"/>
    <n v="5"/>
    <m/>
    <m/>
    <n v="5"/>
    <n v="3"/>
    <n v="4"/>
    <n v="3"/>
    <n v="3"/>
    <m/>
    <n v="5"/>
    <n v="4"/>
    <n v="5"/>
    <n v="5"/>
    <n v="5"/>
    <n v="4"/>
    <n v="5"/>
    <m/>
    <m/>
    <n v="5"/>
    <n v="5"/>
    <n v="5"/>
    <n v="5"/>
    <n v="4"/>
    <n v="5"/>
    <n v="4"/>
    <m/>
    <s v="Si"/>
    <n v="4"/>
    <s v="Si"/>
    <n v="4"/>
    <s v="Si"/>
    <n v="4"/>
    <s v="Si"/>
    <s v="Si"/>
    <s v="Si"/>
    <n v="3"/>
    <s v="Si"/>
    <m/>
    <m/>
    <m/>
    <m/>
    <n v="5"/>
    <n v="5"/>
    <m/>
    <n v="5"/>
    <n v="3"/>
    <s v="Lo único que quisiera reseñar es que cuando me mandan un aviso de cortesía, hay veces que no puedo renovar en ese mismo momento el libro de que se trata. Si no tengo que ir a la facultad esos días o estoy fuera, me siento un poco mal por si me penalizan."/>
    <m/>
    <d v="2017-03-21T09:58:13"/>
    <s v="10.150.1.152"/>
  </r>
  <r>
    <s v="Facultad de Geografía e Historia "/>
    <s v="GHI"/>
    <x v="2"/>
    <n v="1174"/>
    <m/>
    <m/>
    <n v="16"/>
    <m/>
    <n v="3"/>
    <n v="2"/>
    <m/>
    <n v="16"/>
    <m/>
    <m/>
    <m/>
    <m/>
    <m/>
    <n v="5"/>
    <n v="5"/>
    <n v="5"/>
    <n v="4"/>
    <m/>
    <m/>
    <n v="4"/>
    <n v="3"/>
    <n v="4"/>
    <n v="4"/>
    <n v="5"/>
    <m/>
    <n v="4"/>
    <n v="4"/>
    <n v="4"/>
    <n v="5"/>
    <n v="3"/>
    <n v="4"/>
    <n v="4"/>
    <m/>
    <m/>
    <n v="5"/>
    <n v="5"/>
    <n v="5"/>
    <n v="3"/>
    <n v="4"/>
    <n v="3"/>
    <n v="4"/>
    <m/>
    <s v="Si"/>
    <n v="4"/>
    <s v="Si"/>
    <n v="4"/>
    <s v="No"/>
    <m/>
    <s v="Si"/>
    <s v="Si"/>
    <s v="Si"/>
    <n v="5"/>
    <s v="No"/>
    <m/>
    <m/>
    <m/>
    <m/>
    <n v="4"/>
    <n v="5"/>
    <m/>
    <n v="5"/>
    <n v="5"/>
    <m/>
    <m/>
    <d v="2017-03-21T09:59:10"/>
    <s v="10.150.1.152"/>
  </r>
  <r>
    <s v="Facultad de Ciencias Políticas y Sociología "/>
    <s v="CPS"/>
    <x v="4"/>
    <n v="1175"/>
    <m/>
    <m/>
    <n v="9"/>
    <m/>
    <n v="3"/>
    <n v="4"/>
    <m/>
    <n v="9"/>
    <n v="15"/>
    <n v="5"/>
    <m/>
    <m/>
    <m/>
    <n v="4"/>
    <n v="4"/>
    <n v="3"/>
    <n v="3"/>
    <m/>
    <m/>
    <n v="4"/>
    <n v="4"/>
    <n v="5"/>
    <n v="3"/>
    <n v="3"/>
    <m/>
    <n v="3"/>
    <n v="4"/>
    <n v="2"/>
    <n v="4"/>
    <n v="3"/>
    <n v="5"/>
    <n v="3"/>
    <m/>
    <m/>
    <n v="5"/>
    <n v="4"/>
    <n v="4"/>
    <n v="4"/>
    <n v="5"/>
    <m/>
    <n v="4"/>
    <m/>
    <s v="Si"/>
    <n v="3"/>
    <s v="No"/>
    <m/>
    <s v="No"/>
    <m/>
    <s v="Si"/>
    <s v="No"/>
    <s v="No"/>
    <m/>
    <s v="No"/>
    <m/>
    <m/>
    <m/>
    <m/>
    <n v="4"/>
    <n v="4"/>
    <m/>
    <n v="4"/>
    <n v="4"/>
    <m/>
    <m/>
    <d v="2017-03-21T10:00:40"/>
    <s v="10.150.1.151"/>
  </r>
  <r>
    <s v="Facultad de Ciencias Químicas "/>
    <s v="QUI"/>
    <x v="3"/>
    <n v="1176"/>
    <m/>
    <m/>
    <n v="10"/>
    <m/>
    <n v="4"/>
    <n v="4"/>
    <m/>
    <n v="10"/>
    <m/>
    <m/>
    <m/>
    <m/>
    <m/>
    <n v="5"/>
    <n v="5"/>
    <n v="5"/>
    <n v="4"/>
    <m/>
    <m/>
    <n v="4"/>
    <n v="4"/>
    <n v="4"/>
    <n v="2"/>
    <n v="4"/>
    <m/>
    <n v="4"/>
    <n v="5"/>
    <n v="5"/>
    <n v="5"/>
    <n v="4"/>
    <n v="5"/>
    <n v="5"/>
    <m/>
    <m/>
    <n v="5"/>
    <n v="5"/>
    <n v="5"/>
    <n v="5"/>
    <n v="5"/>
    <n v="5"/>
    <n v="5"/>
    <m/>
    <s v="Si"/>
    <n v="3"/>
    <s v="No"/>
    <m/>
    <s v="No"/>
    <m/>
    <s v="Si"/>
    <s v="Si"/>
    <s v="No"/>
    <m/>
    <s v="Si"/>
    <m/>
    <m/>
    <m/>
    <m/>
    <n v="5"/>
    <n v="5"/>
    <m/>
    <n v="5"/>
    <n v="3"/>
    <s v="Reiterar la buena disposición del personal de la Biblioteca de Químicas en su trabajo diario, a la hora de ayudar a profesores e investigadores a llevar a cabo sus tareas."/>
    <m/>
    <d v="2017-03-21T10:04:41"/>
    <s v="10.150.1.152"/>
  </r>
  <r>
    <s v="Facultad de Ciencias Económicas y Empresariales "/>
    <s v="CEE"/>
    <x v="4"/>
    <n v="1177"/>
    <m/>
    <m/>
    <n v="5"/>
    <m/>
    <n v="2"/>
    <n v="4"/>
    <m/>
    <n v="5"/>
    <m/>
    <m/>
    <m/>
    <m/>
    <m/>
    <n v="3"/>
    <n v="4"/>
    <n v="2"/>
    <n v="4"/>
    <m/>
    <m/>
    <n v="2"/>
    <n v="4"/>
    <n v="5"/>
    <n v="2"/>
    <n v="3"/>
    <m/>
    <n v="3"/>
    <n v="4"/>
    <n v="4"/>
    <n v="4"/>
    <n v="3"/>
    <n v="3"/>
    <n v="3"/>
    <m/>
    <m/>
    <n v="3"/>
    <n v="4"/>
    <n v="5"/>
    <n v="3"/>
    <n v="4"/>
    <n v="4"/>
    <n v="5"/>
    <m/>
    <s v="Si"/>
    <n v="3"/>
    <s v="Si"/>
    <n v="4"/>
    <s v="Si"/>
    <n v="4"/>
    <s v="Si"/>
    <s v="Si"/>
    <s v="Si"/>
    <n v="5"/>
    <s v="Si"/>
    <m/>
    <m/>
    <m/>
    <m/>
    <n v="4"/>
    <n v="4"/>
    <m/>
    <n v="4"/>
    <n v="2"/>
    <m/>
    <m/>
    <d v="2017-03-21T10:15:18"/>
    <s v="10.150.1.152"/>
  </r>
  <r>
    <s v="Facultad de Derecho "/>
    <s v="DER"/>
    <x v="4"/>
    <n v="1178"/>
    <m/>
    <m/>
    <n v="11"/>
    <m/>
    <n v="3"/>
    <n v="3"/>
    <m/>
    <n v="11"/>
    <n v="16"/>
    <n v="29"/>
    <m/>
    <m/>
    <m/>
    <n v="4"/>
    <n v="5"/>
    <n v="5"/>
    <n v="5"/>
    <m/>
    <m/>
    <n v="5"/>
    <n v="3"/>
    <n v="3"/>
    <n v="4"/>
    <n v="3"/>
    <m/>
    <n v="4"/>
    <n v="4"/>
    <n v="3"/>
    <n v="4"/>
    <n v="4"/>
    <n v="4"/>
    <n v="4"/>
    <m/>
    <m/>
    <n v="5"/>
    <n v="5"/>
    <n v="5"/>
    <n v="5"/>
    <n v="5"/>
    <n v="5"/>
    <n v="4"/>
    <m/>
    <s v="No"/>
    <m/>
    <s v="No"/>
    <m/>
    <s v="No"/>
    <m/>
    <s v="Si"/>
    <s v="Si"/>
    <s v="No"/>
    <m/>
    <s v="No"/>
    <m/>
    <m/>
    <m/>
    <m/>
    <n v="5"/>
    <n v="5"/>
    <m/>
    <n v="5"/>
    <n v="4"/>
    <m/>
    <m/>
    <d v="2017-03-21T10:17:38"/>
    <s v="10.150.1.152"/>
  </r>
  <r>
    <s v="Facultad de Filología "/>
    <s v="FLL"/>
    <x v="2"/>
    <n v="1179"/>
    <m/>
    <m/>
    <n v="14"/>
    <m/>
    <n v="3"/>
    <n v="4"/>
    <m/>
    <n v="14"/>
    <n v="16"/>
    <n v="15"/>
    <m/>
    <m/>
    <m/>
    <n v="5"/>
    <n v="3"/>
    <n v="4"/>
    <n v="4"/>
    <m/>
    <m/>
    <n v="4"/>
    <n v="5"/>
    <n v="4"/>
    <n v="2"/>
    <n v="4"/>
    <m/>
    <n v="5"/>
    <n v="5"/>
    <n v="5"/>
    <n v="5"/>
    <n v="4"/>
    <n v="5"/>
    <n v="4"/>
    <m/>
    <m/>
    <n v="5"/>
    <n v="5"/>
    <n v="5"/>
    <n v="5"/>
    <n v="5"/>
    <n v="5"/>
    <n v="4"/>
    <m/>
    <s v="No"/>
    <m/>
    <s v="No"/>
    <m/>
    <s v="No"/>
    <m/>
    <s v="No"/>
    <s v="Si"/>
    <s v="No"/>
    <m/>
    <s v="No"/>
    <m/>
    <m/>
    <m/>
    <m/>
    <n v="5"/>
    <n v="5"/>
    <m/>
    <n v="5"/>
    <n v="4"/>
    <s v="La razón de no conocer los servicios de la Biblioteca del punto 5 es en gran medida la falta de tiempo. Me gustaría asistir a cursos, pero  o bien coinciden con clases o bien me resulta difícil disponer de una mañana entera.&lt;br&gt;"/>
    <m/>
    <d v="2017-03-21T10:21:50"/>
    <s v="10.150.1.151"/>
  </r>
  <r>
    <s v="Facultad de Odontología "/>
    <s v="ODO"/>
    <x v="0"/>
    <n v="1180"/>
    <m/>
    <m/>
    <n v="19"/>
    <m/>
    <n v="3"/>
    <n v="2"/>
    <m/>
    <n v="19"/>
    <n v="18"/>
    <m/>
    <m/>
    <m/>
    <m/>
    <n v="5"/>
    <n v="5"/>
    <n v="5"/>
    <n v="5"/>
    <m/>
    <m/>
    <n v="4"/>
    <n v="4"/>
    <n v="4"/>
    <n v="3"/>
    <n v="5"/>
    <m/>
    <n v="4"/>
    <n v="4"/>
    <n v="4"/>
    <n v="5"/>
    <n v="4"/>
    <n v="4"/>
    <n v="4"/>
    <m/>
    <m/>
    <n v="5"/>
    <n v="4"/>
    <n v="4"/>
    <n v="4"/>
    <n v="4"/>
    <n v="4"/>
    <n v="4"/>
    <m/>
    <s v="Si"/>
    <n v="4"/>
    <s v="No"/>
    <m/>
    <s v="No"/>
    <m/>
    <s v="Si"/>
    <s v="Si"/>
    <m/>
    <n v="4"/>
    <s v="No"/>
    <m/>
    <m/>
    <m/>
    <m/>
    <n v="5"/>
    <n v="5"/>
    <m/>
    <n v="5"/>
    <n v="4"/>
    <m/>
    <m/>
    <d v="2017-03-21T10:28:23"/>
    <s v="10.150.1.152"/>
  </r>
  <r>
    <s v="Facultad de Ciencias de la Documentación "/>
    <s v="BYD"/>
    <x v="4"/>
    <n v="1181"/>
    <m/>
    <m/>
    <n v="3"/>
    <m/>
    <n v="3"/>
    <n v="3"/>
    <m/>
    <n v="3"/>
    <n v="16"/>
    <m/>
    <s v="Biblioteca Nacional"/>
    <m/>
    <m/>
    <n v="5"/>
    <n v="4"/>
    <n v="4"/>
    <n v="4"/>
    <m/>
    <m/>
    <n v="4"/>
    <n v="4"/>
    <n v="4"/>
    <n v="3"/>
    <n v="4"/>
    <m/>
    <n v="5"/>
    <n v="5"/>
    <n v="4"/>
    <n v="5"/>
    <n v="4"/>
    <n v="2"/>
    <n v="4"/>
    <m/>
    <m/>
    <n v="5"/>
    <n v="5"/>
    <n v="5"/>
    <n v="5"/>
    <n v="5"/>
    <n v="5"/>
    <n v="5"/>
    <m/>
    <s v="Si"/>
    <n v="4"/>
    <s v="Si"/>
    <n v="4"/>
    <s v="Si"/>
    <n v="4"/>
    <s v="Si"/>
    <s v="No"/>
    <s v="No"/>
    <m/>
    <s v="Si"/>
    <m/>
    <m/>
    <m/>
    <m/>
    <n v="5"/>
    <n v="5"/>
    <m/>
    <n v="5"/>
    <n v="4"/>
    <m/>
    <m/>
    <d v="2017-03-21T10:45:07"/>
    <s v="10.150.1.151"/>
  </r>
  <r>
    <s v="Facultad de Ciencias Biológicas "/>
    <s v="BIO"/>
    <x v="3"/>
    <n v="1182"/>
    <m/>
    <m/>
    <n v="2"/>
    <m/>
    <n v="2"/>
    <n v="3"/>
    <m/>
    <n v="2"/>
    <m/>
    <m/>
    <m/>
    <m/>
    <m/>
    <n v="5"/>
    <n v="5"/>
    <n v="5"/>
    <n v="4"/>
    <m/>
    <m/>
    <n v="1"/>
    <n v="5"/>
    <n v="2"/>
    <n v="2"/>
    <n v="4"/>
    <m/>
    <n v="4"/>
    <n v="4"/>
    <n v="5"/>
    <n v="5"/>
    <n v="4"/>
    <n v="5"/>
    <n v="5"/>
    <m/>
    <m/>
    <n v="5"/>
    <n v="5"/>
    <n v="5"/>
    <n v="5"/>
    <n v="5"/>
    <n v="5"/>
    <n v="5"/>
    <m/>
    <s v="No"/>
    <m/>
    <s v="Si"/>
    <n v="5"/>
    <s v="No"/>
    <m/>
    <s v="Si"/>
    <s v="Si"/>
    <s v="No"/>
    <m/>
    <s v="No"/>
    <m/>
    <m/>
    <m/>
    <m/>
    <n v="5"/>
    <n v="5"/>
    <m/>
    <n v="5"/>
    <n v="4"/>
    <m/>
    <m/>
    <d v="2017-03-21T10:56:30"/>
    <s v="10.150.1.152"/>
  </r>
  <r>
    <s v="Facultad de Derecho "/>
    <s v="DER"/>
    <x v="4"/>
    <n v="1183"/>
    <m/>
    <m/>
    <n v="11"/>
    <m/>
    <n v="2"/>
    <n v="2"/>
    <m/>
    <n v="29"/>
    <m/>
    <m/>
    <m/>
    <m/>
    <m/>
    <n v="4"/>
    <n v="4"/>
    <n v="4"/>
    <n v="4"/>
    <m/>
    <m/>
    <n v="4"/>
    <n v="4"/>
    <m/>
    <m/>
    <n v="3"/>
    <m/>
    <n v="4"/>
    <n v="4"/>
    <n v="4"/>
    <n v="4"/>
    <n v="4"/>
    <n v="4"/>
    <n v="4"/>
    <m/>
    <m/>
    <n v="3"/>
    <n v="4"/>
    <n v="4"/>
    <n v="4"/>
    <n v="4"/>
    <n v="5"/>
    <n v="4"/>
    <m/>
    <s v="Si"/>
    <n v="4"/>
    <s v="No"/>
    <m/>
    <s v="No"/>
    <m/>
    <s v="No"/>
    <s v="Si"/>
    <s v="No"/>
    <m/>
    <m/>
    <m/>
    <m/>
    <m/>
    <m/>
    <n v="4"/>
    <n v="4"/>
    <m/>
    <n v="4"/>
    <n v="4"/>
    <m/>
    <m/>
    <d v="2017-03-21T11:01:17"/>
    <s v="10.150.1.151"/>
  </r>
  <r>
    <s v="Facultad de Ciencias Matemáticas "/>
    <s v="MAT"/>
    <x v="3"/>
    <n v="1184"/>
    <m/>
    <m/>
    <n v="8"/>
    <m/>
    <n v="3"/>
    <n v="5"/>
    <m/>
    <n v="8"/>
    <n v="14"/>
    <n v="15"/>
    <m/>
    <m/>
    <m/>
    <n v="5"/>
    <n v="4"/>
    <n v="4"/>
    <n v="4"/>
    <m/>
    <m/>
    <n v="4"/>
    <m/>
    <n v="3"/>
    <n v="4"/>
    <n v="4"/>
    <m/>
    <n v="4"/>
    <m/>
    <n v="3"/>
    <n v="4"/>
    <n v="4"/>
    <n v="5"/>
    <n v="3"/>
    <m/>
    <m/>
    <n v="5"/>
    <n v="5"/>
    <n v="5"/>
    <n v="5"/>
    <n v="5"/>
    <n v="5"/>
    <n v="5"/>
    <m/>
    <s v="Si"/>
    <n v="3"/>
    <s v="Si"/>
    <n v="3"/>
    <s v="Si"/>
    <n v="4"/>
    <s v="No"/>
    <s v="No"/>
    <s v="No"/>
    <m/>
    <s v="No"/>
    <m/>
    <m/>
    <m/>
    <m/>
    <n v="5"/>
    <n v="5"/>
    <m/>
    <n v="4"/>
    <n v="4"/>
    <m/>
    <m/>
    <d v="2017-03-21T11:02:11"/>
    <s v="10.150.1.151"/>
  </r>
  <r>
    <s v="Facultad de Ciencias Políticas y Sociología "/>
    <s v="CPS"/>
    <x v="4"/>
    <n v="1185"/>
    <m/>
    <m/>
    <n v="9"/>
    <m/>
    <n v="3"/>
    <n v="3"/>
    <m/>
    <n v="9"/>
    <m/>
    <m/>
    <m/>
    <m/>
    <m/>
    <n v="5"/>
    <n v="5"/>
    <n v="3"/>
    <n v="3"/>
    <m/>
    <m/>
    <n v="2"/>
    <n v="3"/>
    <m/>
    <n v="5"/>
    <n v="5"/>
    <m/>
    <n v="3"/>
    <n v="4"/>
    <n v="3"/>
    <n v="5"/>
    <n v="4"/>
    <n v="5"/>
    <n v="4"/>
    <m/>
    <m/>
    <n v="5"/>
    <n v="4"/>
    <n v="5"/>
    <n v="5"/>
    <n v="5"/>
    <n v="5"/>
    <n v="5"/>
    <m/>
    <s v="Si"/>
    <n v="4"/>
    <m/>
    <n v="4"/>
    <s v="No"/>
    <m/>
    <s v="No"/>
    <s v="Si"/>
    <s v="Si"/>
    <n v="5"/>
    <s v="No"/>
    <m/>
    <m/>
    <m/>
    <m/>
    <n v="5"/>
    <n v="5"/>
    <m/>
    <n v="5"/>
    <n v="4"/>
    <m/>
    <m/>
    <d v="2017-03-21T11:04:45"/>
    <s v="10.150.1.151"/>
  </r>
  <r>
    <s v=""/>
    <s v=""/>
    <x v="1"/>
    <n v="1186"/>
    <m/>
    <m/>
    <m/>
    <m/>
    <n v="3"/>
    <n v="5"/>
    <m/>
    <n v="7"/>
    <m/>
    <m/>
    <s v="Bibliioteca del IGEO (CSIC-UCM)"/>
    <m/>
    <m/>
    <n v="5"/>
    <n v="5"/>
    <n v="5"/>
    <n v="3"/>
    <m/>
    <m/>
    <n v="3"/>
    <n v="3"/>
    <n v="4"/>
    <n v="3"/>
    <n v="3"/>
    <m/>
    <n v="4"/>
    <n v="5"/>
    <n v="4"/>
    <n v="5"/>
    <n v="4"/>
    <n v="4"/>
    <n v="4"/>
    <m/>
    <m/>
    <n v="5"/>
    <n v="4"/>
    <n v="5"/>
    <n v="5"/>
    <n v="5"/>
    <n v="5"/>
    <n v="4"/>
    <m/>
    <s v="Si"/>
    <n v="3"/>
    <s v="No"/>
    <m/>
    <s v="Si"/>
    <n v="4"/>
    <s v="Si"/>
    <s v="Si"/>
    <s v="No"/>
    <m/>
    <s v="Si"/>
    <m/>
    <m/>
    <m/>
    <m/>
    <n v="4"/>
    <n v="5"/>
    <m/>
    <n v="5"/>
    <n v="3"/>
    <m/>
    <m/>
    <d v="2017-03-21T11:09:36"/>
    <s v="10.150.1.151"/>
  </r>
  <r>
    <s v="Facultad de Derecho "/>
    <s v="DER"/>
    <x v="4"/>
    <n v="1187"/>
    <m/>
    <m/>
    <n v="11"/>
    <m/>
    <n v="5"/>
    <n v="5"/>
    <m/>
    <n v="29"/>
    <n v="16"/>
    <n v="14"/>
    <s v="biblioteca pública Manuel Vázquez Montalbán"/>
    <m/>
    <m/>
    <n v="5"/>
    <n v="5"/>
    <n v="5"/>
    <n v="5"/>
    <m/>
    <m/>
    <n v="4"/>
    <n v="3"/>
    <n v="4"/>
    <n v="4"/>
    <n v="5"/>
    <m/>
    <n v="5"/>
    <n v="5"/>
    <n v="5"/>
    <n v="5"/>
    <n v="5"/>
    <n v="5"/>
    <n v="5"/>
    <m/>
    <m/>
    <n v="5"/>
    <n v="5"/>
    <n v="5"/>
    <n v="4"/>
    <n v="5"/>
    <n v="5"/>
    <n v="5"/>
    <m/>
    <s v="Si"/>
    <n v="5"/>
    <s v="No"/>
    <m/>
    <s v="No"/>
    <m/>
    <s v="Si"/>
    <s v="Si"/>
    <s v="Si"/>
    <n v="5"/>
    <s v="Si"/>
    <m/>
    <m/>
    <m/>
    <m/>
    <n v="5"/>
    <n v="5"/>
    <m/>
    <n v="5"/>
    <n v="4"/>
    <m/>
    <m/>
    <d v="2017-03-21T11:12:41"/>
    <s v="10.150.1.152"/>
  </r>
  <r>
    <s v="Facultad de Farmacia "/>
    <s v="FAR"/>
    <x v="0"/>
    <n v="1188"/>
    <m/>
    <m/>
    <n v="13"/>
    <m/>
    <n v="3"/>
    <n v="3"/>
    <m/>
    <n v="18"/>
    <n v="22"/>
    <m/>
    <m/>
    <m/>
    <m/>
    <n v="5"/>
    <n v="5"/>
    <n v="3"/>
    <n v="3"/>
    <m/>
    <m/>
    <n v="4"/>
    <n v="5"/>
    <n v="4"/>
    <n v="3"/>
    <n v="4"/>
    <m/>
    <n v="4"/>
    <n v="3"/>
    <n v="3"/>
    <n v="5"/>
    <n v="4"/>
    <n v="4"/>
    <n v="4"/>
    <m/>
    <m/>
    <n v="5"/>
    <n v="5"/>
    <n v="4"/>
    <n v="5"/>
    <n v="5"/>
    <n v="4"/>
    <n v="4"/>
    <m/>
    <s v="Si"/>
    <n v="4"/>
    <s v="No"/>
    <m/>
    <s v="No"/>
    <m/>
    <s v="Si"/>
    <s v="Si"/>
    <s v="Si"/>
    <n v="4"/>
    <s v="No"/>
    <m/>
    <m/>
    <m/>
    <m/>
    <n v="5"/>
    <n v="5"/>
    <m/>
    <n v="4"/>
    <n v="4"/>
    <m/>
    <m/>
    <d v="2017-03-21T11:14:31"/>
    <s v="10.150.1.151"/>
  </r>
  <r>
    <s v="Facultad de Ciencias Biológicas "/>
    <s v="BIO"/>
    <x v="3"/>
    <n v="1189"/>
    <m/>
    <m/>
    <n v="2"/>
    <m/>
    <n v="2"/>
    <n v="4"/>
    <m/>
    <n v="2"/>
    <n v="7"/>
    <m/>
    <m/>
    <m/>
    <m/>
    <n v="4"/>
    <n v="4"/>
    <n v="4"/>
    <n v="4"/>
    <m/>
    <m/>
    <n v="1"/>
    <n v="5"/>
    <n v="2"/>
    <n v="4"/>
    <n v="3"/>
    <m/>
    <n v="4"/>
    <n v="4"/>
    <n v="5"/>
    <n v="5"/>
    <n v="4"/>
    <n v="4"/>
    <n v="4"/>
    <m/>
    <m/>
    <n v="3"/>
    <n v="3"/>
    <n v="3"/>
    <n v="3"/>
    <n v="3"/>
    <n v="3"/>
    <n v="4"/>
    <m/>
    <s v="No"/>
    <m/>
    <s v="No"/>
    <m/>
    <s v="No"/>
    <m/>
    <s v="No"/>
    <s v="No"/>
    <s v="No"/>
    <m/>
    <s v="No"/>
    <m/>
    <m/>
    <m/>
    <m/>
    <m/>
    <m/>
    <m/>
    <n v="4"/>
    <n v="4"/>
    <m/>
    <m/>
    <d v="2017-03-21T11:15:10"/>
    <s v="10.150.1.151"/>
  </r>
  <r>
    <s v="Facultad de Filología "/>
    <s v="FLL"/>
    <x v="2"/>
    <n v="1190"/>
    <m/>
    <m/>
    <n v="14"/>
    <m/>
    <n v="4"/>
    <n v="4"/>
    <m/>
    <n v="29"/>
    <n v="14"/>
    <m/>
    <s v="Biblioteca Nacional de España"/>
    <m/>
    <m/>
    <n v="5"/>
    <n v="5"/>
    <n v="5"/>
    <n v="4"/>
    <m/>
    <m/>
    <n v="4"/>
    <n v="2"/>
    <n v="4"/>
    <n v="5"/>
    <n v="4"/>
    <m/>
    <n v="5"/>
    <n v="5"/>
    <n v="4"/>
    <n v="5"/>
    <n v="5"/>
    <n v="4"/>
    <n v="4"/>
    <m/>
    <m/>
    <n v="5"/>
    <n v="5"/>
    <n v="5"/>
    <n v="5"/>
    <n v="5"/>
    <n v="5"/>
    <n v="3"/>
    <m/>
    <s v="No"/>
    <m/>
    <s v="No"/>
    <m/>
    <s v="No"/>
    <m/>
    <s v="Si"/>
    <s v="Si"/>
    <s v="No"/>
    <m/>
    <s v="No"/>
    <m/>
    <m/>
    <m/>
    <m/>
    <n v="5"/>
    <n v="5"/>
    <m/>
    <n v="5"/>
    <n v="3"/>
    <m/>
    <m/>
    <d v="2017-03-21T11:16:56"/>
    <s v="10.150.1.152"/>
  </r>
  <r>
    <s v="Facultad de Educación "/>
    <s v="EDU"/>
    <x v="2"/>
    <n v="1191"/>
    <m/>
    <m/>
    <n v="12"/>
    <m/>
    <n v="3"/>
    <n v="3"/>
    <m/>
    <n v="12"/>
    <n v="20"/>
    <m/>
    <m/>
    <m/>
    <m/>
    <n v="5"/>
    <n v="4"/>
    <n v="4"/>
    <n v="4"/>
    <m/>
    <m/>
    <n v="4"/>
    <n v="5"/>
    <n v="4"/>
    <n v="3"/>
    <n v="3"/>
    <m/>
    <n v="4"/>
    <n v="4"/>
    <n v="5"/>
    <n v="5"/>
    <n v="4"/>
    <n v="5"/>
    <n v="5"/>
    <m/>
    <m/>
    <n v="5"/>
    <n v="5"/>
    <n v="5"/>
    <n v="5"/>
    <n v="4"/>
    <n v="5"/>
    <n v="4"/>
    <m/>
    <s v="Si"/>
    <n v="4"/>
    <s v="No"/>
    <m/>
    <s v="No"/>
    <m/>
    <s v="No"/>
    <s v="Si"/>
    <s v="Si"/>
    <n v="5"/>
    <s v="Si"/>
    <m/>
    <m/>
    <m/>
    <m/>
    <n v="4"/>
    <n v="4"/>
    <m/>
    <n v="5"/>
    <n v="5"/>
    <m/>
    <m/>
    <d v="2017-03-21T11:26:40"/>
    <s v="10.150.1.152"/>
  </r>
  <r>
    <s v="Facultad de Psicología "/>
    <s v="PSI"/>
    <x v="0"/>
    <n v="1192"/>
    <m/>
    <m/>
    <n v="20"/>
    <m/>
    <n v="2"/>
    <n v="4"/>
    <m/>
    <n v="20"/>
    <m/>
    <m/>
    <m/>
    <m/>
    <m/>
    <n v="5"/>
    <n v="5"/>
    <n v="5"/>
    <n v="5"/>
    <m/>
    <m/>
    <n v="2"/>
    <n v="5"/>
    <n v="3"/>
    <n v="3"/>
    <n v="4"/>
    <m/>
    <n v="4"/>
    <n v="4"/>
    <n v="5"/>
    <n v="5"/>
    <n v="5"/>
    <n v="5"/>
    <n v="5"/>
    <m/>
    <m/>
    <n v="5"/>
    <n v="5"/>
    <n v="5"/>
    <m/>
    <n v="5"/>
    <n v="5"/>
    <n v="5"/>
    <m/>
    <s v="No"/>
    <m/>
    <m/>
    <m/>
    <m/>
    <m/>
    <m/>
    <m/>
    <m/>
    <m/>
    <m/>
    <m/>
    <m/>
    <m/>
    <m/>
    <n v="5"/>
    <n v="5"/>
    <m/>
    <n v="5"/>
    <n v="5"/>
    <m/>
    <m/>
    <d v="2017-03-21T11:30:50"/>
    <s v="10.150.1.151"/>
  </r>
  <r>
    <s v="Facultad de Ciencias Biológicas "/>
    <s v="BIO"/>
    <x v="3"/>
    <n v="1193"/>
    <m/>
    <m/>
    <n v="2"/>
    <m/>
    <n v="2"/>
    <n v="4"/>
    <m/>
    <n v="2"/>
    <m/>
    <m/>
    <m/>
    <m/>
    <m/>
    <n v="5"/>
    <m/>
    <n v="4"/>
    <n v="4"/>
    <m/>
    <m/>
    <n v="3"/>
    <n v="4"/>
    <n v="5"/>
    <m/>
    <n v="4"/>
    <m/>
    <n v="4"/>
    <n v="5"/>
    <n v="5"/>
    <n v="5"/>
    <n v="4"/>
    <n v="5"/>
    <n v="4"/>
    <m/>
    <m/>
    <n v="4"/>
    <m/>
    <m/>
    <m/>
    <m/>
    <m/>
    <m/>
    <m/>
    <s v="Si"/>
    <n v="3"/>
    <s v="No"/>
    <m/>
    <s v="Si"/>
    <m/>
    <s v="Si"/>
    <s v="Si"/>
    <s v="No"/>
    <m/>
    <m/>
    <m/>
    <m/>
    <m/>
    <m/>
    <n v="5"/>
    <n v="5"/>
    <m/>
    <n v="5"/>
    <n v="5"/>
    <m/>
    <m/>
    <d v="2017-03-21T11:31:43"/>
    <s v="10.150.1.152"/>
  </r>
  <r>
    <s v="Facultad de Educación "/>
    <s v="EDU"/>
    <x v="2"/>
    <n v="1194"/>
    <m/>
    <m/>
    <n v="12"/>
    <m/>
    <n v="3"/>
    <n v="1"/>
    <m/>
    <n v="12"/>
    <m/>
    <m/>
    <m/>
    <m/>
    <m/>
    <n v="1"/>
    <n v="2"/>
    <n v="2"/>
    <n v="2"/>
    <m/>
    <m/>
    <n v="5"/>
    <n v="3"/>
    <m/>
    <m/>
    <m/>
    <m/>
    <n v="5"/>
    <n v="2"/>
    <n v="4"/>
    <n v="4"/>
    <n v="2"/>
    <n v="3"/>
    <m/>
    <m/>
    <m/>
    <n v="5"/>
    <n v="4"/>
    <n v="4"/>
    <n v="4"/>
    <n v="4"/>
    <m/>
    <m/>
    <m/>
    <s v="No"/>
    <m/>
    <m/>
    <m/>
    <m/>
    <m/>
    <m/>
    <m/>
    <m/>
    <m/>
    <m/>
    <s v=" DESCUBRIR APOYAR DAR A CONOCER institucional E-Prints Complutense "/>
    <m/>
    <m/>
    <m/>
    <n v="5"/>
    <n v="5"/>
    <m/>
    <n v="4"/>
    <n v="5"/>
    <m/>
    <m/>
    <d v="2017-03-21T11:37:39"/>
    <s v="10.150.1.151"/>
  </r>
  <r>
    <s v="Facultad de Ciencias Biológicas "/>
    <s v="BIO"/>
    <x v="3"/>
    <n v="1195"/>
    <m/>
    <m/>
    <n v="2"/>
    <m/>
    <n v="2"/>
    <n v="3"/>
    <m/>
    <n v="2"/>
    <m/>
    <m/>
    <m/>
    <m/>
    <m/>
    <n v="4"/>
    <n v="4"/>
    <n v="4"/>
    <n v="3"/>
    <m/>
    <m/>
    <n v="3"/>
    <n v="2"/>
    <n v="4"/>
    <n v="3"/>
    <n v="3"/>
    <m/>
    <n v="4"/>
    <n v="4"/>
    <n v="4"/>
    <n v="5"/>
    <n v="4"/>
    <n v="4"/>
    <n v="4"/>
    <m/>
    <m/>
    <n v="4"/>
    <n v="5"/>
    <n v="5"/>
    <n v="5"/>
    <n v="4"/>
    <n v="4"/>
    <n v="4"/>
    <m/>
    <s v="No"/>
    <m/>
    <s v="No"/>
    <m/>
    <s v="No"/>
    <m/>
    <s v="No"/>
    <s v="No"/>
    <s v="No"/>
    <m/>
    <s v="No"/>
    <m/>
    <m/>
    <m/>
    <m/>
    <n v="4"/>
    <n v="4"/>
    <m/>
    <n v="4"/>
    <n v="3"/>
    <m/>
    <m/>
    <d v="2017-03-21T11:42:07"/>
    <s v="10.150.1.151"/>
  </r>
  <r>
    <s v="Facultad de Ciencias Químicas "/>
    <s v="QUI"/>
    <x v="3"/>
    <n v="1196"/>
    <m/>
    <m/>
    <n v="10"/>
    <m/>
    <n v="1"/>
    <n v="4"/>
    <m/>
    <n v="10"/>
    <n v="2"/>
    <m/>
    <m/>
    <m/>
    <m/>
    <n v="4"/>
    <n v="4"/>
    <n v="4"/>
    <n v="3"/>
    <m/>
    <m/>
    <n v="3"/>
    <n v="5"/>
    <n v="2"/>
    <n v="2"/>
    <n v="2"/>
    <m/>
    <n v="4"/>
    <n v="3"/>
    <n v="4"/>
    <n v="5"/>
    <n v="4"/>
    <n v="3"/>
    <n v="3"/>
    <m/>
    <m/>
    <n v="4"/>
    <n v="4"/>
    <n v="4"/>
    <n v="4"/>
    <n v="4"/>
    <n v="4"/>
    <n v="4"/>
    <m/>
    <s v="No"/>
    <m/>
    <m/>
    <m/>
    <m/>
    <m/>
    <m/>
    <m/>
    <m/>
    <m/>
    <m/>
    <m/>
    <m/>
    <m/>
    <m/>
    <n v="5"/>
    <n v="5"/>
    <m/>
    <n v="5"/>
    <n v="4"/>
    <m/>
    <m/>
    <d v="2017-03-21T11:49:32"/>
    <s v="10.150.1.151"/>
  </r>
  <r>
    <s v="F. Comercio y Turismo"/>
    <s v="EMP"/>
    <x v="4"/>
    <n v="1197"/>
    <m/>
    <m/>
    <n v="24"/>
    <m/>
    <n v="4"/>
    <n v="4"/>
    <m/>
    <n v="5"/>
    <n v="24"/>
    <n v="16"/>
    <s v="Biblioteca Nacional"/>
    <m/>
    <m/>
    <n v="4"/>
    <n v="4"/>
    <n v="4"/>
    <n v="4"/>
    <m/>
    <m/>
    <n v="5"/>
    <n v="4"/>
    <n v="3"/>
    <n v="4"/>
    <n v="2"/>
    <m/>
    <n v="3"/>
    <n v="4"/>
    <n v="4"/>
    <n v="4"/>
    <n v="3"/>
    <n v="3"/>
    <n v="4"/>
    <m/>
    <m/>
    <n v="4"/>
    <n v="4"/>
    <n v="4"/>
    <n v="4"/>
    <n v="4"/>
    <n v="4"/>
    <n v="2"/>
    <m/>
    <s v="Si"/>
    <n v="3"/>
    <s v="Si"/>
    <n v="4"/>
    <s v="Si"/>
    <n v="4"/>
    <s v="Si"/>
    <s v="Si"/>
    <s v="No"/>
    <m/>
    <s v="No"/>
    <m/>
    <m/>
    <m/>
    <m/>
    <n v="4"/>
    <n v="4"/>
    <m/>
    <n v="4"/>
    <n v="4"/>
    <m/>
    <m/>
    <d v="2017-03-21T11:58:35"/>
    <s v="10.150.1.151"/>
  </r>
  <r>
    <s v=""/>
    <s v=""/>
    <x v="1"/>
    <n v="1198"/>
    <m/>
    <m/>
    <m/>
    <m/>
    <n v="2"/>
    <n v="4"/>
    <m/>
    <n v="8"/>
    <n v="5"/>
    <m/>
    <m/>
    <m/>
    <m/>
    <n v="3"/>
    <n v="3"/>
    <n v="3"/>
    <n v="3"/>
    <m/>
    <m/>
    <n v="3"/>
    <n v="5"/>
    <n v="2"/>
    <n v="3"/>
    <n v="4"/>
    <m/>
    <n v="3"/>
    <n v="4"/>
    <n v="4"/>
    <n v="4"/>
    <n v="3"/>
    <n v="3"/>
    <n v="3"/>
    <m/>
    <m/>
    <n v="3"/>
    <n v="3"/>
    <n v="3"/>
    <n v="3"/>
    <n v="3"/>
    <n v="4"/>
    <n v="3"/>
    <m/>
    <s v="Si"/>
    <n v="4"/>
    <s v="No"/>
    <m/>
    <s v="No"/>
    <m/>
    <s v="Si"/>
    <s v="Si"/>
    <s v="No"/>
    <m/>
    <s v="Si"/>
    <s v="Información bibliométrica. Desarrollo y mantenimiento de indicadores. Informes anuales.&lt;br&gt;Control de la producción complutense que garantice que todo lo que hace su personal quede registrado. Control de la afiliación complutense en las publicaciones.&lt;br&gt;Apoyo a la investigación. "/>
    <m/>
    <m/>
    <m/>
    <n v="4"/>
    <n v="4"/>
    <m/>
    <n v="4"/>
    <n v="3"/>
    <m/>
    <m/>
    <d v="2017-03-21T12:00:17"/>
    <s v="10.150.1.151"/>
  </r>
  <r>
    <s v="Facultad de Psicología "/>
    <s v="PSI"/>
    <x v="0"/>
    <n v="1199"/>
    <m/>
    <m/>
    <n v="20"/>
    <m/>
    <n v="2"/>
    <n v="3"/>
    <m/>
    <n v="9"/>
    <n v="26"/>
    <n v="5"/>
    <m/>
    <m/>
    <m/>
    <n v="3"/>
    <n v="3"/>
    <n v="3"/>
    <n v="3"/>
    <m/>
    <m/>
    <n v="4"/>
    <n v="4"/>
    <n v="3"/>
    <n v="1"/>
    <n v="4"/>
    <m/>
    <n v="4"/>
    <n v="4"/>
    <n v="4"/>
    <n v="4"/>
    <n v="4"/>
    <n v="3"/>
    <n v="4"/>
    <m/>
    <m/>
    <n v="5"/>
    <n v="4"/>
    <n v="4"/>
    <n v="5"/>
    <n v="5"/>
    <n v="3"/>
    <n v="3"/>
    <m/>
    <s v="Si"/>
    <n v="4"/>
    <s v="Si"/>
    <n v="4"/>
    <s v="Si"/>
    <n v="3"/>
    <s v="Si"/>
    <s v="Si"/>
    <s v="No"/>
    <m/>
    <s v="No"/>
    <m/>
    <m/>
    <m/>
    <m/>
    <n v="5"/>
    <n v="5"/>
    <m/>
    <n v="4"/>
    <n v="4"/>
    <m/>
    <m/>
    <d v="2017-03-21T12:03:50"/>
    <s v="10.150.1.152"/>
  </r>
  <r>
    <s v="Facultad de Filosofía "/>
    <s v="FLS"/>
    <x v="2"/>
    <n v="1200"/>
    <m/>
    <m/>
    <n v="15"/>
    <m/>
    <n v="3"/>
    <n v="3"/>
    <m/>
    <n v="15"/>
    <n v="16"/>
    <n v="14"/>
    <m/>
    <m/>
    <m/>
    <n v="4"/>
    <n v="4"/>
    <n v="4"/>
    <n v="4"/>
    <m/>
    <m/>
    <n v="4"/>
    <n v="4"/>
    <n v="4"/>
    <n v="2"/>
    <n v="4"/>
    <m/>
    <m/>
    <m/>
    <m/>
    <m/>
    <m/>
    <m/>
    <m/>
    <m/>
    <m/>
    <n v="4"/>
    <n v="4"/>
    <n v="4"/>
    <n v="4"/>
    <n v="3"/>
    <n v="3"/>
    <n v="4"/>
    <m/>
    <s v="Si"/>
    <n v="3"/>
    <s v="Si"/>
    <n v="3"/>
    <s v="No"/>
    <m/>
    <s v="No"/>
    <s v="Si"/>
    <s v="No"/>
    <m/>
    <s v="No"/>
    <m/>
    <m/>
    <m/>
    <m/>
    <n v="5"/>
    <n v="5"/>
    <m/>
    <n v="4"/>
    <n v="4"/>
    <m/>
    <m/>
    <d v="2017-03-21T12:04:37"/>
    <s v="10.150.1.151"/>
  </r>
  <r>
    <s v=""/>
    <s v=""/>
    <x v="1"/>
    <n v="1201"/>
    <m/>
    <m/>
    <m/>
    <m/>
    <n v="4"/>
    <n v="3"/>
    <m/>
    <n v="24"/>
    <n v="29"/>
    <m/>
    <m/>
    <m/>
    <m/>
    <n v="5"/>
    <n v="4"/>
    <n v="5"/>
    <n v="5"/>
    <m/>
    <m/>
    <n v="5"/>
    <n v="1"/>
    <n v="4"/>
    <n v="3"/>
    <n v="3"/>
    <m/>
    <n v="4"/>
    <n v="5"/>
    <n v="4"/>
    <n v="5"/>
    <n v="5"/>
    <n v="5"/>
    <n v="5"/>
    <m/>
    <m/>
    <n v="5"/>
    <n v="5"/>
    <n v="5"/>
    <n v="5"/>
    <n v="5"/>
    <n v="5"/>
    <n v="5"/>
    <m/>
    <s v="Si"/>
    <n v="4"/>
    <s v="Si"/>
    <n v="4"/>
    <s v="Si"/>
    <n v="5"/>
    <s v="Si"/>
    <s v="No"/>
    <s v="No"/>
    <m/>
    <s v="No"/>
    <m/>
    <m/>
    <m/>
    <m/>
    <n v="5"/>
    <n v="5"/>
    <m/>
    <n v="5"/>
    <n v="5"/>
    <m/>
    <m/>
    <d v="2017-03-21T12:11:38"/>
    <s v="10.150.1.152"/>
  </r>
  <r>
    <s v="Facultad de Farmacia "/>
    <s v="FAR"/>
    <x v="0"/>
    <n v="1202"/>
    <m/>
    <m/>
    <n v="13"/>
    <m/>
    <n v="3"/>
    <n v="3"/>
    <m/>
    <n v="13"/>
    <m/>
    <m/>
    <m/>
    <m/>
    <m/>
    <n v="4"/>
    <n v="4"/>
    <n v="4"/>
    <n v="4"/>
    <m/>
    <m/>
    <n v="4"/>
    <n v="3"/>
    <n v="5"/>
    <n v="3"/>
    <n v="4"/>
    <m/>
    <n v="4"/>
    <n v="5"/>
    <n v="4"/>
    <n v="4"/>
    <n v="3"/>
    <n v="4"/>
    <n v="4"/>
    <m/>
    <m/>
    <n v="4"/>
    <n v="5"/>
    <n v="4"/>
    <n v="4"/>
    <n v="4"/>
    <n v="3"/>
    <n v="3"/>
    <m/>
    <s v="Si"/>
    <n v="4"/>
    <s v="Si"/>
    <n v="5"/>
    <s v="No"/>
    <m/>
    <s v="No"/>
    <s v="Si"/>
    <s v="No"/>
    <m/>
    <s v="No"/>
    <m/>
    <m/>
    <m/>
    <m/>
    <n v="4"/>
    <n v="5"/>
    <m/>
    <n v="5"/>
    <n v="5"/>
    <m/>
    <m/>
    <d v="2017-03-21T12:14:43"/>
    <s v="10.150.1.151"/>
  </r>
  <r>
    <s v="Facultad de Veterinaria "/>
    <s v="VET"/>
    <x v="0"/>
    <n v="1203"/>
    <m/>
    <m/>
    <n v="21"/>
    <m/>
    <n v="3"/>
    <n v="3"/>
    <m/>
    <n v="21"/>
    <m/>
    <m/>
    <m/>
    <m/>
    <m/>
    <n v="5"/>
    <n v="4"/>
    <n v="4"/>
    <n v="3"/>
    <m/>
    <m/>
    <n v="5"/>
    <n v="5"/>
    <n v="4"/>
    <n v="2"/>
    <n v="5"/>
    <m/>
    <n v="5"/>
    <n v="5"/>
    <n v="4"/>
    <n v="5"/>
    <n v="3"/>
    <n v="4"/>
    <n v="3"/>
    <m/>
    <m/>
    <n v="5"/>
    <n v="5"/>
    <n v="5"/>
    <n v="5"/>
    <n v="5"/>
    <n v="5"/>
    <n v="5"/>
    <m/>
    <s v="No"/>
    <m/>
    <s v="Si"/>
    <n v="4"/>
    <s v="No"/>
    <m/>
    <s v="Si"/>
    <s v="Si"/>
    <s v="Si"/>
    <m/>
    <s v="Si"/>
    <m/>
    <m/>
    <m/>
    <m/>
    <n v="5"/>
    <n v="5"/>
    <m/>
    <n v="5"/>
    <n v="5"/>
    <m/>
    <m/>
    <d v="2017-03-21T12:21:03"/>
    <s v="10.150.1.152"/>
  </r>
  <r>
    <s v="Facultad de Ciencias de la Información "/>
    <s v="INF"/>
    <x v="4"/>
    <n v="1204"/>
    <m/>
    <m/>
    <n v="4"/>
    <m/>
    <n v="3"/>
    <n v="3"/>
    <m/>
    <n v="4"/>
    <m/>
    <m/>
    <m/>
    <m/>
    <m/>
    <n v="5"/>
    <n v="5"/>
    <n v="5"/>
    <n v="5"/>
    <m/>
    <m/>
    <n v="5"/>
    <n v="3"/>
    <n v="5"/>
    <n v="2"/>
    <n v="4"/>
    <m/>
    <n v="5"/>
    <n v="5"/>
    <n v="5"/>
    <n v="5"/>
    <n v="5"/>
    <m/>
    <n v="5"/>
    <m/>
    <m/>
    <n v="5"/>
    <n v="5"/>
    <n v="5"/>
    <n v="5"/>
    <n v="5"/>
    <n v="5"/>
    <n v="5"/>
    <m/>
    <s v="No"/>
    <m/>
    <s v="Si"/>
    <n v="5"/>
    <s v="No"/>
    <m/>
    <s v="No"/>
    <s v="Si"/>
    <s v="Si"/>
    <n v="5"/>
    <s v="Si"/>
    <m/>
    <m/>
    <m/>
    <m/>
    <n v="5"/>
    <n v="5"/>
    <m/>
    <n v="5"/>
    <n v="4"/>
    <m/>
    <m/>
    <d v="2017-03-21T12:21:06"/>
    <s v="10.150.1.152"/>
  </r>
  <r>
    <s v="F. Enfermería, Fisioterapia y Podología"/>
    <s v="ENF"/>
    <x v="0"/>
    <n v="1205"/>
    <m/>
    <m/>
    <n v="22"/>
    <m/>
    <n v="2"/>
    <n v="3"/>
    <m/>
    <n v="22"/>
    <n v="18"/>
    <m/>
    <m/>
    <m/>
    <m/>
    <n v="5"/>
    <n v="5"/>
    <n v="4"/>
    <n v="4"/>
    <m/>
    <m/>
    <n v="2"/>
    <n v="5"/>
    <n v="4"/>
    <n v="4"/>
    <n v="3"/>
    <m/>
    <n v="4"/>
    <n v="5"/>
    <n v="5"/>
    <n v="5"/>
    <n v="4"/>
    <n v="5"/>
    <n v="4"/>
    <m/>
    <m/>
    <n v="4"/>
    <n v="4"/>
    <n v="4"/>
    <n v="4"/>
    <n v="5"/>
    <n v="4"/>
    <n v="4"/>
    <m/>
    <s v="Si"/>
    <n v="5"/>
    <s v="No"/>
    <m/>
    <s v="No"/>
    <m/>
    <s v="No"/>
    <s v="Si"/>
    <s v="Si"/>
    <n v="5"/>
    <s v="No"/>
    <m/>
    <m/>
    <m/>
    <m/>
    <n v="5"/>
    <n v="5"/>
    <m/>
    <n v="5"/>
    <n v="5"/>
    <m/>
    <m/>
    <d v="2017-03-21T12:26:24"/>
    <s v="10.150.1.152"/>
  </r>
  <r>
    <s v=""/>
    <s v=""/>
    <x v="1"/>
    <n v="1206"/>
    <m/>
    <m/>
    <m/>
    <m/>
    <n v="2"/>
    <n v="3"/>
    <m/>
    <n v="8"/>
    <m/>
    <m/>
    <m/>
    <m/>
    <m/>
    <n v="5"/>
    <n v="4"/>
    <n v="5"/>
    <n v="4"/>
    <m/>
    <m/>
    <n v="3"/>
    <n v="5"/>
    <n v="4"/>
    <n v="2"/>
    <n v="3"/>
    <m/>
    <n v="5"/>
    <n v="5"/>
    <n v="5"/>
    <n v="5"/>
    <n v="5"/>
    <n v="5"/>
    <n v="5"/>
    <m/>
    <m/>
    <n v="5"/>
    <n v="5"/>
    <n v="5"/>
    <n v="5"/>
    <n v="5"/>
    <n v="5"/>
    <n v="5"/>
    <m/>
    <s v="No"/>
    <m/>
    <s v="No"/>
    <m/>
    <s v="No"/>
    <m/>
    <s v="Si"/>
    <s v="Si"/>
    <s v="No"/>
    <m/>
    <s v="No"/>
    <m/>
    <m/>
    <m/>
    <m/>
    <n v="5"/>
    <n v="5"/>
    <m/>
    <n v="5"/>
    <n v="3"/>
    <s v="Falta tiempo para poder aprender a utilizar los recursos de la biblioteca o acudir a los cursos de formación. "/>
    <m/>
    <d v="2017-03-21T12:31:40"/>
    <s v="10.150.1.152"/>
  </r>
  <r>
    <s v="Facultad de Geografía e Historia "/>
    <s v="GHI"/>
    <x v="2"/>
    <n v="1207"/>
    <m/>
    <m/>
    <n v="16"/>
    <m/>
    <n v="5"/>
    <n v="5"/>
    <m/>
    <n v="16"/>
    <n v="29"/>
    <n v="1"/>
    <m/>
    <m/>
    <m/>
    <n v="5"/>
    <n v="5"/>
    <n v="5"/>
    <n v="5"/>
    <m/>
    <m/>
    <n v="4"/>
    <n v="4"/>
    <m/>
    <n v="4"/>
    <n v="2"/>
    <m/>
    <n v="4"/>
    <n v="4"/>
    <n v="4"/>
    <n v="4"/>
    <n v="5"/>
    <n v="4"/>
    <n v="4"/>
    <m/>
    <m/>
    <n v="4"/>
    <n v="4"/>
    <n v="5"/>
    <n v="5"/>
    <n v="5"/>
    <n v="5"/>
    <n v="5"/>
    <m/>
    <s v="Si"/>
    <n v="4"/>
    <s v="No"/>
    <m/>
    <s v="No"/>
    <m/>
    <s v="No"/>
    <s v="Si"/>
    <s v="Si"/>
    <n v="4"/>
    <s v="Si"/>
    <m/>
    <m/>
    <m/>
    <m/>
    <n v="5"/>
    <n v="5"/>
    <m/>
    <n v="5"/>
    <n v="5"/>
    <m/>
    <m/>
    <d v="2017-03-21T12:43:03"/>
    <s v="10.150.1.151"/>
  </r>
  <r>
    <s v="Facultad de Ciencias Químicas "/>
    <s v="QUI"/>
    <x v="3"/>
    <n v="1208"/>
    <m/>
    <m/>
    <n v="10"/>
    <m/>
    <n v="2"/>
    <n v="2"/>
    <m/>
    <n v="10"/>
    <m/>
    <m/>
    <m/>
    <m/>
    <m/>
    <n v="5"/>
    <n v="4"/>
    <n v="5"/>
    <n v="4"/>
    <m/>
    <m/>
    <n v="2"/>
    <n v="5"/>
    <n v="3"/>
    <n v="4"/>
    <n v="3"/>
    <m/>
    <n v="3"/>
    <n v="4"/>
    <n v="4"/>
    <n v="5"/>
    <n v="3"/>
    <m/>
    <n v="3"/>
    <m/>
    <m/>
    <n v="5"/>
    <n v="4"/>
    <n v="5"/>
    <n v="4"/>
    <n v="4"/>
    <n v="5"/>
    <m/>
    <m/>
    <s v="Si"/>
    <m/>
    <s v="No"/>
    <m/>
    <s v="No"/>
    <m/>
    <s v="Si"/>
    <s v="Si"/>
    <s v="No"/>
    <m/>
    <s v="No"/>
    <s v="Más suscripciones a revistas electrónicas."/>
    <m/>
    <m/>
    <m/>
    <n v="5"/>
    <n v="5"/>
    <m/>
    <n v="5"/>
    <n v="4"/>
    <s v="Sé de la existencia de E-prints, pero no lo uso. Reconozco que, en el fondo no sé muy bien para qué vale.&lt;br&gt;Mi &quot;interacción&quot; con la biblioteca se limita a tomar prestado algún libro de vez en cuando y usar las suscripciones a revistas electrónicas (pero accedo desde la WoS). Las pocas veces que he necesitado algo más, estoy muy satisfecha con el trato recibido.&lt;br&gt;Aunque este aspecto ha ido mejorando mucho, considero que aún tenemos bastante restringido el número de suscripciones a revistas. Cuando necesito alguna no disponible en la biblioteca, recurro a amigos fuera de la UCM.&lt;br&gt;Por otro lado, el acceso de los alumnos a la plataforma Ingebook me parece excelente."/>
    <m/>
    <d v="2017-03-21T12:44:10"/>
    <s v="10.150.1.151"/>
  </r>
  <r>
    <s v="Facultad de Ciencias Físicas "/>
    <s v="FIS"/>
    <x v="3"/>
    <n v="1209"/>
    <m/>
    <m/>
    <n v="6"/>
    <m/>
    <n v="2"/>
    <n v="4"/>
    <m/>
    <n v="6"/>
    <m/>
    <m/>
    <m/>
    <m/>
    <m/>
    <n v="5"/>
    <n v="5"/>
    <n v="5"/>
    <n v="4"/>
    <m/>
    <m/>
    <n v="2"/>
    <n v="5"/>
    <n v="4"/>
    <n v="2"/>
    <n v="3"/>
    <m/>
    <n v="4"/>
    <n v="5"/>
    <n v="5"/>
    <n v="5"/>
    <n v="4"/>
    <n v="5"/>
    <n v="5"/>
    <m/>
    <m/>
    <n v="5"/>
    <n v="5"/>
    <n v="5"/>
    <n v="5"/>
    <n v="5"/>
    <n v="5"/>
    <n v="3"/>
    <m/>
    <s v="Si"/>
    <n v="3"/>
    <s v="Si"/>
    <n v="4"/>
    <s v="Si"/>
    <n v="3"/>
    <s v="Si"/>
    <s v="Si"/>
    <s v="No"/>
    <m/>
    <s v="No"/>
    <m/>
    <m/>
    <m/>
    <m/>
    <n v="5"/>
    <n v="5"/>
    <m/>
    <n v="4"/>
    <n v="4"/>
    <m/>
    <m/>
    <d v="2017-03-21T12:45:28"/>
    <s v="10.150.1.151"/>
  </r>
  <r>
    <s v="Facultad de Ciencias Económicas y Empresariales "/>
    <s v="CEE"/>
    <x v="4"/>
    <n v="1210"/>
    <m/>
    <m/>
    <n v="5"/>
    <m/>
    <n v="3"/>
    <n v="3"/>
    <m/>
    <n v="29"/>
    <n v="5"/>
    <m/>
    <m/>
    <m/>
    <m/>
    <n v="5"/>
    <n v="5"/>
    <n v="4"/>
    <n v="5"/>
    <m/>
    <m/>
    <n v="4"/>
    <n v="4"/>
    <n v="3"/>
    <n v="1"/>
    <n v="4"/>
    <m/>
    <n v="4"/>
    <n v="5"/>
    <n v="5"/>
    <n v="5"/>
    <n v="5"/>
    <n v="4"/>
    <n v="5"/>
    <m/>
    <m/>
    <n v="5"/>
    <n v="5"/>
    <n v="5"/>
    <n v="5"/>
    <n v="5"/>
    <n v="5"/>
    <n v="5"/>
    <m/>
    <s v="Si"/>
    <n v="4"/>
    <s v="Si"/>
    <n v="4"/>
    <s v="No"/>
    <m/>
    <s v="Si"/>
    <s v="Si"/>
    <s v="Si"/>
    <n v="4"/>
    <s v="No"/>
    <m/>
    <m/>
    <m/>
    <m/>
    <n v="5"/>
    <n v="5"/>
    <m/>
    <n v="5"/>
    <n v="4"/>
    <s v="Soy profesor de Derecho, si bien imparto docencia en la Fac. de Económicas y Empresariales. Por eso, he contestado la encuesta como si la facultad donde imparto docencia fuera la de Derecho, pues allí obtengo la mayoría de los materiales."/>
    <m/>
    <d v="2017-03-21T12:49:29"/>
    <s v="10.150.1.151"/>
  </r>
  <r>
    <s v="Facultad de Bellas Artes "/>
    <s v="BBA"/>
    <x v="2"/>
    <n v="1211"/>
    <m/>
    <m/>
    <n v="1"/>
    <m/>
    <n v="4"/>
    <n v="2"/>
    <m/>
    <n v="1"/>
    <n v="16"/>
    <n v="15"/>
    <s v="Biblioteca de la UNED"/>
    <m/>
    <m/>
    <n v="4"/>
    <n v="4"/>
    <n v="4"/>
    <n v="4"/>
    <m/>
    <m/>
    <n v="4"/>
    <n v="4"/>
    <n v="4"/>
    <n v="2"/>
    <n v="5"/>
    <m/>
    <n v="4"/>
    <n v="5"/>
    <n v="5"/>
    <n v="5"/>
    <n v="4"/>
    <n v="5"/>
    <n v="4"/>
    <m/>
    <m/>
    <n v="5"/>
    <n v="4"/>
    <n v="4"/>
    <n v="4"/>
    <n v="5"/>
    <n v="4"/>
    <n v="4"/>
    <m/>
    <s v="Si"/>
    <n v="4"/>
    <s v="No"/>
    <m/>
    <s v="No"/>
    <m/>
    <s v="No"/>
    <s v="Si"/>
    <s v="No"/>
    <m/>
    <s v="Si"/>
    <m/>
    <m/>
    <m/>
    <m/>
    <n v="5"/>
    <n v="5"/>
    <m/>
    <n v="5"/>
    <n v="5"/>
    <m/>
    <m/>
    <d v="2017-03-21T12:55:26"/>
    <s v="10.150.1.151"/>
  </r>
  <r>
    <s v=""/>
    <s v=""/>
    <x v="1"/>
    <n v="1212"/>
    <m/>
    <m/>
    <m/>
    <m/>
    <n v="3"/>
    <n v="2"/>
    <m/>
    <n v="11"/>
    <n v="29"/>
    <n v="31"/>
    <s v="Biblioteca del Colegio Notarial de Madrid"/>
    <m/>
    <m/>
    <n v="4"/>
    <n v="5"/>
    <n v="5"/>
    <n v="5"/>
    <m/>
    <m/>
    <n v="5"/>
    <n v="2"/>
    <n v="5"/>
    <n v="4"/>
    <n v="1"/>
    <m/>
    <n v="4"/>
    <n v="3"/>
    <m/>
    <n v="5"/>
    <n v="4"/>
    <n v="4"/>
    <m/>
    <m/>
    <m/>
    <n v="5"/>
    <n v="5"/>
    <n v="4"/>
    <n v="4"/>
    <n v="5"/>
    <n v="5"/>
    <m/>
    <m/>
    <s v="No"/>
    <m/>
    <s v="No"/>
    <m/>
    <s v="No"/>
    <m/>
    <s v="No"/>
    <s v="No"/>
    <s v="Si"/>
    <n v="3"/>
    <s v="Si"/>
    <m/>
    <m/>
    <m/>
    <m/>
    <n v="4"/>
    <n v="5"/>
    <m/>
    <n v="5"/>
    <n v="4"/>
    <m/>
    <m/>
    <d v="2017-03-21T13:15:35"/>
    <s v="10.150.1.151"/>
  </r>
  <r>
    <s v="Facultad de Geografía e Historia "/>
    <s v="GHI"/>
    <x v="2"/>
    <n v="1213"/>
    <m/>
    <m/>
    <n v="16"/>
    <m/>
    <n v="3"/>
    <n v="5"/>
    <m/>
    <n v="16"/>
    <n v="29"/>
    <n v="14"/>
    <m/>
    <m/>
    <m/>
    <n v="5"/>
    <n v="5"/>
    <n v="5"/>
    <n v="4"/>
    <m/>
    <m/>
    <n v="4"/>
    <n v="4"/>
    <n v="4"/>
    <n v="3"/>
    <n v="4"/>
    <m/>
    <n v="4"/>
    <n v="5"/>
    <n v="5"/>
    <n v="5"/>
    <n v="5"/>
    <n v="5"/>
    <n v="5"/>
    <m/>
    <m/>
    <n v="5"/>
    <n v="5"/>
    <n v="5"/>
    <n v="5"/>
    <n v="5"/>
    <n v="5"/>
    <n v="5"/>
    <m/>
    <s v="Si"/>
    <n v="4"/>
    <s v="Si"/>
    <n v="4"/>
    <s v="Si"/>
    <n v="4"/>
    <s v="Si"/>
    <s v="Si"/>
    <s v="No"/>
    <m/>
    <s v="Si"/>
    <m/>
    <m/>
    <m/>
    <m/>
    <n v="5"/>
    <m/>
    <m/>
    <n v="5"/>
    <n v="4"/>
    <m/>
    <m/>
    <d v="2017-03-21T13:24:31"/>
    <s v="10.150.1.152"/>
  </r>
  <r>
    <s v="F. Comercio y Turismo"/>
    <s v="EMP"/>
    <x v="4"/>
    <n v="1214"/>
    <m/>
    <m/>
    <n v="24"/>
    <m/>
    <n v="4"/>
    <n v="4"/>
    <m/>
    <n v="24"/>
    <n v="5"/>
    <m/>
    <m/>
    <m/>
    <m/>
    <n v="5"/>
    <n v="5"/>
    <n v="5"/>
    <n v="5"/>
    <m/>
    <m/>
    <n v="5"/>
    <m/>
    <n v="5"/>
    <n v="5"/>
    <n v="3"/>
    <m/>
    <n v="4"/>
    <n v="5"/>
    <n v="5"/>
    <n v="5"/>
    <n v="5"/>
    <n v="5"/>
    <n v="5"/>
    <m/>
    <m/>
    <n v="5"/>
    <n v="5"/>
    <n v="4"/>
    <n v="5"/>
    <n v="5"/>
    <n v="5"/>
    <n v="5"/>
    <m/>
    <s v="Si"/>
    <n v="4"/>
    <s v="No"/>
    <m/>
    <s v="No"/>
    <m/>
    <s v="No"/>
    <s v="Si"/>
    <s v="Si"/>
    <n v="5"/>
    <s v="No"/>
    <s v="hay algunas bases bibliográficas a las que no estamos suscritos, alguna vez he encontrado algún artículo que me interesaba. "/>
    <m/>
    <m/>
    <m/>
    <n v="5"/>
    <n v="5"/>
    <m/>
    <n v="5"/>
    <n v="4"/>
    <m/>
    <m/>
    <d v="2017-03-21T13:42:32"/>
    <s v="10.150.1.152"/>
  </r>
  <r>
    <s v="Facultad de Farmacia "/>
    <s v="FAR"/>
    <x v="0"/>
    <n v="1215"/>
    <m/>
    <m/>
    <n v="13"/>
    <m/>
    <n v="3"/>
    <n v="2"/>
    <m/>
    <n v="13"/>
    <m/>
    <m/>
    <m/>
    <m/>
    <m/>
    <n v="3"/>
    <n v="3"/>
    <n v="3"/>
    <m/>
    <m/>
    <m/>
    <n v="4"/>
    <n v="3"/>
    <n v="4"/>
    <n v="2"/>
    <n v="3"/>
    <m/>
    <m/>
    <m/>
    <n v="3"/>
    <n v="5"/>
    <n v="4"/>
    <n v="4"/>
    <n v="4"/>
    <m/>
    <m/>
    <n v="5"/>
    <n v="5"/>
    <m/>
    <n v="5"/>
    <n v="5"/>
    <n v="5"/>
    <n v="5"/>
    <m/>
    <s v="No"/>
    <n v="3"/>
    <s v="No"/>
    <m/>
    <m/>
    <m/>
    <s v="No"/>
    <s v="No"/>
    <s v="No"/>
    <m/>
    <s v="Si"/>
    <m/>
    <m/>
    <m/>
    <m/>
    <n v="5"/>
    <n v="5"/>
    <m/>
    <n v="4"/>
    <n v="5"/>
    <m/>
    <m/>
    <d v="2017-03-21T13:43:47"/>
    <s v="10.150.1.151"/>
  </r>
  <r>
    <s v="Facultad de Farmacia "/>
    <s v="FAR"/>
    <x v="0"/>
    <n v="1216"/>
    <m/>
    <m/>
    <n v="13"/>
    <m/>
    <n v="3"/>
    <n v="4"/>
    <m/>
    <n v="13"/>
    <m/>
    <m/>
    <m/>
    <m/>
    <m/>
    <n v="5"/>
    <m/>
    <m/>
    <m/>
    <m/>
    <m/>
    <n v="5"/>
    <n v="5"/>
    <n v="5"/>
    <n v="3"/>
    <n v="3"/>
    <m/>
    <n v="3"/>
    <n v="5"/>
    <n v="3"/>
    <n v="3"/>
    <n v="5"/>
    <n v="3"/>
    <n v="5"/>
    <m/>
    <m/>
    <n v="5"/>
    <n v="5"/>
    <n v="5"/>
    <n v="5"/>
    <n v="5"/>
    <n v="4"/>
    <m/>
    <m/>
    <m/>
    <n v="4"/>
    <s v="No"/>
    <m/>
    <s v="No"/>
    <m/>
    <s v="No"/>
    <s v="No"/>
    <s v="No"/>
    <m/>
    <s v="Si"/>
    <m/>
    <m/>
    <m/>
    <m/>
    <n v="4"/>
    <n v="5"/>
    <m/>
    <n v="4"/>
    <n v="4"/>
    <m/>
    <m/>
    <d v="2017-03-21T13:44:34"/>
    <s v="10.150.1.152"/>
  </r>
  <r>
    <s v="Facultad de Ciencias Políticas y Sociología "/>
    <s v="CPS"/>
    <x v="4"/>
    <n v="1217"/>
    <m/>
    <m/>
    <n v="9"/>
    <m/>
    <n v="5"/>
    <n v="5"/>
    <m/>
    <n v="5"/>
    <n v="9"/>
    <n v="20"/>
    <m/>
    <m/>
    <m/>
    <n v="5"/>
    <n v="5"/>
    <n v="5"/>
    <n v="5"/>
    <m/>
    <m/>
    <n v="5"/>
    <n v="5"/>
    <n v="4"/>
    <n v="4"/>
    <n v="5"/>
    <m/>
    <n v="5"/>
    <n v="5"/>
    <n v="5"/>
    <n v="5"/>
    <n v="5"/>
    <n v="5"/>
    <n v="5"/>
    <m/>
    <m/>
    <n v="5"/>
    <n v="5"/>
    <n v="5"/>
    <n v="5"/>
    <n v="5"/>
    <n v="5"/>
    <n v="5"/>
    <m/>
    <s v="Si"/>
    <n v="5"/>
    <s v="No"/>
    <m/>
    <s v="No"/>
    <m/>
    <s v="Si"/>
    <s v="Si"/>
    <s v="No"/>
    <m/>
    <s v="Si"/>
    <m/>
    <m/>
    <m/>
    <m/>
    <n v="5"/>
    <n v="5"/>
    <m/>
    <n v="5"/>
    <n v="5"/>
    <m/>
    <m/>
    <d v="2017-03-21T13:51:38"/>
    <s v="10.150.1.151"/>
  </r>
  <r>
    <s v="Facultad de Ciencias de la Información "/>
    <s v="INF"/>
    <x v="4"/>
    <n v="1218"/>
    <m/>
    <m/>
    <n v="4"/>
    <m/>
    <n v="3"/>
    <n v="4"/>
    <m/>
    <n v="4"/>
    <m/>
    <m/>
    <m/>
    <m/>
    <m/>
    <n v="4"/>
    <n v="4"/>
    <n v="4"/>
    <n v="3"/>
    <m/>
    <m/>
    <n v="4"/>
    <n v="5"/>
    <n v="4"/>
    <n v="1"/>
    <n v="3"/>
    <m/>
    <n v="4"/>
    <n v="4"/>
    <n v="3"/>
    <n v="4"/>
    <n v="4"/>
    <n v="5"/>
    <n v="4"/>
    <m/>
    <m/>
    <n v="5"/>
    <n v="5"/>
    <n v="5"/>
    <n v="5"/>
    <n v="5"/>
    <n v="5"/>
    <n v="4"/>
    <m/>
    <s v="Si"/>
    <n v="4"/>
    <s v="Si"/>
    <m/>
    <s v="No"/>
    <m/>
    <s v="Si"/>
    <s v="Si"/>
    <s v="Si"/>
    <n v="3"/>
    <s v="No"/>
    <m/>
    <m/>
    <m/>
    <m/>
    <n v="4"/>
    <n v="5"/>
    <m/>
    <n v="5"/>
    <n v="4"/>
    <m/>
    <m/>
    <d v="2017-03-21T14:04:00"/>
    <s v="10.150.1.152"/>
  </r>
  <r>
    <s v="Facultad de Ciencias Políticas y Sociología "/>
    <s v="CPS"/>
    <x v="4"/>
    <n v="1219"/>
    <m/>
    <m/>
    <n v="9"/>
    <m/>
    <n v="5"/>
    <n v="5"/>
    <m/>
    <n v="9"/>
    <n v="5"/>
    <n v="11"/>
    <m/>
    <m/>
    <m/>
    <n v="5"/>
    <n v="4"/>
    <n v="4"/>
    <n v="4"/>
    <m/>
    <m/>
    <n v="5"/>
    <n v="5"/>
    <n v="4"/>
    <n v="3"/>
    <n v="3"/>
    <m/>
    <n v="4"/>
    <n v="2"/>
    <n v="4"/>
    <n v="4"/>
    <n v="2"/>
    <n v="2"/>
    <n v="2"/>
    <m/>
    <m/>
    <n v="5"/>
    <n v="5"/>
    <n v="5"/>
    <n v="5"/>
    <n v="5"/>
    <n v="5"/>
    <n v="4"/>
    <m/>
    <s v="Si"/>
    <n v="3"/>
    <s v="Si"/>
    <n v="3"/>
    <s v="Si"/>
    <n v="3"/>
    <s v="No"/>
    <s v="Si"/>
    <s v="Si"/>
    <n v="3"/>
    <s v="Si"/>
    <m/>
    <m/>
    <m/>
    <m/>
    <n v="4"/>
    <n v="4"/>
    <m/>
    <n v="4"/>
    <n v="4"/>
    <m/>
    <m/>
    <d v="2017-03-21T14:05:56"/>
    <s v="10.150.1.151"/>
  </r>
  <r>
    <s v="Facultad de Ciencias Políticas y Sociología "/>
    <s v="CPS"/>
    <x v="4"/>
    <n v="1220"/>
    <m/>
    <m/>
    <n v="9"/>
    <m/>
    <n v="3"/>
    <n v="3"/>
    <m/>
    <n v="9"/>
    <n v="16"/>
    <m/>
    <s v="Biblioteca Nacional - Biblioteca CSIC - Biblioteca UNED - Archivos"/>
    <m/>
    <m/>
    <n v="4"/>
    <n v="4"/>
    <n v="3"/>
    <n v="4"/>
    <m/>
    <m/>
    <n v="4"/>
    <n v="4"/>
    <n v="4"/>
    <n v="4"/>
    <n v="4"/>
    <m/>
    <n v="4"/>
    <n v="4"/>
    <n v="4"/>
    <n v="5"/>
    <n v="4"/>
    <n v="5"/>
    <n v="4"/>
    <m/>
    <m/>
    <n v="5"/>
    <n v="5"/>
    <n v="4"/>
    <n v="5"/>
    <n v="4"/>
    <n v="4"/>
    <n v="4"/>
    <m/>
    <s v="No"/>
    <m/>
    <s v="No"/>
    <m/>
    <s v="No"/>
    <m/>
    <s v="No"/>
    <s v="Si"/>
    <s v="No"/>
    <m/>
    <s v="No"/>
    <m/>
    <m/>
    <m/>
    <m/>
    <n v="5"/>
    <n v="4"/>
    <m/>
    <n v="5"/>
    <n v="3"/>
    <m/>
    <m/>
    <d v="2017-03-21T14:08:54"/>
    <s v="10.150.1.152"/>
  </r>
  <r>
    <s v="Facultad de Ciencias Biológicas "/>
    <s v="BIO"/>
    <x v="3"/>
    <n v="1221"/>
    <m/>
    <m/>
    <n v="2"/>
    <m/>
    <n v="2"/>
    <n v="2"/>
    <m/>
    <n v="2"/>
    <m/>
    <m/>
    <m/>
    <m/>
    <m/>
    <n v="5"/>
    <n v="5"/>
    <n v="4"/>
    <n v="5"/>
    <m/>
    <m/>
    <n v="4"/>
    <n v="3"/>
    <n v="5"/>
    <n v="3"/>
    <n v="1"/>
    <m/>
    <n v="4"/>
    <n v="5"/>
    <n v="5"/>
    <n v="4"/>
    <n v="5"/>
    <n v="5"/>
    <n v="5"/>
    <m/>
    <m/>
    <n v="4"/>
    <n v="5"/>
    <n v="4"/>
    <n v="4"/>
    <n v="4"/>
    <m/>
    <n v="3"/>
    <m/>
    <s v="No"/>
    <m/>
    <m/>
    <m/>
    <m/>
    <m/>
    <m/>
    <m/>
    <m/>
    <m/>
    <s v="Si"/>
    <m/>
    <m/>
    <m/>
    <m/>
    <n v="5"/>
    <n v="5"/>
    <m/>
    <n v="5"/>
    <n v="4"/>
    <m/>
    <m/>
    <d v="2017-03-21T14:42:53"/>
    <s v="10.150.1.151"/>
  </r>
  <r>
    <s v="Facultad de Ciencias Políticas y Sociología "/>
    <s v="CPS"/>
    <x v="4"/>
    <n v="1222"/>
    <m/>
    <m/>
    <n v="9"/>
    <m/>
    <n v="3"/>
    <n v="4"/>
    <m/>
    <n v="9"/>
    <n v="26"/>
    <n v="12"/>
    <m/>
    <m/>
    <m/>
    <n v="5"/>
    <n v="5"/>
    <n v="5"/>
    <n v="5"/>
    <m/>
    <m/>
    <n v="2"/>
    <n v="5"/>
    <n v="3"/>
    <n v="2"/>
    <n v="4"/>
    <m/>
    <n v="4"/>
    <n v="3"/>
    <n v="3"/>
    <n v="5"/>
    <n v="3"/>
    <n v="5"/>
    <n v="3"/>
    <m/>
    <m/>
    <n v="5"/>
    <n v="5"/>
    <n v="5"/>
    <n v="5"/>
    <n v="5"/>
    <n v="5"/>
    <n v="5"/>
    <m/>
    <s v="Si"/>
    <n v="4"/>
    <s v="No"/>
    <m/>
    <s v="No"/>
    <m/>
    <s v="No"/>
    <s v="No"/>
    <s v="No"/>
    <m/>
    <s v="Si"/>
    <m/>
    <m/>
    <m/>
    <m/>
    <n v="5"/>
    <n v="5"/>
    <m/>
    <n v="4"/>
    <n v="5"/>
    <m/>
    <m/>
    <d v="2017-03-21T15:00:18"/>
    <s v="10.150.1.152"/>
  </r>
  <r>
    <s v="Facultad de Ciencias Económicas y Empresariales "/>
    <s v="CEE"/>
    <x v="4"/>
    <n v="1223"/>
    <m/>
    <m/>
    <n v="5"/>
    <m/>
    <n v="3"/>
    <n v="4"/>
    <m/>
    <n v="5"/>
    <n v="24"/>
    <m/>
    <m/>
    <m/>
    <m/>
    <n v="4"/>
    <n v="4"/>
    <n v="5"/>
    <n v="5"/>
    <m/>
    <m/>
    <n v="3"/>
    <n v="3"/>
    <n v="3"/>
    <n v="4"/>
    <n v="3"/>
    <m/>
    <n v="4"/>
    <n v="5"/>
    <n v="5"/>
    <n v="4"/>
    <n v="5"/>
    <n v="4"/>
    <n v="4"/>
    <m/>
    <m/>
    <n v="5"/>
    <n v="3"/>
    <n v="4"/>
    <m/>
    <n v="4"/>
    <n v="4"/>
    <n v="3"/>
    <m/>
    <s v="No"/>
    <m/>
    <s v="No"/>
    <m/>
    <s v="No"/>
    <m/>
    <s v="No"/>
    <s v="No"/>
    <s v="No"/>
    <m/>
    <s v="No"/>
    <m/>
    <m/>
    <m/>
    <m/>
    <n v="4"/>
    <n v="5"/>
    <m/>
    <n v="4"/>
    <n v="4"/>
    <m/>
    <m/>
    <d v="2017-03-21T15:41:09"/>
    <s v="10.150.1.151"/>
  </r>
  <r>
    <s v=""/>
    <s v=""/>
    <x v="1"/>
    <n v="1224"/>
    <m/>
    <m/>
    <m/>
    <m/>
    <n v="2"/>
    <n v="3"/>
    <m/>
    <n v="10"/>
    <n v="2"/>
    <n v="6"/>
    <m/>
    <m/>
    <m/>
    <n v="4"/>
    <n v="4"/>
    <n v="5"/>
    <n v="3"/>
    <m/>
    <m/>
    <n v="2"/>
    <n v="4"/>
    <n v="2"/>
    <n v="2"/>
    <n v="4"/>
    <m/>
    <n v="4"/>
    <n v="5"/>
    <n v="5"/>
    <n v="5"/>
    <n v="3"/>
    <n v="3"/>
    <n v="4"/>
    <m/>
    <m/>
    <n v="4"/>
    <n v="5"/>
    <n v="5"/>
    <n v="5"/>
    <n v="5"/>
    <n v="5"/>
    <n v="4"/>
    <m/>
    <s v="Si"/>
    <n v="4"/>
    <s v="No"/>
    <m/>
    <s v="No"/>
    <m/>
    <s v="No"/>
    <s v="Si"/>
    <s v="Si"/>
    <n v="4"/>
    <s v="No"/>
    <m/>
    <m/>
    <m/>
    <m/>
    <n v="5"/>
    <n v="5"/>
    <m/>
    <n v="4"/>
    <n v="4"/>
    <m/>
    <m/>
    <d v="2017-03-21T15:55:11"/>
    <s v="10.150.1.151"/>
  </r>
  <r>
    <s v="Facultad de Ciencias Biológicas "/>
    <s v="BIO"/>
    <x v="3"/>
    <n v="1225"/>
    <m/>
    <m/>
    <n v="2"/>
    <m/>
    <n v="1"/>
    <n v="4"/>
    <m/>
    <n v="2"/>
    <n v="2"/>
    <n v="2"/>
    <m/>
    <m/>
    <m/>
    <n v="5"/>
    <n v="5"/>
    <n v="5"/>
    <n v="5"/>
    <m/>
    <m/>
    <n v="1"/>
    <n v="5"/>
    <n v="5"/>
    <n v="5"/>
    <n v="5"/>
    <m/>
    <n v="3"/>
    <n v="3"/>
    <n v="3"/>
    <n v="5"/>
    <n v="1"/>
    <n v="3"/>
    <n v="1"/>
    <m/>
    <m/>
    <m/>
    <m/>
    <m/>
    <m/>
    <m/>
    <m/>
    <m/>
    <m/>
    <s v="Si"/>
    <n v="4"/>
    <s v="No"/>
    <m/>
    <s v="Si"/>
    <n v="5"/>
    <s v="No"/>
    <s v="Si"/>
    <s v="No"/>
    <m/>
    <s v="No"/>
    <m/>
    <m/>
    <m/>
    <m/>
    <m/>
    <m/>
    <m/>
    <n v="4"/>
    <n v="4"/>
    <s v="No utilizo las instalaciones físicas de la Biblioteca, solo on line"/>
    <m/>
    <d v="2017-03-21T16:08:01"/>
    <s v="10.150.1.151"/>
  </r>
  <r>
    <s v="Facultad de Ciencias Biológicas "/>
    <s v="BIO"/>
    <x v="3"/>
    <n v="1226"/>
    <m/>
    <m/>
    <n v="2"/>
    <m/>
    <n v="3"/>
    <n v="3"/>
    <m/>
    <n v="2"/>
    <n v="10"/>
    <m/>
    <m/>
    <m/>
    <m/>
    <n v="4"/>
    <n v="4"/>
    <n v="5"/>
    <n v="4"/>
    <m/>
    <m/>
    <n v="4"/>
    <n v="5"/>
    <n v="3"/>
    <n v="3"/>
    <n v="4"/>
    <m/>
    <n v="4"/>
    <n v="5"/>
    <n v="3"/>
    <n v="4"/>
    <n v="4"/>
    <n v="4"/>
    <n v="3"/>
    <m/>
    <m/>
    <n v="5"/>
    <n v="4"/>
    <n v="5"/>
    <n v="5"/>
    <n v="3"/>
    <n v="3"/>
    <n v="4"/>
    <m/>
    <s v="Si"/>
    <n v="4"/>
    <s v="Si"/>
    <n v="4"/>
    <s v="No"/>
    <m/>
    <s v="Si"/>
    <s v="Si"/>
    <s v="No"/>
    <m/>
    <s v="No"/>
    <m/>
    <m/>
    <m/>
    <m/>
    <n v="5"/>
    <n v="5"/>
    <m/>
    <n v="5"/>
    <n v="4"/>
    <m/>
    <m/>
    <d v="2017-03-21T16:16:51"/>
    <s v="10.150.1.151"/>
  </r>
  <r>
    <s v="Facultad de Ciencias Geológicas "/>
    <s v="GEO"/>
    <x v="3"/>
    <n v="1227"/>
    <m/>
    <m/>
    <n v="7"/>
    <m/>
    <n v="3"/>
    <n v="4"/>
    <m/>
    <n v="7"/>
    <m/>
    <m/>
    <m/>
    <m/>
    <m/>
    <n v="5"/>
    <n v="5"/>
    <n v="5"/>
    <n v="4"/>
    <m/>
    <m/>
    <n v="4"/>
    <n v="5"/>
    <n v="4"/>
    <n v="1"/>
    <n v="2"/>
    <m/>
    <n v="4"/>
    <n v="4"/>
    <n v="5"/>
    <n v="5"/>
    <n v="4"/>
    <n v="4"/>
    <n v="4"/>
    <m/>
    <m/>
    <n v="5"/>
    <n v="5"/>
    <n v="5"/>
    <n v="5"/>
    <n v="5"/>
    <n v="4"/>
    <n v="4"/>
    <m/>
    <s v="Si"/>
    <n v="4"/>
    <s v="No"/>
    <m/>
    <s v="No"/>
    <m/>
    <s v="Si"/>
    <s v="Si"/>
    <s v="No"/>
    <m/>
    <s v="No"/>
    <m/>
    <m/>
    <m/>
    <m/>
    <n v="4"/>
    <n v="4"/>
    <m/>
    <n v="5"/>
    <n v="2"/>
    <s v="Ha empeorado ligeramente por la jubilación de personas muy entregadas y conocedoras de las labores de biblioteca, y la nula reposición de plazas."/>
    <m/>
    <d v="2017-03-21T16:27:40"/>
    <s v="10.150.1.151"/>
  </r>
  <r>
    <s v="Facultad de Ciencias Biológicas "/>
    <s v="BIO"/>
    <x v="3"/>
    <n v="1228"/>
    <m/>
    <m/>
    <n v="2"/>
    <m/>
    <n v="3"/>
    <n v="5"/>
    <m/>
    <n v="2"/>
    <m/>
    <m/>
    <m/>
    <m/>
    <m/>
    <n v="5"/>
    <n v="5"/>
    <n v="5"/>
    <n v="5"/>
    <m/>
    <m/>
    <n v="4"/>
    <n v="5"/>
    <n v="5"/>
    <n v="3"/>
    <n v="1"/>
    <m/>
    <n v="4"/>
    <n v="5"/>
    <n v="5"/>
    <n v="5"/>
    <n v="3"/>
    <m/>
    <n v="3"/>
    <m/>
    <m/>
    <n v="5"/>
    <n v="5"/>
    <n v="5"/>
    <n v="5"/>
    <n v="5"/>
    <n v="5"/>
    <n v="5"/>
    <m/>
    <s v="Si"/>
    <n v="4"/>
    <s v="No"/>
    <m/>
    <s v="No"/>
    <m/>
    <s v="Si"/>
    <s v="Si"/>
    <s v="Si"/>
    <n v="5"/>
    <s v="No"/>
    <m/>
    <m/>
    <m/>
    <m/>
    <n v="5"/>
    <n v="5"/>
    <m/>
    <n v="5"/>
    <n v="5"/>
    <s v="Gracias, por todo lo que nos ayudan"/>
    <m/>
    <d v="2017-03-21T16:46:12"/>
    <s v="10.150.1.151"/>
  </r>
  <r>
    <s v="F. Enfermería, Fisioterapia y Podología"/>
    <s v="ENF"/>
    <x v="0"/>
    <n v="1229"/>
    <m/>
    <m/>
    <n v="22"/>
    <m/>
    <n v="2"/>
    <n v="3"/>
    <m/>
    <n v="22"/>
    <n v="18"/>
    <m/>
    <s v="Biblioteca del Hospital 12 de Octubre, donde trabajo&lt;br&gt;Biblioteca municipal de Alcorcón, donde resido"/>
    <m/>
    <m/>
    <n v="5"/>
    <n v="5"/>
    <n v="5"/>
    <n v="3"/>
    <m/>
    <m/>
    <n v="2"/>
    <n v="3"/>
    <n v="2"/>
    <n v="5"/>
    <n v="3"/>
    <m/>
    <n v="3"/>
    <n v="3"/>
    <n v="2"/>
    <n v="1"/>
    <n v="3"/>
    <n v="3"/>
    <n v="2"/>
    <m/>
    <m/>
    <n v="3"/>
    <n v="3"/>
    <n v="3"/>
    <n v="3"/>
    <n v="3"/>
    <n v="3"/>
    <n v="3"/>
    <m/>
    <s v="Si"/>
    <n v="3"/>
    <s v="No"/>
    <m/>
    <s v="No"/>
    <m/>
    <s v="No"/>
    <s v="Si"/>
    <s v="Si"/>
    <n v="5"/>
    <m/>
    <s v="petición de artículos electrónicos que no estén en abierto"/>
    <m/>
    <m/>
    <m/>
    <n v="3"/>
    <n v="3"/>
    <m/>
    <n v="3"/>
    <n v="4"/>
    <s v="No encuentro en la web de la biblioteca dónde pedir artículos electrónicos que no veo en abierto&lt;br&gt;Resulta a veces difícil saber si sigo registrada on line en la biblioteca o si me he salido al cambiar de página"/>
    <m/>
    <d v="2017-03-21T16:59:37"/>
    <s v="10.150.1.152"/>
  </r>
  <r>
    <s v=""/>
    <s v=""/>
    <x v="1"/>
    <n v="1230"/>
    <m/>
    <m/>
    <m/>
    <m/>
    <n v="4"/>
    <n v="5"/>
    <m/>
    <n v="15"/>
    <m/>
    <m/>
    <m/>
    <m/>
    <m/>
    <n v="5"/>
    <n v="5"/>
    <n v="5"/>
    <n v="5"/>
    <m/>
    <m/>
    <n v="4"/>
    <n v="5"/>
    <n v="5"/>
    <n v="4"/>
    <n v="3"/>
    <m/>
    <n v="5"/>
    <n v="5"/>
    <n v="5"/>
    <n v="5"/>
    <n v="5"/>
    <n v="5"/>
    <n v="5"/>
    <m/>
    <m/>
    <n v="5"/>
    <n v="5"/>
    <n v="5"/>
    <n v="5"/>
    <n v="5"/>
    <n v="5"/>
    <n v="5"/>
    <m/>
    <s v="Si"/>
    <n v="4"/>
    <s v="No"/>
    <m/>
    <s v="No"/>
    <m/>
    <s v="No"/>
    <s v="No"/>
    <s v="No"/>
    <m/>
    <s v="No"/>
    <m/>
    <m/>
    <m/>
    <m/>
    <n v="5"/>
    <n v="5"/>
    <m/>
    <n v="5"/>
    <n v="5"/>
    <m/>
    <m/>
    <d v="2017-03-21T17:46:40"/>
    <s v="10.150.1.151"/>
  </r>
  <r>
    <s v="Facultad de Educación "/>
    <s v="EDU"/>
    <x v="2"/>
    <n v="1231"/>
    <m/>
    <m/>
    <n v="12"/>
    <m/>
    <n v="3"/>
    <n v="3"/>
    <m/>
    <n v="12"/>
    <m/>
    <m/>
    <m/>
    <m/>
    <m/>
    <n v="5"/>
    <n v="5"/>
    <n v="5"/>
    <n v="4"/>
    <m/>
    <m/>
    <n v="3"/>
    <n v="4"/>
    <n v="4"/>
    <n v="4"/>
    <n v="4"/>
    <m/>
    <n v="4"/>
    <n v="4"/>
    <n v="4"/>
    <n v="4"/>
    <n v="4"/>
    <n v="4"/>
    <n v="4"/>
    <m/>
    <m/>
    <n v="5"/>
    <n v="5"/>
    <n v="5"/>
    <n v="5"/>
    <n v="5"/>
    <n v="5"/>
    <n v="5"/>
    <m/>
    <s v="No"/>
    <m/>
    <s v="No"/>
    <m/>
    <s v="No"/>
    <m/>
    <s v="No"/>
    <s v="No"/>
    <s v="No"/>
    <m/>
    <s v="No"/>
    <m/>
    <m/>
    <m/>
    <m/>
    <n v="5"/>
    <m/>
    <m/>
    <n v="4"/>
    <n v="4"/>
    <m/>
    <m/>
    <d v="2017-03-21T18:31:08"/>
    <s v="10.150.1.152"/>
  </r>
  <r>
    <s v=""/>
    <s v=""/>
    <x v="1"/>
    <n v="1232"/>
    <m/>
    <m/>
    <m/>
    <m/>
    <n v="3"/>
    <n v="2"/>
    <m/>
    <n v="26"/>
    <n v="20"/>
    <n v="9"/>
    <m/>
    <m/>
    <m/>
    <n v="4"/>
    <n v="4"/>
    <n v="4"/>
    <n v="4"/>
    <m/>
    <m/>
    <n v="4"/>
    <n v="4"/>
    <n v="3"/>
    <n v="2"/>
    <n v="3"/>
    <m/>
    <n v="4"/>
    <n v="3"/>
    <n v="4"/>
    <n v="5"/>
    <n v="4"/>
    <n v="3"/>
    <n v="4"/>
    <m/>
    <m/>
    <n v="4"/>
    <n v="4"/>
    <n v="4"/>
    <n v="4"/>
    <n v="4"/>
    <n v="4"/>
    <n v="4"/>
    <m/>
    <s v="Si"/>
    <n v="4"/>
    <s v="No"/>
    <m/>
    <s v="No"/>
    <m/>
    <s v="No"/>
    <s v="No"/>
    <s v="No"/>
    <m/>
    <s v="No"/>
    <m/>
    <m/>
    <m/>
    <m/>
    <n v="4"/>
    <n v="4"/>
    <m/>
    <n v="4"/>
    <n v="5"/>
    <m/>
    <m/>
    <d v="2017-03-21T18:36:13"/>
    <s v="10.150.1.151"/>
  </r>
  <r>
    <s v="Facultad de Geografía e Historia "/>
    <s v="GHI"/>
    <x v="2"/>
    <n v="1233"/>
    <m/>
    <m/>
    <n v="16"/>
    <m/>
    <n v="5"/>
    <n v="5"/>
    <m/>
    <n v="16"/>
    <n v="11"/>
    <n v="28"/>
    <s v="Biblioteca Nacional"/>
    <m/>
    <m/>
    <n v="4"/>
    <n v="5"/>
    <n v="4"/>
    <n v="2"/>
    <m/>
    <m/>
    <n v="4"/>
    <n v="4"/>
    <n v="4"/>
    <n v="4"/>
    <n v="4"/>
    <m/>
    <n v="4"/>
    <n v="5"/>
    <n v="5"/>
    <n v="5"/>
    <n v="5"/>
    <n v="5"/>
    <n v="4"/>
    <m/>
    <m/>
    <n v="5"/>
    <n v="5"/>
    <n v="5"/>
    <n v="5"/>
    <n v="5"/>
    <n v="5"/>
    <n v="5"/>
    <m/>
    <s v="Si"/>
    <n v="4"/>
    <s v="Si"/>
    <n v="4"/>
    <s v="No"/>
    <m/>
    <s v="No"/>
    <s v="Si"/>
    <s v="Si"/>
    <n v="2"/>
    <s v="Si"/>
    <m/>
    <m/>
    <m/>
    <m/>
    <n v="5"/>
    <n v="5"/>
    <m/>
    <n v="5"/>
    <n v="4"/>
    <m/>
    <m/>
    <d v="2017-03-21T19:28:51"/>
    <s v="10.150.1.151"/>
  </r>
  <r>
    <s v=""/>
    <s v=""/>
    <x v="1"/>
    <n v="1234"/>
    <m/>
    <m/>
    <m/>
    <m/>
    <n v="5"/>
    <n v="4"/>
    <m/>
    <n v="16"/>
    <n v="28"/>
    <n v="12"/>
    <m/>
    <m/>
    <m/>
    <n v="5"/>
    <n v="5"/>
    <n v="5"/>
    <n v="5"/>
    <m/>
    <m/>
    <n v="5"/>
    <n v="4"/>
    <n v="4"/>
    <n v="4"/>
    <n v="5"/>
    <m/>
    <n v="5"/>
    <n v="5"/>
    <n v="5"/>
    <n v="4"/>
    <n v="4"/>
    <n v="5"/>
    <n v="4"/>
    <m/>
    <m/>
    <n v="4"/>
    <n v="4"/>
    <n v="5"/>
    <n v="5"/>
    <n v="4"/>
    <n v="4"/>
    <n v="5"/>
    <m/>
    <s v="Si"/>
    <n v="5"/>
    <s v="Si"/>
    <n v="5"/>
    <s v="Si"/>
    <n v="5"/>
    <s v="No"/>
    <s v="No"/>
    <s v="No"/>
    <m/>
    <s v="Si"/>
    <m/>
    <m/>
    <m/>
    <m/>
    <n v="5"/>
    <n v="5"/>
    <m/>
    <n v="4"/>
    <n v="4"/>
    <m/>
    <m/>
    <d v="2017-03-21T19:37:50"/>
    <s v="10.150.1.152"/>
  </r>
  <r>
    <s v="F. Estudios Estadísticos"/>
    <s v="EST"/>
    <x v="3"/>
    <n v="1235"/>
    <m/>
    <m/>
    <n v="23"/>
    <m/>
    <n v="3"/>
    <n v="3"/>
    <m/>
    <n v="23"/>
    <n v="8"/>
    <m/>
    <m/>
    <m/>
    <m/>
    <n v="5"/>
    <n v="4"/>
    <n v="4"/>
    <n v="3"/>
    <m/>
    <m/>
    <n v="5"/>
    <n v="3"/>
    <n v="4"/>
    <n v="2"/>
    <n v="3"/>
    <m/>
    <n v="4"/>
    <n v="5"/>
    <n v="4"/>
    <n v="5"/>
    <n v="4"/>
    <n v="5"/>
    <n v="4"/>
    <m/>
    <m/>
    <n v="5"/>
    <n v="5"/>
    <n v="4"/>
    <n v="5"/>
    <n v="5"/>
    <n v="5"/>
    <n v="5"/>
    <m/>
    <s v="Si"/>
    <n v="3"/>
    <s v="Si"/>
    <n v="3"/>
    <s v="No"/>
    <m/>
    <s v="No"/>
    <s v="Si"/>
    <s v="No"/>
    <m/>
    <s v="Si"/>
    <m/>
    <m/>
    <m/>
    <m/>
    <n v="5"/>
    <n v="5"/>
    <m/>
    <n v="4"/>
    <n v="4"/>
    <m/>
    <m/>
    <d v="2017-03-21T19:56:25"/>
    <s v="10.150.1.152"/>
  </r>
  <r>
    <s v=""/>
    <s v=""/>
    <x v="1"/>
    <n v="1236"/>
    <m/>
    <m/>
    <m/>
    <m/>
    <m/>
    <m/>
    <m/>
    <m/>
    <m/>
    <m/>
    <m/>
    <m/>
    <m/>
    <n v="4"/>
    <n v="4"/>
    <n v="2"/>
    <n v="2"/>
    <m/>
    <m/>
    <n v="3"/>
    <n v="3"/>
    <n v="3"/>
    <n v="2"/>
    <n v="3"/>
    <m/>
    <n v="4"/>
    <n v="4"/>
    <n v="3"/>
    <n v="3"/>
    <n v="4"/>
    <m/>
    <n v="5"/>
    <m/>
    <m/>
    <n v="4"/>
    <n v="5"/>
    <n v="5"/>
    <n v="5"/>
    <m/>
    <n v="5"/>
    <n v="3"/>
    <m/>
    <s v="Si"/>
    <n v="3"/>
    <s v="Si"/>
    <n v="3"/>
    <m/>
    <m/>
    <m/>
    <m/>
    <m/>
    <m/>
    <s v="No"/>
    <m/>
    <m/>
    <m/>
    <m/>
    <n v="3"/>
    <n v="4"/>
    <m/>
    <n v="4"/>
    <n v="4"/>
    <m/>
    <m/>
    <d v="2017-03-21T20:25:04"/>
    <s v="10.150.1.152"/>
  </r>
  <r>
    <s v="Facultad de Ciencias de la Información "/>
    <s v="INF"/>
    <x v="4"/>
    <n v="1237"/>
    <m/>
    <m/>
    <n v="4"/>
    <m/>
    <n v="3"/>
    <n v="3"/>
    <m/>
    <n v="5"/>
    <n v="4"/>
    <n v="24"/>
    <m/>
    <m/>
    <m/>
    <n v="3"/>
    <n v="5"/>
    <n v="4"/>
    <n v="4"/>
    <m/>
    <m/>
    <n v="2"/>
    <n v="5"/>
    <n v="2"/>
    <n v="1"/>
    <n v="3"/>
    <m/>
    <n v="3"/>
    <n v="4"/>
    <n v="4"/>
    <m/>
    <n v="4"/>
    <n v="4"/>
    <n v="3"/>
    <m/>
    <m/>
    <n v="4"/>
    <n v="5"/>
    <n v="5"/>
    <n v="3"/>
    <n v="5"/>
    <n v="5"/>
    <n v="3"/>
    <m/>
    <s v="Si"/>
    <n v="3"/>
    <s v="Si"/>
    <n v="4"/>
    <s v="Si"/>
    <n v="4"/>
    <s v="No"/>
    <s v="Si"/>
    <s v="Si"/>
    <n v="5"/>
    <s v="Si"/>
    <m/>
    <m/>
    <m/>
    <m/>
    <n v="4"/>
    <n v="5"/>
    <m/>
    <n v="5"/>
    <n v="4"/>
    <m/>
    <m/>
    <d v="2017-03-21T20:28:05"/>
    <s v="10.150.1.152"/>
  </r>
  <r>
    <s v="Facultad de Geografía e Historia "/>
    <s v="GHI"/>
    <x v="2"/>
    <n v="1238"/>
    <m/>
    <m/>
    <n v="16"/>
    <m/>
    <n v="4"/>
    <n v="5"/>
    <m/>
    <n v="16"/>
    <m/>
    <m/>
    <m/>
    <m/>
    <m/>
    <n v="5"/>
    <n v="4"/>
    <n v="4"/>
    <n v="4"/>
    <m/>
    <m/>
    <n v="5"/>
    <n v="5"/>
    <n v="5"/>
    <n v="5"/>
    <n v="4"/>
    <m/>
    <n v="3"/>
    <n v="4"/>
    <n v="4"/>
    <n v="5"/>
    <n v="5"/>
    <n v="4"/>
    <n v="4"/>
    <m/>
    <m/>
    <n v="5"/>
    <n v="5"/>
    <n v="5"/>
    <n v="5"/>
    <n v="5"/>
    <n v="5"/>
    <n v="5"/>
    <m/>
    <s v="Si"/>
    <n v="3"/>
    <s v="Si"/>
    <m/>
    <s v="Si"/>
    <n v="4"/>
    <s v="Si"/>
    <s v="Si"/>
    <s v="No"/>
    <m/>
    <s v="Si"/>
    <m/>
    <m/>
    <m/>
    <m/>
    <n v="5"/>
    <n v="5"/>
    <m/>
    <n v="4"/>
    <n v="4"/>
    <m/>
    <m/>
    <d v="2017-03-21T20:46:01"/>
    <s v="10.150.1.151"/>
  </r>
  <r>
    <s v="F. Enfermería, Fisioterapia y Podología"/>
    <s v="ENF"/>
    <x v="0"/>
    <n v="1239"/>
    <m/>
    <m/>
    <n v="22"/>
    <m/>
    <n v="4"/>
    <n v="4"/>
    <m/>
    <n v="22"/>
    <n v="4"/>
    <n v="9"/>
    <m/>
    <m/>
    <m/>
    <n v="5"/>
    <n v="5"/>
    <n v="5"/>
    <n v="5"/>
    <m/>
    <m/>
    <n v="4"/>
    <n v="4"/>
    <n v="5"/>
    <n v="4"/>
    <n v="4"/>
    <m/>
    <n v="5"/>
    <n v="5"/>
    <n v="5"/>
    <n v="5"/>
    <n v="5"/>
    <n v="5"/>
    <n v="5"/>
    <m/>
    <m/>
    <n v="5"/>
    <n v="5"/>
    <n v="5"/>
    <n v="5"/>
    <n v="5"/>
    <n v="5"/>
    <n v="5"/>
    <m/>
    <s v="Si"/>
    <n v="1"/>
    <s v="Si"/>
    <n v="4"/>
    <s v="Si"/>
    <n v="4"/>
    <s v="Si"/>
    <s v="Si"/>
    <s v="Si"/>
    <m/>
    <s v="Si"/>
    <m/>
    <m/>
    <m/>
    <m/>
    <n v="5"/>
    <n v="5"/>
    <m/>
    <n v="5"/>
    <n v="5"/>
    <s v="La anterior bibliotecaria Fuencisla, recientemente jubilada, merece una mención especial por parte del Rectorado."/>
    <m/>
    <d v="2017-03-21T21:01:26"/>
    <s v="10.150.1.152"/>
  </r>
  <r>
    <s v="Facultad de Derecho "/>
    <s v="DER"/>
    <x v="4"/>
    <n v="1240"/>
    <m/>
    <m/>
    <n v="11"/>
    <m/>
    <n v="3"/>
    <n v="3"/>
    <m/>
    <n v="29"/>
    <n v="11"/>
    <m/>
    <m/>
    <m/>
    <m/>
    <n v="5"/>
    <n v="5"/>
    <n v="5"/>
    <n v="5"/>
    <m/>
    <m/>
    <n v="3"/>
    <n v="3"/>
    <n v="4"/>
    <n v="1"/>
    <n v="3"/>
    <m/>
    <n v="5"/>
    <n v="5"/>
    <n v="5"/>
    <n v="5"/>
    <n v="5"/>
    <n v="5"/>
    <n v="5"/>
    <m/>
    <m/>
    <n v="5"/>
    <n v="5"/>
    <n v="5"/>
    <n v="5"/>
    <n v="5"/>
    <n v="5"/>
    <n v="5"/>
    <m/>
    <s v="Si"/>
    <n v="5"/>
    <s v="No"/>
    <m/>
    <s v="No"/>
    <m/>
    <s v="No"/>
    <m/>
    <s v="No"/>
    <m/>
    <s v="No"/>
    <m/>
    <m/>
    <m/>
    <m/>
    <n v="5"/>
    <n v="5"/>
    <m/>
    <n v="4"/>
    <n v="4"/>
    <m/>
    <m/>
    <d v="2017-03-21T21:47:44"/>
    <s v="10.150.1.152"/>
  </r>
  <r>
    <s v="Facultad de Informática "/>
    <s v="FDI"/>
    <x v="3"/>
    <n v="1241"/>
    <m/>
    <m/>
    <n v="17"/>
    <m/>
    <n v="2"/>
    <n v="3"/>
    <m/>
    <n v="17"/>
    <n v="4"/>
    <m/>
    <m/>
    <m/>
    <m/>
    <n v="5"/>
    <n v="4"/>
    <n v="4"/>
    <n v="3"/>
    <m/>
    <m/>
    <n v="2"/>
    <n v="4"/>
    <n v="3"/>
    <n v="1"/>
    <n v="4"/>
    <m/>
    <n v="4"/>
    <n v="4"/>
    <n v="3"/>
    <n v="4"/>
    <n v="3"/>
    <n v="4"/>
    <n v="3"/>
    <m/>
    <m/>
    <n v="4"/>
    <n v="5"/>
    <n v="5"/>
    <n v="5"/>
    <n v="4"/>
    <n v="4"/>
    <n v="3"/>
    <m/>
    <s v="Si"/>
    <n v="3"/>
    <s v="Si"/>
    <n v="3"/>
    <s v="No"/>
    <m/>
    <s v="No"/>
    <s v="Si"/>
    <s v="No"/>
    <m/>
    <s v="Si"/>
    <s v="Préstamo de videojuegos de PC a través de plataformas como Steam, y de otro software con licencia"/>
    <m/>
    <m/>
    <m/>
    <n v="4"/>
    <n v="5"/>
    <m/>
    <n v="5"/>
    <n v="4"/>
    <m/>
    <m/>
    <d v="2017-03-22T01:38:20"/>
    <s v="10.150.1.152"/>
  </r>
  <r>
    <s v="Facultad de Ciencias Biológicas "/>
    <s v="BIO"/>
    <x v="3"/>
    <n v="1242"/>
    <m/>
    <m/>
    <n v="2"/>
    <m/>
    <n v="4"/>
    <n v="2"/>
    <m/>
    <n v="7"/>
    <n v="10"/>
    <n v="2"/>
    <m/>
    <m/>
    <m/>
    <n v="2"/>
    <m/>
    <n v="4"/>
    <n v="4"/>
    <m/>
    <m/>
    <n v="4"/>
    <n v="2"/>
    <n v="1"/>
    <n v="3"/>
    <n v="4"/>
    <m/>
    <n v="3"/>
    <n v="4"/>
    <n v="2"/>
    <n v="5"/>
    <n v="3"/>
    <n v="4"/>
    <n v="2"/>
    <m/>
    <m/>
    <n v="5"/>
    <n v="4"/>
    <n v="4"/>
    <n v="5"/>
    <n v="5"/>
    <n v="5"/>
    <n v="4"/>
    <m/>
    <m/>
    <m/>
    <m/>
    <m/>
    <m/>
    <m/>
    <m/>
    <m/>
    <m/>
    <m/>
    <m/>
    <m/>
    <m/>
    <m/>
    <m/>
    <n v="5"/>
    <n v="5"/>
    <m/>
    <n v="3"/>
    <n v="4"/>
    <s v="Me sorprende que seamos una de las universidades mas importantes de España y no tengamos una biblioteca abierta todos los dias 24h. Recalco todos lo dias.&lt;br&gt;Un saludo"/>
    <m/>
    <d v="2017-03-22T09:17:52"/>
    <s v="10.150.1.152"/>
  </r>
  <r>
    <s v="Facultad de Filosofía "/>
    <s v="FLS"/>
    <x v="2"/>
    <n v="1243"/>
    <m/>
    <m/>
    <n v="15"/>
    <m/>
    <n v="4"/>
    <n v="4"/>
    <m/>
    <n v="15"/>
    <n v="14"/>
    <n v="29"/>
    <m/>
    <m/>
    <m/>
    <n v="5"/>
    <n v="5"/>
    <n v="5"/>
    <n v="5"/>
    <m/>
    <m/>
    <n v="5"/>
    <n v="3"/>
    <n v="4"/>
    <n v="3"/>
    <n v="3"/>
    <m/>
    <n v="5"/>
    <n v="5"/>
    <n v="5"/>
    <n v="5"/>
    <n v="5"/>
    <n v="5"/>
    <n v="5"/>
    <m/>
    <m/>
    <n v="5"/>
    <n v="5"/>
    <n v="5"/>
    <n v="5"/>
    <n v="5"/>
    <n v="5"/>
    <n v="5"/>
    <m/>
    <s v="Si"/>
    <n v="3"/>
    <s v="Si"/>
    <n v="4"/>
    <s v="No"/>
    <m/>
    <s v="Si"/>
    <s v="Si"/>
    <s v="No"/>
    <m/>
    <s v="No"/>
    <m/>
    <m/>
    <m/>
    <m/>
    <n v="5"/>
    <n v="5"/>
    <m/>
    <n v="5"/>
    <n v="4"/>
    <m/>
    <m/>
    <d v="2017-03-22T09:24:46"/>
    <s v="10.150.1.151"/>
  </r>
  <r>
    <s v="F. Enfermería, Fisioterapia y Podología"/>
    <s v="ENF"/>
    <x v="0"/>
    <n v="1244"/>
    <m/>
    <m/>
    <n v="22"/>
    <m/>
    <n v="5"/>
    <n v="5"/>
    <m/>
    <n v="22"/>
    <m/>
    <m/>
    <m/>
    <m/>
    <m/>
    <n v="5"/>
    <n v="5"/>
    <n v="5"/>
    <n v="5"/>
    <m/>
    <m/>
    <n v="5"/>
    <n v="5"/>
    <n v="5"/>
    <n v="5"/>
    <n v="5"/>
    <m/>
    <n v="5"/>
    <n v="5"/>
    <n v="5"/>
    <n v="5"/>
    <n v="5"/>
    <n v="5"/>
    <n v="5"/>
    <m/>
    <m/>
    <n v="5"/>
    <n v="5"/>
    <n v="5"/>
    <n v="5"/>
    <n v="5"/>
    <n v="5"/>
    <n v="5"/>
    <m/>
    <s v="Si"/>
    <n v="5"/>
    <s v="Si"/>
    <n v="5"/>
    <m/>
    <n v="5"/>
    <s v="No"/>
    <s v="No"/>
    <s v="No"/>
    <m/>
    <s v="Si"/>
    <m/>
    <m/>
    <m/>
    <m/>
    <n v="5"/>
    <n v="5"/>
    <m/>
    <m/>
    <n v="5"/>
    <m/>
    <m/>
    <d v="2017-03-22T09:39:36"/>
    <s v="10.150.1.152"/>
  </r>
  <r>
    <s v="Facultad de Ciencias Geológicas "/>
    <s v="GEO"/>
    <x v="3"/>
    <n v="1245"/>
    <m/>
    <m/>
    <n v="7"/>
    <m/>
    <n v="2"/>
    <n v="3"/>
    <m/>
    <n v="7"/>
    <n v="6"/>
    <m/>
    <m/>
    <m/>
    <m/>
    <n v="5"/>
    <n v="4"/>
    <n v="4"/>
    <n v="5"/>
    <m/>
    <m/>
    <n v="4"/>
    <n v="5"/>
    <n v="5"/>
    <n v="2"/>
    <n v="4"/>
    <m/>
    <n v="5"/>
    <n v="5"/>
    <n v="5"/>
    <n v="5"/>
    <n v="4"/>
    <n v="5"/>
    <n v="5"/>
    <m/>
    <m/>
    <n v="5"/>
    <n v="5"/>
    <n v="5"/>
    <n v="5"/>
    <n v="5"/>
    <n v="5"/>
    <n v="5"/>
    <m/>
    <s v="Si"/>
    <n v="4"/>
    <s v="Si"/>
    <n v="4"/>
    <s v="Si"/>
    <n v="5"/>
    <s v="Si"/>
    <s v="Si"/>
    <s v="No"/>
    <m/>
    <s v="No"/>
    <m/>
    <m/>
    <m/>
    <m/>
    <n v="5"/>
    <n v="5"/>
    <m/>
    <n v="5"/>
    <n v="4"/>
    <m/>
    <m/>
    <d v="2017-03-22T09:47:26"/>
    <s v="10.150.1.152"/>
  </r>
  <r>
    <s v="F. Enfermería, Fisioterapia y Podología"/>
    <s v="ENF"/>
    <x v="0"/>
    <n v="1246"/>
    <m/>
    <m/>
    <n v="22"/>
    <m/>
    <n v="3"/>
    <n v="1"/>
    <m/>
    <n v="22"/>
    <m/>
    <m/>
    <m/>
    <m/>
    <m/>
    <n v="4"/>
    <n v="4"/>
    <n v="4"/>
    <n v="3"/>
    <m/>
    <m/>
    <n v="3"/>
    <n v="2"/>
    <n v="4"/>
    <n v="2"/>
    <n v="4"/>
    <m/>
    <n v="3"/>
    <n v="4"/>
    <n v="4"/>
    <n v="4"/>
    <n v="2"/>
    <n v="3"/>
    <n v="2"/>
    <m/>
    <m/>
    <n v="4"/>
    <n v="4"/>
    <n v="5"/>
    <n v="5"/>
    <n v="4"/>
    <n v="4"/>
    <n v="3"/>
    <m/>
    <s v="Si"/>
    <n v="4"/>
    <s v="Si"/>
    <n v="4"/>
    <s v="No"/>
    <m/>
    <s v="No"/>
    <s v="Si"/>
    <s v="No"/>
    <m/>
    <s v="Si"/>
    <m/>
    <m/>
    <m/>
    <m/>
    <n v="4"/>
    <n v="5"/>
    <m/>
    <n v="4"/>
    <n v="3"/>
    <m/>
    <m/>
    <d v="2017-03-22T09:49:28"/>
    <s v="10.150.1.152"/>
  </r>
  <r>
    <s v="F. Enfermería, Fisioterapia y Podología"/>
    <s v="ENF"/>
    <x v="0"/>
    <n v="1247"/>
    <m/>
    <m/>
    <n v="22"/>
    <m/>
    <n v="3"/>
    <n v="4"/>
    <m/>
    <n v="22"/>
    <n v="18"/>
    <m/>
    <s v="Hospital Clínico de San Carlos"/>
    <m/>
    <m/>
    <n v="4"/>
    <n v="4"/>
    <n v="4"/>
    <n v="4"/>
    <m/>
    <m/>
    <n v="4"/>
    <n v="4"/>
    <n v="1"/>
    <n v="5"/>
    <n v="3"/>
    <m/>
    <n v="4"/>
    <n v="4"/>
    <n v="4"/>
    <n v="5"/>
    <n v="3"/>
    <n v="4"/>
    <n v="3"/>
    <m/>
    <m/>
    <n v="5"/>
    <n v="4"/>
    <n v="4"/>
    <n v="5"/>
    <n v="5"/>
    <n v="5"/>
    <n v="4"/>
    <m/>
    <s v="Si"/>
    <n v="4"/>
    <s v="Si"/>
    <n v="4"/>
    <s v="Si"/>
    <n v="5"/>
    <s v="Si"/>
    <s v="Si"/>
    <s v="Si"/>
    <n v="3"/>
    <s v="Si"/>
    <m/>
    <m/>
    <m/>
    <m/>
    <n v="5"/>
    <n v="5"/>
    <m/>
    <n v="5"/>
    <n v="4"/>
    <m/>
    <m/>
    <d v="2017-03-22T09:50:11"/>
    <s v="10.150.1.151"/>
  </r>
  <r>
    <s v="F. Enfermería, Fisioterapia y Podología"/>
    <s v="ENF"/>
    <x v="0"/>
    <n v="1248"/>
    <m/>
    <m/>
    <n v="22"/>
    <m/>
    <n v="2"/>
    <n v="4"/>
    <m/>
    <n v="22"/>
    <m/>
    <m/>
    <m/>
    <m/>
    <m/>
    <n v="4"/>
    <n v="4"/>
    <n v="4"/>
    <n v="4"/>
    <m/>
    <m/>
    <n v="4"/>
    <n v="4"/>
    <n v="4"/>
    <n v="2"/>
    <n v="4"/>
    <m/>
    <n v="4"/>
    <n v="4"/>
    <n v="4"/>
    <n v="4"/>
    <n v="4"/>
    <n v="4"/>
    <n v="4"/>
    <m/>
    <m/>
    <n v="4"/>
    <n v="4"/>
    <n v="4"/>
    <n v="4"/>
    <n v="4"/>
    <n v="4"/>
    <n v="4"/>
    <m/>
    <s v="Si"/>
    <n v="4"/>
    <s v="Si"/>
    <n v="4"/>
    <s v="Si"/>
    <n v="4"/>
    <s v="Si"/>
    <s v="Si"/>
    <s v="No"/>
    <m/>
    <s v="No"/>
    <m/>
    <m/>
    <m/>
    <m/>
    <n v="4"/>
    <n v="4"/>
    <m/>
    <n v="4"/>
    <n v="3"/>
    <m/>
    <m/>
    <d v="2017-03-22T09:51:48"/>
    <s v="10.150.1.151"/>
  </r>
  <r>
    <s v="F. Enfermería, Fisioterapia y Podología"/>
    <s v="ENF"/>
    <x v="0"/>
    <n v="1249"/>
    <m/>
    <m/>
    <n v="22"/>
    <m/>
    <n v="2"/>
    <n v="3"/>
    <m/>
    <n v="22"/>
    <n v="18"/>
    <n v="13"/>
    <s v="Biblioteca Hospital 12 de Octubre de Madrid"/>
    <m/>
    <m/>
    <n v="1"/>
    <n v="1"/>
    <n v="2"/>
    <n v="2"/>
    <m/>
    <m/>
    <n v="2"/>
    <n v="4"/>
    <n v="4"/>
    <n v="1"/>
    <n v="3"/>
    <m/>
    <n v="1"/>
    <n v="1"/>
    <n v="1"/>
    <n v="1"/>
    <n v="2"/>
    <n v="1"/>
    <n v="1"/>
    <m/>
    <m/>
    <n v="1"/>
    <n v="1"/>
    <n v="1"/>
    <n v="1"/>
    <n v="1"/>
    <n v="1"/>
    <n v="1"/>
    <m/>
    <s v="Si"/>
    <n v="4"/>
    <s v="No"/>
    <m/>
    <s v="No"/>
    <m/>
    <s v="No"/>
    <s v="Si"/>
    <s v="Si"/>
    <n v="5"/>
    <s v="No"/>
    <m/>
    <m/>
    <m/>
    <m/>
    <n v="1"/>
    <n v="1"/>
    <m/>
    <n v="5"/>
    <n v="4"/>
    <m/>
    <m/>
    <d v="2017-03-22T09:56:57"/>
    <s v="10.150.1.152"/>
  </r>
  <r>
    <s v="Facultad de Ciencias de la Información "/>
    <s v="INF"/>
    <x v="4"/>
    <n v="1250"/>
    <m/>
    <m/>
    <n v="4"/>
    <m/>
    <n v="2"/>
    <n v="3"/>
    <m/>
    <n v="29"/>
    <n v="4"/>
    <n v="15"/>
    <m/>
    <m/>
    <m/>
    <n v="5"/>
    <n v="5"/>
    <n v="5"/>
    <n v="4"/>
    <m/>
    <m/>
    <n v="2"/>
    <n v="3"/>
    <n v="5"/>
    <n v="1"/>
    <n v="4"/>
    <m/>
    <n v="5"/>
    <n v="4"/>
    <n v="4"/>
    <n v="5"/>
    <n v="4"/>
    <n v="5"/>
    <n v="4"/>
    <m/>
    <m/>
    <n v="5"/>
    <n v="5"/>
    <n v="5"/>
    <n v="4"/>
    <n v="5"/>
    <n v="5"/>
    <n v="5"/>
    <m/>
    <s v="No"/>
    <m/>
    <s v="No"/>
    <m/>
    <s v="No"/>
    <m/>
    <s v="No"/>
    <s v="Si"/>
    <s v="Si"/>
    <n v="4"/>
    <s v="No"/>
    <m/>
    <m/>
    <m/>
    <m/>
    <n v="5"/>
    <n v="5"/>
    <m/>
    <m/>
    <n v="5"/>
    <m/>
    <m/>
    <d v="2017-03-22T10:06:19"/>
    <s v="10.150.1.152"/>
  </r>
  <r>
    <s v="F. Estudios Estadísticos"/>
    <s v="EST"/>
    <x v="3"/>
    <n v="1251"/>
    <m/>
    <m/>
    <n v="23"/>
    <m/>
    <n v="3"/>
    <n v="3"/>
    <m/>
    <n v="23"/>
    <m/>
    <m/>
    <m/>
    <m/>
    <m/>
    <n v="5"/>
    <n v="5"/>
    <n v="5"/>
    <n v="5"/>
    <m/>
    <m/>
    <n v="4"/>
    <n v="5"/>
    <n v="3"/>
    <n v="2"/>
    <n v="2"/>
    <m/>
    <n v="5"/>
    <n v="5"/>
    <n v="5"/>
    <n v="5"/>
    <n v="5"/>
    <n v="5"/>
    <n v="5"/>
    <m/>
    <m/>
    <n v="5"/>
    <n v="5"/>
    <n v="5"/>
    <n v="5"/>
    <n v="5"/>
    <n v="5"/>
    <n v="4"/>
    <m/>
    <s v="Si"/>
    <n v="4"/>
    <s v="Si"/>
    <n v="5"/>
    <s v="No"/>
    <m/>
    <s v="Si"/>
    <s v="No"/>
    <s v="No"/>
    <m/>
    <s v="No"/>
    <m/>
    <m/>
    <m/>
    <m/>
    <n v="5"/>
    <n v="5"/>
    <m/>
    <n v="5"/>
    <n v="3"/>
    <m/>
    <m/>
    <d v="2017-03-22T10:19:03"/>
    <s v="10.150.1.151"/>
  </r>
  <r>
    <s v=""/>
    <s v=""/>
    <x v="1"/>
    <n v="1252"/>
    <m/>
    <m/>
    <m/>
    <m/>
    <n v="4"/>
    <n v="2"/>
    <m/>
    <n v="24"/>
    <m/>
    <m/>
    <m/>
    <m/>
    <m/>
    <n v="4"/>
    <n v="4"/>
    <n v="4"/>
    <n v="4"/>
    <m/>
    <m/>
    <n v="5"/>
    <n v="5"/>
    <n v="4"/>
    <n v="2"/>
    <n v="3"/>
    <m/>
    <n v="4"/>
    <n v="4"/>
    <n v="4"/>
    <n v="5"/>
    <n v="3"/>
    <n v="4"/>
    <n v="4"/>
    <m/>
    <m/>
    <n v="5"/>
    <n v="4"/>
    <n v="4"/>
    <n v="4"/>
    <n v="5"/>
    <n v="4"/>
    <n v="3"/>
    <m/>
    <s v="No"/>
    <n v="3"/>
    <s v="No"/>
    <n v="3"/>
    <s v="No"/>
    <n v="3"/>
    <s v="No"/>
    <s v="No"/>
    <s v="No"/>
    <m/>
    <s v="No"/>
    <m/>
    <m/>
    <m/>
    <m/>
    <n v="5"/>
    <n v="5"/>
    <m/>
    <n v="4"/>
    <n v="4"/>
    <m/>
    <m/>
    <d v="2017-03-22T10:47:04"/>
    <s v="10.150.1.152"/>
  </r>
  <r>
    <s v="Facultad de Psicología "/>
    <s v="PSI"/>
    <x v="0"/>
    <n v="1253"/>
    <m/>
    <m/>
    <n v="20"/>
    <m/>
    <n v="3"/>
    <n v="4"/>
    <m/>
    <n v="20"/>
    <n v="5"/>
    <n v="9"/>
    <m/>
    <m/>
    <m/>
    <n v="4"/>
    <n v="4"/>
    <n v="4"/>
    <n v="4"/>
    <m/>
    <m/>
    <n v="3"/>
    <n v="5"/>
    <n v="5"/>
    <n v="4"/>
    <n v="3"/>
    <m/>
    <n v="3"/>
    <n v="4"/>
    <n v="5"/>
    <n v="4"/>
    <n v="4"/>
    <n v="5"/>
    <n v="4"/>
    <m/>
    <m/>
    <n v="5"/>
    <n v="5"/>
    <n v="4"/>
    <n v="5"/>
    <n v="4"/>
    <n v="4"/>
    <n v="4"/>
    <m/>
    <s v="Si"/>
    <n v="4"/>
    <s v="Si"/>
    <n v="4"/>
    <s v="Si"/>
    <m/>
    <s v="Si"/>
    <s v="Si"/>
    <s v="No"/>
    <m/>
    <s v="No"/>
    <m/>
    <m/>
    <m/>
    <m/>
    <n v="5"/>
    <n v="5"/>
    <m/>
    <n v="4"/>
    <n v="5"/>
    <m/>
    <m/>
    <d v="2017-03-22T10:51:59"/>
    <s v="10.150.1.152"/>
  </r>
  <r>
    <s v="Facultad de Geografía e Historia "/>
    <s v="GHI"/>
    <x v="2"/>
    <n v="1254"/>
    <m/>
    <m/>
    <n v="16"/>
    <m/>
    <n v="5"/>
    <n v="5"/>
    <m/>
    <n v="16"/>
    <n v="29"/>
    <n v="11"/>
    <m/>
    <m/>
    <m/>
    <n v="4"/>
    <n v="4"/>
    <n v="4"/>
    <n v="4"/>
    <m/>
    <m/>
    <n v="5"/>
    <n v="3"/>
    <n v="4"/>
    <n v="4"/>
    <n v="3"/>
    <m/>
    <n v="4"/>
    <n v="4"/>
    <n v="4"/>
    <n v="4"/>
    <n v="4"/>
    <n v="3"/>
    <n v="4"/>
    <m/>
    <m/>
    <n v="5"/>
    <n v="5"/>
    <n v="5"/>
    <n v="5"/>
    <n v="5"/>
    <n v="5"/>
    <n v="5"/>
    <m/>
    <s v="Si"/>
    <n v="4"/>
    <s v="No"/>
    <n v="4"/>
    <s v="No"/>
    <m/>
    <s v="No"/>
    <s v="Si"/>
    <s v="No"/>
    <m/>
    <s v="No"/>
    <s v="Mayor compra de libros"/>
    <m/>
    <m/>
    <m/>
    <n v="4"/>
    <n v="4"/>
    <m/>
    <n v="4"/>
    <n v="4"/>
    <m/>
    <m/>
    <d v="2017-03-22T10:52:08"/>
    <s v="10.150.1.151"/>
  </r>
  <r>
    <s v="Facultad de Ciencias Políticas y Sociología "/>
    <s v="CPS"/>
    <x v="4"/>
    <n v="1255"/>
    <m/>
    <m/>
    <n v="9"/>
    <m/>
    <n v="3"/>
    <n v="4"/>
    <m/>
    <n v="9"/>
    <n v="5"/>
    <n v="26"/>
    <m/>
    <m/>
    <m/>
    <n v="5"/>
    <m/>
    <n v="4"/>
    <n v="4"/>
    <m/>
    <m/>
    <n v="5"/>
    <n v="5"/>
    <n v="4"/>
    <n v="3"/>
    <n v="4"/>
    <m/>
    <n v="3"/>
    <n v="3"/>
    <n v="4"/>
    <n v="5"/>
    <n v="4"/>
    <n v="4"/>
    <n v="4"/>
    <m/>
    <m/>
    <n v="5"/>
    <n v="5"/>
    <n v="5"/>
    <n v="5"/>
    <n v="4"/>
    <n v="4"/>
    <n v="5"/>
    <m/>
    <s v="Si"/>
    <n v="4"/>
    <s v="Si"/>
    <n v="3"/>
    <s v="Si"/>
    <m/>
    <s v="Si"/>
    <s v="Si"/>
    <s v="Si"/>
    <n v="4"/>
    <s v="No"/>
    <m/>
    <m/>
    <m/>
    <m/>
    <n v="5"/>
    <n v="5"/>
    <m/>
    <n v="4"/>
    <n v="5"/>
    <m/>
    <m/>
    <d v="2017-03-22T11:04:24"/>
    <s v="10.150.1.151"/>
  </r>
  <r>
    <s v="Facultad de Odontología "/>
    <s v="ODO"/>
    <x v="0"/>
    <n v="1256"/>
    <m/>
    <m/>
    <n v="19"/>
    <m/>
    <n v="3"/>
    <n v="2"/>
    <m/>
    <n v="19"/>
    <m/>
    <m/>
    <m/>
    <m/>
    <m/>
    <n v="5"/>
    <n v="5"/>
    <n v="5"/>
    <n v="5"/>
    <m/>
    <m/>
    <n v="4"/>
    <n v="4"/>
    <n v="4"/>
    <n v="5"/>
    <n v="3"/>
    <m/>
    <n v="5"/>
    <n v="4"/>
    <n v="4"/>
    <m/>
    <n v="5"/>
    <n v="5"/>
    <n v="5"/>
    <m/>
    <m/>
    <n v="5"/>
    <n v="5"/>
    <n v="4"/>
    <n v="5"/>
    <n v="5"/>
    <n v="5"/>
    <n v="5"/>
    <m/>
    <s v="Si"/>
    <n v="5"/>
    <s v="Si"/>
    <n v="4"/>
    <s v="No"/>
    <m/>
    <s v="Si"/>
    <s v="Si"/>
    <s v="Si"/>
    <n v="5"/>
    <s v="Si"/>
    <m/>
    <m/>
    <m/>
    <m/>
    <n v="5"/>
    <m/>
    <m/>
    <n v="4"/>
    <n v="5"/>
    <m/>
    <m/>
    <d v="2017-03-22T11:12:29"/>
    <s v="10.150.1.152"/>
  </r>
  <r>
    <s v="Facultad de Geografía e Historia "/>
    <s v="GHI"/>
    <x v="2"/>
    <n v="1257"/>
    <m/>
    <m/>
    <n v="16"/>
    <m/>
    <n v="3"/>
    <n v="5"/>
    <m/>
    <n v="16"/>
    <m/>
    <m/>
    <s v="AECID"/>
    <m/>
    <m/>
    <n v="5"/>
    <n v="5"/>
    <n v="5"/>
    <n v="4"/>
    <m/>
    <m/>
    <n v="4"/>
    <n v="5"/>
    <n v="3"/>
    <n v="3"/>
    <n v="4"/>
    <m/>
    <n v="5"/>
    <n v="5"/>
    <n v="5"/>
    <n v="5"/>
    <n v="5"/>
    <n v="5"/>
    <n v="5"/>
    <m/>
    <m/>
    <n v="5"/>
    <n v="5"/>
    <n v="5"/>
    <n v="5"/>
    <n v="5"/>
    <n v="5"/>
    <n v="4"/>
    <m/>
    <s v="Si"/>
    <n v="3"/>
    <s v="Si"/>
    <n v="5"/>
    <s v="No"/>
    <m/>
    <s v="No"/>
    <s v="Si"/>
    <s v="Si"/>
    <n v="5"/>
    <s v="Si"/>
    <m/>
    <m/>
    <m/>
    <m/>
    <n v="5"/>
    <n v="5"/>
    <m/>
    <n v="5"/>
    <n v="4"/>
    <m/>
    <m/>
    <d v="2017-03-22T11:17:12"/>
    <s v="10.150.1.152"/>
  </r>
  <r>
    <s v="Facultad de Odontología "/>
    <s v="ODO"/>
    <x v="0"/>
    <n v="1258"/>
    <m/>
    <m/>
    <n v="19"/>
    <m/>
    <n v="3"/>
    <n v="3"/>
    <m/>
    <n v="19"/>
    <m/>
    <m/>
    <m/>
    <m/>
    <m/>
    <n v="5"/>
    <n v="5"/>
    <n v="5"/>
    <n v="5"/>
    <m/>
    <m/>
    <n v="4"/>
    <n v="3"/>
    <n v="3"/>
    <n v="2"/>
    <n v="3"/>
    <m/>
    <n v="4"/>
    <n v="5"/>
    <n v="5"/>
    <n v="5"/>
    <n v="5"/>
    <n v="5"/>
    <n v="5"/>
    <m/>
    <m/>
    <n v="5"/>
    <n v="5"/>
    <n v="5"/>
    <n v="5"/>
    <n v="5"/>
    <n v="5"/>
    <n v="5"/>
    <m/>
    <s v="Si"/>
    <n v="4"/>
    <s v="No"/>
    <m/>
    <s v="No"/>
    <m/>
    <s v="No"/>
    <m/>
    <s v="No"/>
    <m/>
    <s v="Si"/>
    <m/>
    <m/>
    <m/>
    <m/>
    <n v="5"/>
    <n v="5"/>
    <m/>
    <n v="5"/>
    <n v="4"/>
    <m/>
    <m/>
    <d v="2017-03-22T11:30:39"/>
    <s v="10.150.1.152"/>
  </r>
  <r>
    <s v=""/>
    <s v=""/>
    <x v="1"/>
    <n v="1259"/>
    <m/>
    <m/>
    <m/>
    <m/>
    <n v="3"/>
    <n v="4"/>
    <m/>
    <n v="9"/>
    <n v="29"/>
    <m/>
    <s v="BIBLIOTECA ISLAMICA AECID"/>
    <m/>
    <m/>
    <n v="5"/>
    <n v="5"/>
    <n v="5"/>
    <n v="5"/>
    <m/>
    <m/>
    <n v="4"/>
    <n v="4"/>
    <n v="5"/>
    <n v="4"/>
    <n v="4"/>
    <m/>
    <n v="4"/>
    <n v="3"/>
    <n v="4"/>
    <n v="4"/>
    <n v="5"/>
    <m/>
    <m/>
    <m/>
    <m/>
    <n v="4"/>
    <n v="4"/>
    <n v="4"/>
    <m/>
    <n v="5"/>
    <m/>
    <m/>
    <m/>
    <s v="Si"/>
    <n v="5"/>
    <s v="No"/>
    <m/>
    <s v="No"/>
    <m/>
    <s v="Si"/>
    <s v="Si"/>
    <s v="No"/>
    <m/>
    <m/>
    <m/>
    <m/>
    <m/>
    <m/>
    <n v="5"/>
    <n v="5"/>
    <m/>
    <n v="5"/>
    <n v="4"/>
    <m/>
    <m/>
    <d v="2017-03-22T13:00:09"/>
    <s v="10.150.1.151"/>
  </r>
  <r>
    <s v="Facultad de Ciencias de la Documentación "/>
    <s v="BYD"/>
    <x v="4"/>
    <n v="1260"/>
    <m/>
    <m/>
    <n v="3"/>
    <m/>
    <n v="3"/>
    <n v="4"/>
    <m/>
    <n v="3"/>
    <m/>
    <m/>
    <m/>
    <m/>
    <m/>
    <n v="5"/>
    <n v="5"/>
    <n v="5"/>
    <n v="5"/>
    <m/>
    <m/>
    <n v="3"/>
    <n v="4"/>
    <n v="2"/>
    <n v="4"/>
    <n v="5"/>
    <m/>
    <n v="1"/>
    <n v="3"/>
    <n v="1"/>
    <n v="2"/>
    <n v="3"/>
    <n v="1"/>
    <n v="3"/>
    <m/>
    <m/>
    <n v="2"/>
    <n v="5"/>
    <n v="4"/>
    <n v="3"/>
    <n v="4"/>
    <n v="4"/>
    <n v="3"/>
    <m/>
    <s v="Si"/>
    <n v="4"/>
    <s v="Si"/>
    <n v="4"/>
    <s v="Si"/>
    <n v="4"/>
    <s v="Si"/>
    <s v="No"/>
    <s v="No"/>
    <m/>
    <s v="No"/>
    <m/>
    <m/>
    <m/>
    <m/>
    <n v="2"/>
    <n v="5"/>
    <m/>
    <n v="3"/>
    <m/>
    <m/>
    <m/>
    <d v="2017-03-22T13:01:56"/>
    <s v="10.150.1.151"/>
  </r>
  <r>
    <s v="F. Enfermería, Fisioterapia y Podología"/>
    <s v="ENF"/>
    <x v="0"/>
    <n v="1261"/>
    <m/>
    <m/>
    <n v="22"/>
    <m/>
    <n v="3"/>
    <n v="4"/>
    <m/>
    <n v="22"/>
    <m/>
    <m/>
    <m/>
    <m/>
    <m/>
    <n v="5"/>
    <n v="4"/>
    <n v="4"/>
    <n v="5"/>
    <m/>
    <m/>
    <n v="2"/>
    <n v="4"/>
    <n v="2"/>
    <n v="2"/>
    <n v="2"/>
    <m/>
    <n v="4"/>
    <n v="4"/>
    <n v="4"/>
    <n v="5"/>
    <n v="4"/>
    <n v="5"/>
    <n v="4"/>
    <m/>
    <m/>
    <n v="5"/>
    <n v="5"/>
    <n v="5"/>
    <n v="5"/>
    <n v="5"/>
    <n v="5"/>
    <n v="5"/>
    <m/>
    <s v="Si"/>
    <n v="4"/>
    <s v="Si"/>
    <n v="4"/>
    <s v="No"/>
    <m/>
    <s v="Si"/>
    <s v="Si"/>
    <s v="No"/>
    <m/>
    <m/>
    <m/>
    <m/>
    <m/>
    <m/>
    <n v="5"/>
    <n v="5"/>
    <m/>
    <n v="4"/>
    <n v="4"/>
    <m/>
    <m/>
    <d v="2017-03-22T13:24:21"/>
    <s v="10.150.1.151"/>
  </r>
  <r>
    <s v="Facultad de Educación "/>
    <s v="EDU"/>
    <x v="2"/>
    <n v="1262"/>
    <m/>
    <m/>
    <n v="12"/>
    <m/>
    <n v="4"/>
    <n v="3"/>
    <m/>
    <n v="12"/>
    <n v="16"/>
    <m/>
    <s v="A la Biblioteca Nacional"/>
    <m/>
    <m/>
    <n v="4"/>
    <n v="3"/>
    <n v="5"/>
    <n v="5"/>
    <m/>
    <m/>
    <n v="4"/>
    <n v="4"/>
    <n v="3"/>
    <n v="4"/>
    <n v="4"/>
    <m/>
    <n v="4"/>
    <n v="4"/>
    <n v="5"/>
    <n v="5"/>
    <n v="5"/>
    <n v="5"/>
    <n v="4"/>
    <m/>
    <m/>
    <n v="5"/>
    <n v="5"/>
    <n v="5"/>
    <n v="5"/>
    <n v="5"/>
    <n v="5"/>
    <n v="5"/>
    <m/>
    <s v="Si"/>
    <n v="4"/>
    <s v="No"/>
    <m/>
    <s v="No"/>
    <m/>
    <s v="No"/>
    <s v="Si"/>
    <s v="No"/>
    <m/>
    <s v="No"/>
    <m/>
    <m/>
    <m/>
    <m/>
    <n v="5"/>
    <n v="5"/>
    <m/>
    <n v="5"/>
    <n v="4"/>
    <m/>
    <m/>
    <d v="2017-03-22T14:08:22"/>
    <s v="10.150.1.151"/>
  </r>
  <r>
    <s v="Facultad de Ciencias Económicas y Empresariales "/>
    <s v="CEE"/>
    <x v="4"/>
    <n v="1263"/>
    <m/>
    <m/>
    <n v="5"/>
    <m/>
    <n v="2"/>
    <n v="4"/>
    <m/>
    <n v="5"/>
    <m/>
    <m/>
    <m/>
    <m/>
    <m/>
    <n v="5"/>
    <m/>
    <m/>
    <m/>
    <m/>
    <m/>
    <n v="3"/>
    <n v="5"/>
    <n v="1"/>
    <n v="2"/>
    <n v="4"/>
    <m/>
    <n v="5"/>
    <n v="4"/>
    <n v="5"/>
    <n v="5"/>
    <n v="3"/>
    <n v="5"/>
    <n v="5"/>
    <m/>
    <m/>
    <n v="4"/>
    <n v="5"/>
    <n v="5"/>
    <n v="5"/>
    <n v="5"/>
    <n v="4"/>
    <n v="4"/>
    <m/>
    <s v="Si"/>
    <n v="3"/>
    <s v="Si"/>
    <n v="5"/>
    <s v="No"/>
    <m/>
    <s v="Si"/>
    <s v="Si"/>
    <m/>
    <n v="4"/>
    <s v="No"/>
    <m/>
    <m/>
    <m/>
    <m/>
    <n v="5"/>
    <n v="4"/>
    <m/>
    <n v="5"/>
    <n v="4"/>
    <s v="Sugiero que en los cursos se siga el método del caso, es decir, utilizar un ejemplo real relacionado con la temática que se esté tratando. Por ejemplo, si se van a explicar los gestores bibliográfico, ofrecer a los PDIs un fichero con un trabajo y su correspondientes referencias y trabajar sobre lo que tendría que hacer el profesor para utilizar ese gestor. Consultar con profesores para recoger sugerencias sobre cómo abordar el curso puede ser de mucha ayuda.&lt;br&gt;La mejor época para los cursos yo creo que es junio/principios de julio porque es donde solemos estar más disponibles.&lt;br&gt;Creo que también se debería mejorar la difusión de información sobre los libros que se adquieren (los que no son manuales), para que profesores y alumnos pudieran saber qué hay disponible. Enviar un listado enorme no creo que aporte mucho, pero estudiar la forma de ir informando gradualmente y de forma atractiva de lo que se compra. Sugiero preguntar al Dpto. de marketing sobre ideas (por ejemplo, algún TFG de alumnos podría estar destinado a elaborar un plan de difusión)"/>
    <m/>
    <d v="2017-03-22T14:16:57"/>
    <s v="10.150.1.151"/>
  </r>
  <r>
    <s v="Facultad de Ciencias Políticas y Sociología "/>
    <s v="CPS"/>
    <x v="4"/>
    <n v="1264"/>
    <m/>
    <m/>
    <n v="9"/>
    <m/>
    <n v="3"/>
    <n v="3"/>
    <m/>
    <n v="9"/>
    <n v="26"/>
    <n v="31"/>
    <s v="Aeci"/>
    <m/>
    <m/>
    <n v="4"/>
    <n v="4"/>
    <n v="2"/>
    <n v="1"/>
    <m/>
    <m/>
    <n v="5"/>
    <n v="5"/>
    <n v="5"/>
    <n v="3"/>
    <n v="3"/>
    <m/>
    <n v="4"/>
    <n v="4"/>
    <n v="4"/>
    <n v="5"/>
    <n v="4"/>
    <n v="5"/>
    <n v="3"/>
    <m/>
    <m/>
    <n v="4"/>
    <n v="4"/>
    <n v="4"/>
    <n v="4"/>
    <n v="4"/>
    <n v="4"/>
    <n v="4"/>
    <m/>
    <s v="No"/>
    <m/>
    <s v="No"/>
    <m/>
    <s v="No"/>
    <m/>
    <s v="No"/>
    <s v="Si"/>
    <s v="No"/>
    <m/>
    <s v="Si"/>
    <m/>
    <m/>
    <m/>
    <m/>
    <n v="4"/>
    <n v="5"/>
    <m/>
    <n v="4"/>
    <n v="4"/>
    <m/>
    <m/>
    <d v="2017-03-22T14:24:02"/>
    <s v="10.150.1.152"/>
  </r>
  <r>
    <s v="Facultad de Ciencias Químicas "/>
    <s v="QUI"/>
    <x v="3"/>
    <n v="1265"/>
    <m/>
    <m/>
    <n v="10"/>
    <m/>
    <n v="2"/>
    <n v="5"/>
    <m/>
    <n v="10"/>
    <m/>
    <m/>
    <m/>
    <m/>
    <m/>
    <n v="4"/>
    <n v="3"/>
    <n v="3"/>
    <n v="2"/>
    <m/>
    <m/>
    <n v="5"/>
    <n v="5"/>
    <n v="2"/>
    <n v="3"/>
    <n v="2"/>
    <m/>
    <n v="4"/>
    <n v="4"/>
    <n v="5"/>
    <n v="5"/>
    <n v="4"/>
    <n v="4"/>
    <n v="5"/>
    <m/>
    <m/>
    <n v="4"/>
    <n v="5"/>
    <n v="5"/>
    <n v="4"/>
    <n v="5"/>
    <n v="5"/>
    <n v="3"/>
    <m/>
    <s v="No"/>
    <m/>
    <s v="No"/>
    <m/>
    <s v="No"/>
    <m/>
    <s v="Si"/>
    <s v="Si"/>
    <s v="Si"/>
    <n v="4"/>
    <s v="Si"/>
    <s v="cursos sobre los recursos bibliográficos en línea así como de las bases de datos."/>
    <m/>
    <m/>
    <m/>
    <n v="4"/>
    <n v="5"/>
    <m/>
    <n v="4"/>
    <n v="4"/>
    <m/>
    <m/>
    <d v="2017-03-22T15:09:04"/>
    <s v="10.150.1.151"/>
  </r>
  <r>
    <s v="Facultad de Psicología "/>
    <s v="PSI"/>
    <x v="0"/>
    <n v="1266"/>
    <m/>
    <m/>
    <n v="20"/>
    <m/>
    <n v="3"/>
    <n v="4"/>
    <m/>
    <n v="20"/>
    <m/>
    <m/>
    <m/>
    <m/>
    <m/>
    <n v="5"/>
    <n v="5"/>
    <n v="5"/>
    <n v="5"/>
    <m/>
    <m/>
    <n v="3"/>
    <n v="5"/>
    <n v="3"/>
    <n v="3"/>
    <n v="4"/>
    <m/>
    <n v="5"/>
    <n v="5"/>
    <n v="5"/>
    <n v="5"/>
    <n v="5"/>
    <n v="5"/>
    <n v="5"/>
    <m/>
    <m/>
    <n v="5"/>
    <n v="5"/>
    <n v="5"/>
    <n v="5"/>
    <n v="4"/>
    <n v="5"/>
    <n v="5"/>
    <m/>
    <s v="Si"/>
    <n v="4"/>
    <s v="Si"/>
    <n v="5"/>
    <s v="No"/>
    <m/>
    <s v="Si"/>
    <s v="Si"/>
    <s v="Si"/>
    <n v="5"/>
    <s v="Si"/>
    <m/>
    <m/>
    <m/>
    <m/>
    <n v="5"/>
    <n v="5"/>
    <m/>
    <n v="5"/>
    <n v="4"/>
    <m/>
    <m/>
    <d v="2017-03-22T17:22:37"/>
    <s v="10.150.1.152"/>
  </r>
  <r>
    <s v=""/>
    <s v=""/>
    <x v="1"/>
    <n v="1267"/>
    <m/>
    <m/>
    <m/>
    <m/>
    <n v="3"/>
    <n v="3"/>
    <m/>
    <n v="12"/>
    <n v="20"/>
    <n v="26"/>
    <m/>
    <m/>
    <m/>
    <n v="5"/>
    <n v="4"/>
    <n v="4"/>
    <n v="4"/>
    <m/>
    <m/>
    <n v="3"/>
    <n v="4"/>
    <n v="4"/>
    <n v="4"/>
    <n v="4"/>
    <m/>
    <n v="4"/>
    <n v="4"/>
    <n v="4"/>
    <n v="4"/>
    <n v="4"/>
    <n v="4"/>
    <n v="4"/>
    <m/>
    <m/>
    <n v="4"/>
    <n v="5"/>
    <n v="5"/>
    <n v="5"/>
    <n v="5"/>
    <n v="5"/>
    <n v="5"/>
    <m/>
    <s v="Si"/>
    <n v="4"/>
    <s v="Si"/>
    <n v="4"/>
    <s v="No"/>
    <m/>
    <s v="No"/>
    <s v="Si"/>
    <m/>
    <m/>
    <s v="Si"/>
    <m/>
    <m/>
    <m/>
    <m/>
    <n v="4"/>
    <n v="4"/>
    <m/>
    <n v="4"/>
    <n v="4"/>
    <m/>
    <m/>
    <d v="2017-03-22T17:49:38"/>
    <s v="10.150.1.152"/>
  </r>
  <r>
    <s v="Facultad de Educación "/>
    <s v="EDU"/>
    <x v="2"/>
    <n v="1268"/>
    <m/>
    <m/>
    <n v="12"/>
    <m/>
    <n v="4"/>
    <n v="5"/>
    <m/>
    <n v="12"/>
    <n v="15"/>
    <n v="11"/>
    <m/>
    <m/>
    <m/>
    <n v="4"/>
    <n v="3"/>
    <n v="4"/>
    <n v="4"/>
    <m/>
    <m/>
    <n v="3"/>
    <n v="4"/>
    <n v="5"/>
    <n v="3"/>
    <n v="4"/>
    <m/>
    <n v="4"/>
    <n v="5"/>
    <n v="5"/>
    <n v="4"/>
    <n v="4"/>
    <n v="4"/>
    <n v="4"/>
    <m/>
    <m/>
    <n v="4"/>
    <n v="5"/>
    <n v="5"/>
    <n v="5"/>
    <n v="5"/>
    <m/>
    <n v="5"/>
    <m/>
    <m/>
    <n v="3"/>
    <s v="Si"/>
    <n v="3"/>
    <s v="No"/>
    <m/>
    <s v="No"/>
    <s v="Si"/>
    <s v="No"/>
    <m/>
    <s v="Si"/>
    <m/>
    <m/>
    <m/>
    <m/>
    <n v="4"/>
    <n v="4"/>
    <m/>
    <n v="5"/>
    <n v="5"/>
    <m/>
    <m/>
    <d v="2017-03-22T17:55:09"/>
    <s v="10.150.1.151"/>
  </r>
  <r>
    <s v="Facultad de Ciencias Biológicas "/>
    <s v="BIO"/>
    <x v="3"/>
    <n v="1269"/>
    <m/>
    <m/>
    <n v="2"/>
    <m/>
    <n v="2"/>
    <n v="3"/>
    <m/>
    <n v="2"/>
    <m/>
    <m/>
    <m/>
    <m/>
    <m/>
    <n v="5"/>
    <n v="5"/>
    <n v="5"/>
    <n v="4"/>
    <m/>
    <m/>
    <m/>
    <n v="5"/>
    <n v="4"/>
    <n v="2"/>
    <n v="3"/>
    <m/>
    <n v="5"/>
    <n v="5"/>
    <n v="5"/>
    <n v="5"/>
    <n v="5"/>
    <n v="5"/>
    <n v="5"/>
    <m/>
    <m/>
    <n v="5"/>
    <n v="5"/>
    <n v="5"/>
    <n v="5"/>
    <n v="5"/>
    <n v="5"/>
    <n v="5"/>
    <m/>
    <s v="Si"/>
    <n v="4"/>
    <s v="Si"/>
    <n v="5"/>
    <s v="Si"/>
    <n v="5"/>
    <s v="Si"/>
    <s v="Si"/>
    <s v="No"/>
    <m/>
    <s v="Si"/>
    <m/>
    <m/>
    <m/>
    <m/>
    <n v="5"/>
    <n v="5"/>
    <m/>
    <n v="5"/>
    <n v="5"/>
    <m/>
    <m/>
    <d v="2017-03-22T18:01:42"/>
    <s v="10.150.1.151"/>
  </r>
  <r>
    <s v="F. Trabajo Social"/>
    <s v="TRS"/>
    <x v="4"/>
    <n v="1270"/>
    <m/>
    <m/>
    <n v="26"/>
    <m/>
    <n v="3"/>
    <n v="2"/>
    <m/>
    <n v="26"/>
    <n v="20"/>
    <n v="29"/>
    <m/>
    <m/>
    <m/>
    <n v="4"/>
    <n v="4"/>
    <n v="4"/>
    <n v="4"/>
    <m/>
    <m/>
    <n v="4"/>
    <n v="4"/>
    <n v="4"/>
    <n v="2"/>
    <n v="2"/>
    <m/>
    <n v="5"/>
    <n v="5"/>
    <n v="5"/>
    <n v="4"/>
    <n v="3"/>
    <n v="4"/>
    <n v="4"/>
    <m/>
    <m/>
    <n v="5"/>
    <n v="5"/>
    <n v="5"/>
    <n v="5"/>
    <n v="5"/>
    <n v="5"/>
    <n v="4"/>
    <m/>
    <m/>
    <n v="4"/>
    <s v="No"/>
    <m/>
    <s v="No"/>
    <m/>
    <s v="No"/>
    <s v="Si"/>
    <s v="No"/>
    <m/>
    <s v="No"/>
    <m/>
    <m/>
    <m/>
    <m/>
    <n v="5"/>
    <n v="5"/>
    <m/>
    <n v="4"/>
    <n v="4"/>
    <m/>
    <m/>
    <d v="2017-03-22T18:28:57"/>
    <s v="10.150.1.151"/>
  </r>
  <r>
    <s v="F. Trabajo Social"/>
    <s v="TRS"/>
    <x v="4"/>
    <n v="1271"/>
    <m/>
    <m/>
    <n v="26"/>
    <m/>
    <n v="5"/>
    <n v="5"/>
    <m/>
    <n v="26"/>
    <n v="18"/>
    <n v="9"/>
    <m/>
    <m/>
    <m/>
    <n v="5"/>
    <n v="4"/>
    <n v="4"/>
    <n v="4"/>
    <m/>
    <m/>
    <n v="5"/>
    <n v="4"/>
    <n v="3"/>
    <n v="3"/>
    <n v="2"/>
    <m/>
    <n v="4"/>
    <n v="4"/>
    <n v="4"/>
    <n v="5"/>
    <n v="5"/>
    <n v="5"/>
    <n v="5"/>
    <m/>
    <m/>
    <n v="5"/>
    <n v="5"/>
    <n v="5"/>
    <n v="5"/>
    <n v="5"/>
    <n v="5"/>
    <n v="4"/>
    <m/>
    <s v="Si"/>
    <n v="4"/>
    <s v="Si"/>
    <n v="3"/>
    <s v="Si"/>
    <n v="4"/>
    <s v="Si"/>
    <s v="Si"/>
    <s v="No"/>
    <m/>
    <s v="Si"/>
    <m/>
    <m/>
    <m/>
    <m/>
    <n v="5"/>
    <n v="5"/>
    <m/>
    <n v="5"/>
    <n v="4"/>
    <m/>
    <m/>
    <d v="2017-03-22T18:31:32"/>
    <s v="10.150.1.151"/>
  </r>
  <r>
    <s v="Facultad de Ciencias Económicas y Empresariales "/>
    <s v="CEE"/>
    <x v="4"/>
    <n v="1272"/>
    <m/>
    <m/>
    <n v="5"/>
    <m/>
    <n v="3"/>
    <n v="4"/>
    <m/>
    <n v="5"/>
    <n v="9"/>
    <n v="24"/>
    <m/>
    <m/>
    <m/>
    <n v="4"/>
    <n v="5"/>
    <n v="5"/>
    <n v="5"/>
    <m/>
    <m/>
    <n v="4"/>
    <n v="5"/>
    <m/>
    <n v="3"/>
    <n v="3"/>
    <m/>
    <n v="4"/>
    <n v="4"/>
    <n v="4"/>
    <n v="5"/>
    <n v="5"/>
    <n v="4"/>
    <n v="4"/>
    <m/>
    <m/>
    <n v="4"/>
    <n v="4"/>
    <m/>
    <n v="5"/>
    <n v="5"/>
    <n v="5"/>
    <n v="3"/>
    <m/>
    <s v="Si"/>
    <n v="4"/>
    <s v="No"/>
    <m/>
    <s v="No"/>
    <m/>
    <s v="No"/>
    <m/>
    <s v="Si"/>
    <m/>
    <s v="Si"/>
    <m/>
    <m/>
    <m/>
    <m/>
    <n v="5"/>
    <m/>
    <m/>
    <n v="5"/>
    <n v="4"/>
    <m/>
    <m/>
    <d v="2017-03-22T18:55:40"/>
    <s v="10.150.1.151"/>
  </r>
  <r>
    <s v="F. Trabajo Social"/>
    <s v="TRS"/>
    <x v="4"/>
    <n v="1273"/>
    <m/>
    <m/>
    <n v="26"/>
    <m/>
    <n v="4"/>
    <n v="3"/>
    <m/>
    <n v="26"/>
    <m/>
    <m/>
    <m/>
    <m/>
    <m/>
    <n v="1"/>
    <n v="3"/>
    <n v="4"/>
    <n v="2"/>
    <m/>
    <m/>
    <n v="5"/>
    <n v="5"/>
    <n v="4"/>
    <n v="3"/>
    <n v="3"/>
    <m/>
    <n v="1"/>
    <n v="1"/>
    <n v="2"/>
    <n v="1"/>
    <n v="2"/>
    <n v="1"/>
    <n v="3"/>
    <m/>
    <m/>
    <n v="1"/>
    <n v="1"/>
    <n v="1"/>
    <n v="1"/>
    <n v="1"/>
    <n v="1"/>
    <n v="1"/>
    <m/>
    <s v="Si"/>
    <n v="3"/>
    <s v="Si"/>
    <n v="3"/>
    <s v="Si"/>
    <n v="2"/>
    <s v="Si"/>
    <s v="Si"/>
    <s v="Si"/>
    <n v="3"/>
    <s v="Si"/>
    <m/>
    <m/>
    <m/>
    <m/>
    <n v="1"/>
    <n v="1"/>
    <m/>
    <n v="5"/>
    <n v="5"/>
    <m/>
    <m/>
    <d v="2017-03-22T19:07:16"/>
    <s v="10.150.1.151"/>
  </r>
  <r>
    <s v=""/>
    <s v=""/>
    <x v="1"/>
    <n v="1274"/>
    <m/>
    <m/>
    <m/>
    <m/>
    <n v="5"/>
    <n v="4"/>
    <m/>
    <n v="9"/>
    <n v="5"/>
    <n v="16"/>
    <s v="Aecid,&lt;br&gt;Casa de Velázquez, Biblioteca Nacional."/>
    <m/>
    <m/>
    <n v="5"/>
    <n v="5"/>
    <n v="5"/>
    <n v="5"/>
    <m/>
    <m/>
    <n v="4"/>
    <n v="4"/>
    <n v="4"/>
    <n v="4"/>
    <n v="2"/>
    <m/>
    <n v="4"/>
    <n v="3"/>
    <n v="3"/>
    <n v="3"/>
    <n v="3"/>
    <n v="5"/>
    <n v="4"/>
    <m/>
    <m/>
    <n v="5"/>
    <n v="5"/>
    <n v="5"/>
    <n v="5"/>
    <n v="5"/>
    <m/>
    <n v="4"/>
    <m/>
    <s v="Si"/>
    <n v="2"/>
    <s v="No"/>
    <m/>
    <s v="No"/>
    <m/>
    <s v="No"/>
    <s v="No"/>
    <s v="Si"/>
    <n v="3"/>
    <s v="Si"/>
    <s v="consulta a los profesores sobre las revistas a las que hay que subscribirse."/>
    <m/>
    <m/>
    <m/>
    <m/>
    <n v="5"/>
    <m/>
    <n v="5"/>
    <n v="4"/>
    <s v="Mejor información de recursos y posibilidades al personal docente-investigador."/>
    <m/>
    <d v="2017-03-22T19:28:26"/>
    <s v="10.150.1.152"/>
  </r>
  <r>
    <s v="Facultad de Filología "/>
    <s v="FLL"/>
    <x v="2"/>
    <n v="1275"/>
    <m/>
    <m/>
    <n v="14"/>
    <m/>
    <n v="3"/>
    <n v="4"/>
    <m/>
    <n v="14"/>
    <n v="29"/>
    <n v="16"/>
    <m/>
    <m/>
    <m/>
    <n v="5"/>
    <n v="5"/>
    <n v="5"/>
    <n v="5"/>
    <m/>
    <m/>
    <n v="4"/>
    <n v="4"/>
    <n v="3"/>
    <n v="4"/>
    <n v="4"/>
    <m/>
    <n v="4"/>
    <n v="4"/>
    <n v="5"/>
    <m/>
    <n v="5"/>
    <n v="5"/>
    <m/>
    <m/>
    <m/>
    <n v="5"/>
    <n v="4"/>
    <n v="5"/>
    <n v="5"/>
    <n v="5"/>
    <n v="4"/>
    <n v="4"/>
    <m/>
    <s v="Si"/>
    <n v="3"/>
    <s v="No"/>
    <m/>
    <m/>
    <m/>
    <m/>
    <m/>
    <s v="No"/>
    <m/>
    <m/>
    <m/>
    <m/>
    <m/>
    <m/>
    <n v="5"/>
    <n v="5"/>
    <m/>
    <n v="5"/>
    <n v="3"/>
    <m/>
    <m/>
    <d v="2017-03-22T19:32:12"/>
    <s v="10.150.1.152"/>
  </r>
  <r>
    <s v="Facultad de Ciencias Geológicas "/>
    <s v="GEO"/>
    <x v="3"/>
    <n v="1276"/>
    <m/>
    <m/>
    <n v="7"/>
    <m/>
    <n v="3"/>
    <n v="5"/>
    <m/>
    <n v="7"/>
    <n v="2"/>
    <n v="12"/>
    <s v="Biblioteca del Museo de Ciencias Naturales, Biblioteca del IGME, Biblioteca del CSIC&lt;br&gt;Biblioteca del IGEO"/>
    <m/>
    <m/>
    <n v="5"/>
    <n v="5"/>
    <n v="4"/>
    <n v="3"/>
    <m/>
    <m/>
    <n v="4"/>
    <n v="5"/>
    <n v="4"/>
    <n v="3"/>
    <n v="3"/>
    <m/>
    <n v="4"/>
    <n v="3"/>
    <n v="4"/>
    <n v="5"/>
    <n v="4"/>
    <n v="4"/>
    <n v="4"/>
    <m/>
    <m/>
    <n v="5"/>
    <n v="5"/>
    <n v="5"/>
    <n v="5"/>
    <n v="5"/>
    <n v="5"/>
    <n v="5"/>
    <m/>
    <s v="Si"/>
    <n v="4"/>
    <s v="Si"/>
    <m/>
    <s v="No"/>
    <m/>
    <s v="No"/>
    <s v="Si"/>
    <s v="No"/>
    <m/>
    <s v="No"/>
    <m/>
    <m/>
    <m/>
    <m/>
    <n v="5"/>
    <n v="5"/>
    <m/>
    <n v="5"/>
    <n v="3"/>
    <m/>
    <m/>
    <d v="2017-03-22T20:06:24"/>
    <s v="10.150.1.151"/>
  </r>
  <r>
    <s v="Facultad de Filología "/>
    <s v="FLL"/>
    <x v="2"/>
    <n v="1277"/>
    <m/>
    <m/>
    <n v="14"/>
    <m/>
    <n v="3"/>
    <n v="4"/>
    <m/>
    <n v="14"/>
    <n v="29"/>
    <n v="4"/>
    <s v="Universidad Autónoma de Madrid, CSIC"/>
    <m/>
    <m/>
    <n v="4"/>
    <n v="4"/>
    <n v="3"/>
    <n v="4"/>
    <m/>
    <m/>
    <n v="3"/>
    <n v="4"/>
    <n v="5"/>
    <n v="3"/>
    <n v="4"/>
    <m/>
    <n v="4"/>
    <n v="4"/>
    <n v="4"/>
    <n v="4"/>
    <n v="4"/>
    <n v="4"/>
    <n v="4"/>
    <m/>
    <m/>
    <n v="4"/>
    <n v="3"/>
    <n v="4"/>
    <n v="4"/>
    <n v="4"/>
    <n v="4"/>
    <n v="3"/>
    <m/>
    <s v="Si"/>
    <n v="2"/>
    <s v="No"/>
    <m/>
    <m/>
    <m/>
    <s v="Si"/>
    <s v="Si"/>
    <s v="No"/>
    <m/>
    <s v="No"/>
    <m/>
    <m/>
    <m/>
    <m/>
    <n v="4"/>
    <n v="4"/>
    <m/>
    <n v="4"/>
    <n v="4"/>
    <m/>
    <m/>
    <d v="2017-03-22T21:03:22"/>
    <s v="10.150.1.152"/>
  </r>
  <r>
    <s v="Facultad de Educación "/>
    <s v="EDU"/>
    <x v="2"/>
    <n v="1278"/>
    <m/>
    <m/>
    <n v="12"/>
    <m/>
    <n v="2"/>
    <n v="3"/>
    <m/>
    <n v="12"/>
    <m/>
    <m/>
    <m/>
    <m/>
    <m/>
    <n v="5"/>
    <n v="5"/>
    <n v="4"/>
    <n v="4"/>
    <m/>
    <m/>
    <n v="3"/>
    <n v="4"/>
    <n v="4"/>
    <n v="2"/>
    <n v="4"/>
    <m/>
    <n v="4"/>
    <n v="5"/>
    <n v="4"/>
    <n v="5"/>
    <n v="4"/>
    <n v="5"/>
    <n v="4"/>
    <m/>
    <m/>
    <n v="5"/>
    <n v="5"/>
    <n v="5"/>
    <n v="5"/>
    <n v="5"/>
    <n v="5"/>
    <n v="5"/>
    <m/>
    <s v="Si"/>
    <n v="4"/>
    <s v="No"/>
    <m/>
    <s v="No"/>
    <m/>
    <s v="Si"/>
    <s v="Si"/>
    <s v="No"/>
    <m/>
    <s v="Si"/>
    <m/>
    <m/>
    <m/>
    <m/>
    <n v="5"/>
    <n v="5"/>
    <m/>
    <n v="5"/>
    <n v="4"/>
    <m/>
    <m/>
    <d v="2017-03-22T21:29:45"/>
    <s v="10.150.1.152"/>
  </r>
  <r>
    <s v="Facultad de Ciencias Biológicas "/>
    <s v="BIO"/>
    <x v="3"/>
    <n v="1279"/>
    <m/>
    <m/>
    <n v="2"/>
    <m/>
    <n v="3"/>
    <n v="4"/>
    <m/>
    <n v="2"/>
    <m/>
    <m/>
    <m/>
    <m/>
    <m/>
    <n v="5"/>
    <n v="5"/>
    <n v="5"/>
    <n v="5"/>
    <m/>
    <m/>
    <n v="3"/>
    <n v="4"/>
    <n v="5"/>
    <n v="3"/>
    <n v="4"/>
    <m/>
    <n v="4"/>
    <n v="5"/>
    <n v="5"/>
    <n v="5"/>
    <n v="5"/>
    <n v="5"/>
    <n v="5"/>
    <m/>
    <m/>
    <n v="5"/>
    <n v="5"/>
    <n v="5"/>
    <n v="5"/>
    <n v="5"/>
    <n v="5"/>
    <n v="5"/>
    <m/>
    <s v="Si"/>
    <n v="4"/>
    <s v="Si"/>
    <n v="4"/>
    <s v="No"/>
    <m/>
    <s v="Si"/>
    <s v="Si"/>
    <s v="No"/>
    <m/>
    <s v="Si"/>
    <m/>
    <m/>
    <m/>
    <m/>
    <n v="5"/>
    <n v="5"/>
    <m/>
    <n v="5"/>
    <n v="5"/>
    <m/>
    <m/>
    <d v="2017-03-22T22:42:14"/>
    <s v="10.150.1.151"/>
  </r>
  <r>
    <s v="Facultad de Ciencias de la Información "/>
    <s v="INF"/>
    <x v="4"/>
    <n v="1280"/>
    <m/>
    <m/>
    <n v="4"/>
    <m/>
    <n v="3"/>
    <n v="2"/>
    <m/>
    <n v="4"/>
    <n v="15"/>
    <m/>
    <m/>
    <m/>
    <m/>
    <n v="4"/>
    <n v="4"/>
    <n v="4"/>
    <n v="4"/>
    <m/>
    <m/>
    <n v="3"/>
    <n v="3"/>
    <n v="5"/>
    <n v="5"/>
    <n v="3"/>
    <m/>
    <n v="5"/>
    <n v="5"/>
    <n v="4"/>
    <n v="5"/>
    <n v="5"/>
    <n v="5"/>
    <n v="4"/>
    <m/>
    <m/>
    <n v="5"/>
    <n v="4"/>
    <n v="4"/>
    <n v="4"/>
    <n v="5"/>
    <n v="5"/>
    <n v="4"/>
    <m/>
    <m/>
    <n v="3"/>
    <s v="Si"/>
    <n v="4"/>
    <m/>
    <n v="3"/>
    <s v="Si"/>
    <s v="Si"/>
    <s v="No"/>
    <m/>
    <s v="Si"/>
    <m/>
    <m/>
    <m/>
    <m/>
    <n v="5"/>
    <n v="5"/>
    <m/>
    <n v="5"/>
    <n v="5"/>
    <m/>
    <m/>
    <d v="2017-03-23T03:31:03"/>
    <s v="10.150.1.152"/>
  </r>
  <r>
    <s v="F. Enfermería, Fisioterapia y Podología"/>
    <s v="ENF"/>
    <x v="0"/>
    <n v="1281"/>
    <m/>
    <m/>
    <n v="22"/>
    <m/>
    <n v="3"/>
    <n v="3"/>
    <m/>
    <n v="22"/>
    <n v="18"/>
    <m/>
    <m/>
    <m/>
    <m/>
    <n v="4"/>
    <n v="4"/>
    <n v="4"/>
    <n v="4"/>
    <m/>
    <m/>
    <n v="2"/>
    <n v="4"/>
    <n v="3"/>
    <n v="3"/>
    <n v="4"/>
    <m/>
    <n v="4"/>
    <n v="4"/>
    <n v="4"/>
    <n v="4"/>
    <n v="4"/>
    <n v="4"/>
    <n v="4"/>
    <m/>
    <m/>
    <n v="4"/>
    <n v="4"/>
    <n v="4"/>
    <n v="4"/>
    <n v="4"/>
    <n v="4"/>
    <n v="3"/>
    <m/>
    <s v="Si"/>
    <n v="4"/>
    <s v="No"/>
    <m/>
    <s v="No"/>
    <m/>
    <s v="Si"/>
    <s v="Si"/>
    <s v="Si"/>
    <n v="4"/>
    <s v="Si"/>
    <m/>
    <m/>
    <m/>
    <m/>
    <n v="4"/>
    <n v="3"/>
    <m/>
    <n v="4"/>
    <n v="4"/>
    <m/>
    <m/>
    <d v="2017-03-23T08:54:45"/>
    <s v="10.150.1.151"/>
  </r>
  <r>
    <s v=""/>
    <s v=""/>
    <x v="1"/>
    <n v="1282"/>
    <m/>
    <m/>
    <m/>
    <m/>
    <n v="3"/>
    <n v="5"/>
    <m/>
    <n v="22"/>
    <m/>
    <m/>
    <m/>
    <m/>
    <m/>
    <n v="5"/>
    <n v="5"/>
    <n v="5"/>
    <n v="5"/>
    <m/>
    <m/>
    <n v="4"/>
    <n v="5"/>
    <n v="3"/>
    <n v="2"/>
    <n v="2"/>
    <m/>
    <n v="4"/>
    <n v="5"/>
    <n v="4"/>
    <n v="5"/>
    <n v="4"/>
    <n v="5"/>
    <n v="5"/>
    <m/>
    <m/>
    <n v="5"/>
    <n v="5"/>
    <n v="5"/>
    <n v="5"/>
    <n v="5"/>
    <n v="5"/>
    <n v="5"/>
    <m/>
    <s v="No"/>
    <m/>
    <s v="No"/>
    <m/>
    <s v="No"/>
    <m/>
    <s v="Si"/>
    <s v="Si"/>
    <s v="No"/>
    <m/>
    <s v="Si"/>
    <m/>
    <m/>
    <m/>
    <m/>
    <n v="5"/>
    <n v="5"/>
    <m/>
    <n v="5"/>
    <n v="5"/>
    <m/>
    <m/>
    <d v="2017-03-23T09:14:53"/>
    <s v="10.150.1.152"/>
  </r>
  <r>
    <s v="Facultad de Psicología "/>
    <s v="PSI"/>
    <x v="0"/>
    <n v="1283"/>
    <m/>
    <m/>
    <n v="20"/>
    <m/>
    <n v="4"/>
    <n v="4"/>
    <m/>
    <n v="20"/>
    <n v="26"/>
    <m/>
    <s v="Universidad Autonoma de Madrid"/>
    <m/>
    <m/>
    <n v="5"/>
    <n v="5"/>
    <n v="5"/>
    <n v="4"/>
    <m/>
    <m/>
    <n v="3"/>
    <n v="5"/>
    <n v="3"/>
    <n v="3"/>
    <n v="3"/>
    <m/>
    <n v="4"/>
    <n v="4"/>
    <n v="3"/>
    <n v="4"/>
    <n v="5"/>
    <n v="3"/>
    <n v="4"/>
    <m/>
    <m/>
    <n v="4"/>
    <n v="5"/>
    <n v="5"/>
    <n v="5"/>
    <n v="5"/>
    <n v="5"/>
    <n v="4"/>
    <m/>
    <s v="No"/>
    <m/>
    <s v="No"/>
    <m/>
    <s v="No"/>
    <m/>
    <s v="Si"/>
    <s v="Si"/>
    <s v="No"/>
    <m/>
    <s v="Si"/>
    <s v="Sería interesante un préstamos interbibliotecario que no obligue al profesorado a desplazarse dentro de la UCM, para facioitar el acceso a cualquier fondo de las diferentes facultades."/>
    <m/>
    <m/>
    <m/>
    <n v="5"/>
    <n v="5"/>
    <m/>
    <n v="4"/>
    <n v="4"/>
    <s v="Sería interesante un préstamos interbibliotecario que no obligue al profesorado a desplazarse dentro de la UCM, para facioitar el acceso a cualquier fondo de las diferentes facultades.&lt;br&gt;&lt;br&gt;Sería interesante un link directo para solicitar articulos de revistas a los que la UCM no tiene acceso"/>
    <m/>
    <d v="2017-03-23T10:18:15"/>
    <s v="10.150.1.151"/>
  </r>
  <r>
    <s v="Facultad de Ciencias de la Documentación "/>
    <s v="BYD"/>
    <x v="4"/>
    <n v="1284"/>
    <m/>
    <m/>
    <n v="3"/>
    <m/>
    <n v="2"/>
    <n v="4"/>
    <m/>
    <n v="3"/>
    <m/>
    <m/>
    <s v="Biblioteca Nacional de España"/>
    <m/>
    <m/>
    <n v="4"/>
    <n v="4"/>
    <n v="4"/>
    <n v="4"/>
    <m/>
    <m/>
    <n v="2"/>
    <n v="5"/>
    <n v="3"/>
    <n v="3"/>
    <n v="3"/>
    <m/>
    <n v="3"/>
    <n v="4"/>
    <n v="3"/>
    <n v="4"/>
    <n v="4"/>
    <n v="4"/>
    <n v="4"/>
    <m/>
    <m/>
    <n v="4"/>
    <n v="4"/>
    <n v="4"/>
    <n v="4"/>
    <n v="4"/>
    <n v="4"/>
    <n v="4"/>
    <m/>
    <s v="Si"/>
    <n v="4"/>
    <s v="Si"/>
    <n v="4"/>
    <s v="Si"/>
    <n v="4"/>
    <s v="Si"/>
    <s v="Si"/>
    <s v="Si"/>
    <n v="4"/>
    <s v="Si"/>
    <m/>
    <m/>
    <m/>
    <m/>
    <n v="5"/>
    <n v="5"/>
    <m/>
    <n v="4"/>
    <n v="4"/>
    <s v="Adquisición de mayor número de revistas electrónicas con acceso a texto completo en el área de Ciencias Sociales, por su utilidad en Documentación"/>
    <m/>
    <d v="2017-03-23T10:28:41"/>
    <s v="10.150.1.151"/>
  </r>
  <r>
    <s v="Facultad de Medicina "/>
    <s v="MED"/>
    <x v="0"/>
    <n v="1285"/>
    <m/>
    <m/>
    <n v="18"/>
    <m/>
    <n v="2"/>
    <n v="4"/>
    <m/>
    <n v="18"/>
    <m/>
    <m/>
    <m/>
    <m/>
    <m/>
    <m/>
    <m/>
    <m/>
    <m/>
    <m/>
    <m/>
    <n v="1"/>
    <n v="5"/>
    <n v="4"/>
    <n v="1"/>
    <n v="4"/>
    <m/>
    <n v="5"/>
    <m/>
    <n v="4"/>
    <n v="5"/>
    <n v="4"/>
    <m/>
    <n v="3"/>
    <m/>
    <m/>
    <m/>
    <m/>
    <m/>
    <m/>
    <m/>
    <m/>
    <n v="5"/>
    <m/>
    <s v="Si"/>
    <n v="4"/>
    <s v="No"/>
    <m/>
    <s v="No"/>
    <m/>
    <s v="Si"/>
    <s v="No"/>
    <s v="No"/>
    <m/>
    <s v="No"/>
    <m/>
    <m/>
    <m/>
    <m/>
    <n v="5"/>
    <n v="5"/>
    <m/>
    <n v="5"/>
    <n v="4"/>
    <m/>
    <m/>
    <d v="2017-03-23T11:08:41"/>
    <s v="10.150.1.152"/>
  </r>
  <r>
    <s v="F. Enfermería, Fisioterapia y Podología"/>
    <s v="ENF"/>
    <x v="0"/>
    <n v="1286"/>
    <m/>
    <m/>
    <n v="22"/>
    <m/>
    <n v="3"/>
    <n v="4"/>
    <m/>
    <n v="22"/>
    <m/>
    <m/>
    <m/>
    <m/>
    <m/>
    <n v="5"/>
    <n v="4"/>
    <n v="5"/>
    <n v="4"/>
    <m/>
    <m/>
    <n v="4"/>
    <n v="4"/>
    <n v="1"/>
    <n v="2"/>
    <n v="3"/>
    <m/>
    <n v="4"/>
    <n v="4"/>
    <n v="4"/>
    <n v="5"/>
    <n v="4"/>
    <n v="5"/>
    <n v="4"/>
    <m/>
    <m/>
    <n v="5"/>
    <n v="5"/>
    <n v="5"/>
    <n v="5"/>
    <n v="5"/>
    <n v="5"/>
    <n v="4"/>
    <m/>
    <s v="Si"/>
    <n v="3"/>
    <s v="No"/>
    <m/>
    <s v="No"/>
    <m/>
    <s v="No"/>
    <s v="Si"/>
    <s v="Si"/>
    <n v="4"/>
    <s v="Si"/>
    <m/>
    <m/>
    <m/>
    <m/>
    <n v="5"/>
    <n v="5"/>
    <m/>
    <n v="4"/>
    <n v="4"/>
    <m/>
    <m/>
    <d v="2017-03-23T14:19:01"/>
    <s v="10.150.1.152"/>
  </r>
  <r>
    <s v="F. Enfermería, Fisioterapia y Podología"/>
    <s v="ENF"/>
    <x v="0"/>
    <n v="1287"/>
    <m/>
    <m/>
    <n v="22"/>
    <m/>
    <n v="3"/>
    <n v="5"/>
    <m/>
    <n v="18"/>
    <n v="22"/>
    <m/>
    <m/>
    <m/>
    <m/>
    <n v="3"/>
    <n v="3"/>
    <n v="4"/>
    <n v="4"/>
    <m/>
    <m/>
    <n v="5"/>
    <n v="5"/>
    <n v="4"/>
    <n v="2"/>
    <n v="2"/>
    <m/>
    <n v="4"/>
    <n v="4"/>
    <n v="4"/>
    <n v="5"/>
    <n v="3"/>
    <n v="4"/>
    <n v="3"/>
    <m/>
    <m/>
    <n v="5"/>
    <n v="5"/>
    <n v="5"/>
    <n v="4"/>
    <n v="4"/>
    <n v="5"/>
    <n v="3"/>
    <m/>
    <s v="Si"/>
    <n v="4"/>
    <s v="Si"/>
    <n v="3"/>
    <s v="No"/>
    <m/>
    <s v="No"/>
    <s v="Si"/>
    <s v="No"/>
    <m/>
    <s v="No"/>
    <s v="Personal cualificado para preguntar en vivo y en directo la problemática que pueda surgirnos al realizar una búsqueda específica investigadora y que nos pueda ayudar en ello."/>
    <m/>
    <m/>
    <m/>
    <n v="5"/>
    <n v="5"/>
    <m/>
    <n v="4"/>
    <n v="4"/>
    <m/>
    <m/>
    <d v="2017-03-23T15:23:45"/>
    <s v="10.150.1.152"/>
  </r>
  <r>
    <s v="Facultad de Educación "/>
    <s v="EDU"/>
    <x v="2"/>
    <n v="1288"/>
    <m/>
    <m/>
    <n v="12"/>
    <m/>
    <n v="3"/>
    <n v="4"/>
    <m/>
    <n v="12"/>
    <m/>
    <m/>
    <m/>
    <m/>
    <m/>
    <n v="5"/>
    <n v="5"/>
    <n v="4"/>
    <n v="4"/>
    <m/>
    <m/>
    <n v="5"/>
    <n v="5"/>
    <n v="5"/>
    <n v="3"/>
    <n v="5"/>
    <m/>
    <n v="2"/>
    <n v="5"/>
    <n v="5"/>
    <n v="4"/>
    <n v="3"/>
    <n v="3"/>
    <n v="3"/>
    <m/>
    <m/>
    <n v="4"/>
    <n v="3"/>
    <n v="3"/>
    <n v="4"/>
    <n v="5"/>
    <n v="5"/>
    <n v="3"/>
    <m/>
    <s v="Si"/>
    <n v="4"/>
    <s v="No"/>
    <m/>
    <s v="No"/>
    <m/>
    <s v="No"/>
    <s v="Si"/>
    <s v="Si"/>
    <n v="4"/>
    <s v="No"/>
    <s v="Ampliar y actualizar la docimoteca y los recursos relacionados con psicología"/>
    <m/>
    <m/>
    <m/>
    <n v="4"/>
    <m/>
    <m/>
    <n v="4"/>
    <n v="3"/>
    <m/>
    <m/>
    <d v="2017-03-23T16:23:27"/>
    <s v="10.150.1.152"/>
  </r>
  <r>
    <s v="Facultad de Farmacia "/>
    <s v="FAR"/>
    <x v="0"/>
    <n v="1289"/>
    <m/>
    <m/>
    <n v="13"/>
    <m/>
    <n v="3"/>
    <n v="3"/>
    <m/>
    <n v="13"/>
    <n v="18"/>
    <n v="4"/>
    <s v="biblioteca nacional de españa"/>
    <m/>
    <m/>
    <n v="5"/>
    <n v="5"/>
    <n v="5"/>
    <n v="5"/>
    <m/>
    <m/>
    <n v="4"/>
    <n v="3"/>
    <n v="3"/>
    <n v="4"/>
    <n v="3"/>
    <m/>
    <n v="3"/>
    <n v="5"/>
    <n v="5"/>
    <n v="5"/>
    <n v="5"/>
    <n v="4"/>
    <n v="5"/>
    <m/>
    <m/>
    <n v="5"/>
    <n v="5"/>
    <n v="5"/>
    <n v="5"/>
    <n v="5"/>
    <n v="5"/>
    <n v="5"/>
    <m/>
    <s v="Si"/>
    <n v="5"/>
    <s v="No"/>
    <m/>
    <s v="No"/>
    <m/>
    <s v="No"/>
    <s v="Si"/>
    <s v="No"/>
    <m/>
    <s v="Si"/>
    <m/>
    <m/>
    <m/>
    <m/>
    <n v="5"/>
    <n v="5"/>
    <m/>
    <n v="5"/>
    <n v="5"/>
    <m/>
    <m/>
    <d v="2017-03-23T18:54:15"/>
    <s v="10.150.1.151"/>
  </r>
  <r>
    <s v="Facultad de Geografía e Historia "/>
    <s v="GHI"/>
    <x v="2"/>
    <n v="1290"/>
    <m/>
    <m/>
    <n v="16"/>
    <m/>
    <n v="4"/>
    <n v="5"/>
    <m/>
    <m/>
    <m/>
    <m/>
    <m/>
    <m/>
    <m/>
    <n v="5"/>
    <n v="5"/>
    <n v="5"/>
    <n v="4"/>
    <m/>
    <m/>
    <n v="4"/>
    <n v="5"/>
    <n v="4"/>
    <n v="4"/>
    <n v="3"/>
    <m/>
    <n v="4"/>
    <n v="4"/>
    <n v="5"/>
    <n v="5"/>
    <n v="5"/>
    <n v="5"/>
    <n v="5"/>
    <m/>
    <m/>
    <n v="5"/>
    <n v="4"/>
    <n v="5"/>
    <n v="5"/>
    <n v="5"/>
    <n v="5"/>
    <n v="4"/>
    <m/>
    <s v="Si"/>
    <n v="4"/>
    <s v="No"/>
    <m/>
    <s v="No"/>
    <m/>
    <s v="Si"/>
    <s v="Si"/>
    <s v="No"/>
    <m/>
    <s v="No"/>
    <m/>
    <m/>
    <m/>
    <m/>
    <n v="5"/>
    <n v="5"/>
    <m/>
    <n v="5"/>
    <n v="4"/>
    <m/>
    <m/>
    <d v="2017-03-23T19:10:15"/>
    <s v="10.150.1.152"/>
  </r>
  <r>
    <s v=""/>
    <s v=""/>
    <x v="1"/>
    <n v="1291"/>
    <m/>
    <m/>
    <m/>
    <m/>
    <n v="3"/>
    <n v="4"/>
    <m/>
    <n v="5"/>
    <n v="9"/>
    <n v="15"/>
    <m/>
    <m/>
    <m/>
    <n v="4"/>
    <n v="5"/>
    <n v="5"/>
    <n v="4"/>
    <m/>
    <m/>
    <n v="4"/>
    <n v="5"/>
    <n v="4"/>
    <n v="1"/>
    <n v="4"/>
    <m/>
    <n v="4"/>
    <n v="5"/>
    <n v="3"/>
    <n v="4"/>
    <n v="4"/>
    <n v="4"/>
    <n v="4"/>
    <m/>
    <m/>
    <n v="5"/>
    <n v="3"/>
    <n v="4"/>
    <n v="5"/>
    <n v="5"/>
    <n v="5"/>
    <n v="4"/>
    <m/>
    <s v="Si"/>
    <n v="3"/>
    <s v="No"/>
    <m/>
    <s v="No"/>
    <m/>
    <s v="No"/>
    <s v="Si"/>
    <s v="No"/>
    <m/>
    <s v="No"/>
    <m/>
    <m/>
    <m/>
    <m/>
    <n v="4"/>
    <n v="5"/>
    <m/>
    <n v="5"/>
    <n v="4"/>
    <m/>
    <m/>
    <d v="2017-03-23T19:53:59"/>
    <s v="10.150.1.151"/>
  </r>
  <r>
    <s v=""/>
    <s v=""/>
    <x v="1"/>
    <n v="1292"/>
    <m/>
    <m/>
    <m/>
    <m/>
    <n v="2"/>
    <n v="4"/>
    <m/>
    <n v="5"/>
    <m/>
    <m/>
    <m/>
    <m/>
    <m/>
    <n v="2"/>
    <n v="2"/>
    <n v="3"/>
    <n v="3"/>
    <m/>
    <m/>
    <n v="4"/>
    <n v="4"/>
    <n v="5"/>
    <n v="2"/>
    <n v="2"/>
    <m/>
    <n v="5"/>
    <n v="4"/>
    <n v="4"/>
    <n v="5"/>
    <n v="3"/>
    <n v="4"/>
    <n v="4"/>
    <m/>
    <m/>
    <n v="4"/>
    <n v="2"/>
    <n v="4"/>
    <n v="4"/>
    <n v="4"/>
    <n v="5"/>
    <n v="4"/>
    <m/>
    <s v="Si"/>
    <n v="4"/>
    <s v="Si"/>
    <n v="4"/>
    <s v="No"/>
    <m/>
    <s v="No"/>
    <s v="Si"/>
    <s v="Si"/>
    <n v="3"/>
    <s v="No"/>
    <m/>
    <m/>
    <m/>
    <m/>
    <n v="4"/>
    <n v="4"/>
    <m/>
    <n v="4"/>
    <n v="5"/>
    <m/>
    <m/>
    <d v="2017-03-23T20:11:01"/>
    <s v="10.150.1.151"/>
  </r>
  <r>
    <s v="Facultad de Farmacia "/>
    <s v="FAR"/>
    <x v="0"/>
    <n v="1293"/>
    <m/>
    <m/>
    <n v="13"/>
    <m/>
    <n v="2"/>
    <n v="5"/>
    <m/>
    <n v="13"/>
    <n v="18"/>
    <n v="21"/>
    <m/>
    <m/>
    <m/>
    <n v="5"/>
    <n v="4"/>
    <n v="4"/>
    <n v="4"/>
    <m/>
    <m/>
    <n v="3"/>
    <n v="5"/>
    <n v="3"/>
    <n v="2"/>
    <n v="2"/>
    <m/>
    <n v="4"/>
    <n v="5"/>
    <n v="4"/>
    <n v="5"/>
    <n v="4"/>
    <n v="4"/>
    <n v="4"/>
    <m/>
    <m/>
    <n v="5"/>
    <n v="5"/>
    <n v="5"/>
    <n v="5"/>
    <n v="5"/>
    <n v="5"/>
    <n v="5"/>
    <m/>
    <s v="Si"/>
    <n v="4"/>
    <s v="Si"/>
    <n v="4"/>
    <s v="No"/>
    <m/>
    <s v="Si"/>
    <s v="Si"/>
    <s v="Si"/>
    <n v="3"/>
    <s v="No"/>
    <m/>
    <m/>
    <m/>
    <m/>
    <n v="5"/>
    <n v="5"/>
    <m/>
    <n v="5"/>
    <n v="5"/>
    <m/>
    <m/>
    <d v="2017-03-23T21:22:59"/>
    <s v="10.150.1.152"/>
  </r>
  <r>
    <s v="Facultad de Veterinaria "/>
    <s v="VET"/>
    <x v="0"/>
    <n v="1294"/>
    <m/>
    <m/>
    <n v="21"/>
    <m/>
    <n v="3"/>
    <n v="4"/>
    <m/>
    <n v="21"/>
    <m/>
    <m/>
    <m/>
    <m/>
    <m/>
    <n v="5"/>
    <n v="5"/>
    <n v="5"/>
    <n v="5"/>
    <m/>
    <m/>
    <n v="4"/>
    <n v="5"/>
    <n v="3"/>
    <n v="3"/>
    <n v="4"/>
    <m/>
    <n v="4"/>
    <n v="5"/>
    <n v="5"/>
    <n v="5"/>
    <n v="5"/>
    <n v="3"/>
    <n v="3"/>
    <m/>
    <m/>
    <n v="5"/>
    <n v="3"/>
    <n v="3"/>
    <n v="4"/>
    <n v="4"/>
    <n v="5"/>
    <n v="4"/>
    <m/>
    <s v="No"/>
    <m/>
    <s v="No"/>
    <m/>
    <s v="No"/>
    <m/>
    <s v="No"/>
    <s v="Si"/>
    <s v="No"/>
    <m/>
    <s v="No"/>
    <m/>
    <m/>
    <m/>
    <m/>
    <n v="5"/>
    <n v="5"/>
    <m/>
    <n v="5"/>
    <n v="5"/>
    <m/>
    <m/>
    <d v="2017-03-23T21:29:23"/>
    <s v="10.150.1.151"/>
  </r>
  <r>
    <s v="Facultad de Veterinaria "/>
    <s v="VET"/>
    <x v="0"/>
    <n v="1295"/>
    <m/>
    <m/>
    <n v="21"/>
    <m/>
    <n v="3"/>
    <n v="4"/>
    <m/>
    <n v="21"/>
    <n v="18"/>
    <m/>
    <m/>
    <m/>
    <m/>
    <n v="5"/>
    <n v="5"/>
    <n v="5"/>
    <n v="5"/>
    <m/>
    <m/>
    <n v="5"/>
    <n v="4"/>
    <n v="4"/>
    <n v="4"/>
    <n v="5"/>
    <m/>
    <n v="4"/>
    <n v="3"/>
    <n v="4"/>
    <n v="5"/>
    <n v="4"/>
    <n v="5"/>
    <n v="5"/>
    <m/>
    <m/>
    <n v="5"/>
    <n v="4"/>
    <n v="5"/>
    <n v="5"/>
    <n v="5"/>
    <n v="5"/>
    <n v="5"/>
    <m/>
    <s v="Si"/>
    <n v="4"/>
    <s v="Si"/>
    <n v="4"/>
    <s v="No"/>
    <m/>
    <s v="Si"/>
    <s v="Si"/>
    <s v="Si"/>
    <n v="4"/>
    <s v="Si"/>
    <m/>
    <m/>
    <m/>
    <m/>
    <n v="5"/>
    <n v="5"/>
    <m/>
    <n v="5"/>
    <n v="4"/>
    <m/>
    <m/>
    <d v="2017-03-23T22:28:09"/>
    <s v="10.150.1.152"/>
  </r>
  <r>
    <s v=""/>
    <s v=""/>
    <x v="1"/>
    <n v="1296"/>
    <m/>
    <m/>
    <m/>
    <m/>
    <n v="5"/>
    <n v="5"/>
    <m/>
    <n v="1"/>
    <n v="4"/>
    <m/>
    <m/>
    <m/>
    <m/>
    <n v="1"/>
    <n v="1"/>
    <n v="1"/>
    <n v="1"/>
    <m/>
    <m/>
    <n v="5"/>
    <n v="3"/>
    <n v="5"/>
    <n v="3"/>
    <n v="5"/>
    <m/>
    <n v="1"/>
    <n v="1"/>
    <n v="2"/>
    <m/>
    <n v="1"/>
    <n v="1"/>
    <n v="1"/>
    <m/>
    <m/>
    <n v="1"/>
    <n v="1"/>
    <n v="1"/>
    <n v="1"/>
    <n v="1"/>
    <n v="1"/>
    <m/>
    <m/>
    <s v="Si"/>
    <n v="1"/>
    <s v="No"/>
    <m/>
    <s v="No"/>
    <m/>
    <s v="No"/>
    <s v="Si"/>
    <s v="No"/>
    <m/>
    <s v="No"/>
    <m/>
    <m/>
    <m/>
    <m/>
    <n v="1"/>
    <n v="1"/>
    <m/>
    <n v="5"/>
    <n v="5"/>
    <m/>
    <m/>
    <d v="2017-03-23T23:29:46"/>
    <s v="10.150.1.152"/>
  </r>
  <r>
    <s v="Facultad de Geografía e Historia "/>
    <s v="GHI"/>
    <x v="2"/>
    <n v="1297"/>
    <m/>
    <m/>
    <n v="16"/>
    <m/>
    <n v="5"/>
    <n v="4"/>
    <m/>
    <n v="16"/>
    <n v="29"/>
    <n v="28"/>
    <m/>
    <m/>
    <m/>
    <n v="5"/>
    <n v="5"/>
    <n v="5"/>
    <n v="4"/>
    <m/>
    <m/>
    <n v="4"/>
    <n v="4"/>
    <n v="5"/>
    <n v="3"/>
    <n v="4"/>
    <m/>
    <n v="5"/>
    <n v="5"/>
    <n v="5"/>
    <n v="5"/>
    <n v="5"/>
    <n v="5"/>
    <n v="5"/>
    <m/>
    <m/>
    <n v="5"/>
    <n v="5"/>
    <n v="5"/>
    <n v="5"/>
    <n v="5"/>
    <n v="4"/>
    <n v="5"/>
    <m/>
    <s v="Si"/>
    <n v="4"/>
    <s v="Si"/>
    <n v="4"/>
    <s v="Si"/>
    <n v="4"/>
    <s v="Si"/>
    <s v="Si"/>
    <s v="Si"/>
    <n v="5"/>
    <s v="Si"/>
    <m/>
    <m/>
    <m/>
    <m/>
    <n v="5"/>
    <n v="5"/>
    <m/>
    <n v="5"/>
    <n v="5"/>
    <m/>
    <m/>
    <d v="2017-03-24T00:01:53"/>
    <s v="10.150.1.152"/>
  </r>
  <r>
    <s v=""/>
    <s v=""/>
    <x v="1"/>
    <n v="1298"/>
    <m/>
    <m/>
    <m/>
    <m/>
    <n v="3"/>
    <n v="5"/>
    <m/>
    <n v="9"/>
    <n v="5"/>
    <m/>
    <m/>
    <m/>
    <m/>
    <n v="4"/>
    <n v="4"/>
    <n v="3"/>
    <n v="3"/>
    <m/>
    <m/>
    <n v="3"/>
    <n v="5"/>
    <n v="4"/>
    <n v="4"/>
    <n v="3"/>
    <m/>
    <n v="4"/>
    <n v="4"/>
    <n v="4"/>
    <n v="5"/>
    <n v="4"/>
    <n v="5"/>
    <n v="5"/>
    <m/>
    <m/>
    <n v="5"/>
    <n v="5"/>
    <n v="4"/>
    <n v="5"/>
    <m/>
    <n v="5"/>
    <n v="5"/>
    <m/>
    <s v="Si"/>
    <n v="4"/>
    <s v="Si"/>
    <n v="4"/>
    <s v="Si"/>
    <n v="5"/>
    <s v="Si"/>
    <s v="Si"/>
    <s v="No"/>
    <m/>
    <s v="No"/>
    <m/>
    <m/>
    <m/>
    <m/>
    <n v="5"/>
    <n v="5"/>
    <m/>
    <n v="4"/>
    <n v="5"/>
    <m/>
    <m/>
    <d v="2017-03-24T09:43:50"/>
    <s v="10.150.1.151"/>
  </r>
  <r>
    <s v="Facultad de Ciencias Políticas y Sociología "/>
    <s v="CPS"/>
    <x v="4"/>
    <n v="1299"/>
    <m/>
    <m/>
    <n v="9"/>
    <m/>
    <n v="2"/>
    <n v="4"/>
    <m/>
    <n v="9"/>
    <m/>
    <m/>
    <m/>
    <m/>
    <m/>
    <n v="5"/>
    <n v="4"/>
    <n v="4"/>
    <n v="4"/>
    <m/>
    <m/>
    <n v="2"/>
    <n v="5"/>
    <n v="5"/>
    <n v="2"/>
    <n v="4"/>
    <m/>
    <n v="5"/>
    <n v="5"/>
    <n v="4"/>
    <n v="5"/>
    <n v="4"/>
    <n v="5"/>
    <n v="4"/>
    <m/>
    <m/>
    <n v="5"/>
    <n v="4"/>
    <n v="4"/>
    <n v="4"/>
    <n v="5"/>
    <n v="5"/>
    <n v="5"/>
    <m/>
    <s v="Si"/>
    <n v="3"/>
    <s v="No"/>
    <n v="3"/>
    <s v="No"/>
    <m/>
    <s v="No"/>
    <s v="Si"/>
    <s v="Si"/>
    <n v="4"/>
    <s v="Si"/>
    <m/>
    <m/>
    <m/>
    <m/>
    <n v="5"/>
    <n v="5"/>
    <m/>
    <n v="5"/>
    <n v="5"/>
    <m/>
    <m/>
    <d v="2017-03-24T12:17:22"/>
    <s v="10.150.1.151"/>
  </r>
  <r>
    <s v="Facultad de Bellas Artes "/>
    <s v="BBA"/>
    <x v="2"/>
    <n v="1300"/>
    <m/>
    <m/>
    <n v="1"/>
    <m/>
    <n v="4"/>
    <n v="4"/>
    <m/>
    <n v="1"/>
    <n v="16"/>
    <n v="14"/>
    <m/>
    <m/>
    <m/>
    <n v="4"/>
    <n v="5"/>
    <n v="5"/>
    <n v="4"/>
    <m/>
    <m/>
    <n v="5"/>
    <n v="2"/>
    <n v="4"/>
    <n v="2"/>
    <n v="4"/>
    <m/>
    <n v="5"/>
    <n v="5"/>
    <n v="5"/>
    <n v="5"/>
    <n v="4"/>
    <n v="5"/>
    <n v="5"/>
    <m/>
    <m/>
    <n v="5"/>
    <n v="5"/>
    <n v="5"/>
    <n v="5"/>
    <n v="5"/>
    <n v="5"/>
    <n v="4"/>
    <m/>
    <s v="Si"/>
    <n v="5"/>
    <s v="Si"/>
    <n v="5"/>
    <s v="No"/>
    <m/>
    <s v="Si"/>
    <s v="Si"/>
    <s v="Si"/>
    <n v="5"/>
    <s v="Si"/>
    <m/>
    <m/>
    <m/>
    <m/>
    <n v="5"/>
    <n v="5"/>
    <m/>
    <n v="5"/>
    <n v="5"/>
    <m/>
    <m/>
    <d v="2017-03-24T13:52:04"/>
    <s v="10.150.1.152"/>
  </r>
  <r>
    <s v=""/>
    <s v=""/>
    <x v="1"/>
    <n v="1301"/>
    <m/>
    <s v="B"/>
    <s v="Presencial"/>
    <s v="Información general"/>
    <m/>
    <s v="2. Entre 5 y 15 minutos"/>
    <m/>
    <n v="1"/>
    <m/>
    <m/>
    <m/>
    <m/>
    <m/>
    <m/>
    <m/>
    <m/>
    <m/>
    <m/>
    <m/>
    <m/>
    <m/>
    <m/>
    <m/>
    <m/>
    <m/>
    <m/>
    <m/>
    <m/>
    <m/>
    <m/>
    <m/>
    <m/>
    <m/>
    <m/>
    <m/>
    <m/>
    <m/>
    <m/>
    <m/>
    <m/>
    <m/>
    <m/>
    <m/>
    <m/>
    <m/>
    <m/>
    <m/>
    <m/>
    <m/>
    <m/>
    <m/>
    <m/>
    <m/>
    <m/>
    <m/>
    <m/>
    <m/>
    <m/>
    <m/>
    <m/>
    <m/>
    <m/>
    <m/>
    <m/>
    <d v="2017-03-24T13:53:34"/>
    <s v="10.150.1.152"/>
  </r>
  <r>
    <s v="Facultad de Derecho "/>
    <s v="DER"/>
    <x v="4"/>
    <n v="1302"/>
    <m/>
    <m/>
    <n v="11"/>
    <m/>
    <n v="3"/>
    <n v="5"/>
    <m/>
    <n v="11"/>
    <m/>
    <m/>
    <m/>
    <m/>
    <m/>
    <n v="5"/>
    <n v="5"/>
    <n v="5"/>
    <n v="4"/>
    <m/>
    <m/>
    <n v="4"/>
    <n v="4"/>
    <n v="2"/>
    <n v="3"/>
    <n v="2"/>
    <m/>
    <n v="5"/>
    <n v="5"/>
    <n v="5"/>
    <n v="5"/>
    <n v="5"/>
    <n v="5"/>
    <n v="5"/>
    <m/>
    <m/>
    <n v="5"/>
    <n v="5"/>
    <n v="5"/>
    <n v="5"/>
    <n v="5"/>
    <n v="5"/>
    <n v="5"/>
    <m/>
    <s v="Si"/>
    <n v="5"/>
    <s v="Si"/>
    <n v="5"/>
    <s v="No"/>
    <m/>
    <s v="Si"/>
    <s v="Si"/>
    <s v="Si"/>
    <n v="5"/>
    <s v="Si"/>
    <m/>
    <m/>
    <m/>
    <m/>
    <n v="5"/>
    <n v="5"/>
    <m/>
    <m/>
    <n v="5"/>
    <m/>
    <m/>
    <d v="2017-03-24T16:36:18"/>
    <s v="10.150.1.151"/>
  </r>
  <r>
    <s v="F. Trabajo Social"/>
    <s v="TRS"/>
    <x v="4"/>
    <n v="1303"/>
    <m/>
    <m/>
    <n v="26"/>
    <m/>
    <n v="3"/>
    <n v="3"/>
    <m/>
    <n v="26"/>
    <n v="5"/>
    <n v="9"/>
    <m/>
    <m/>
    <m/>
    <n v="4"/>
    <n v="4"/>
    <n v="4"/>
    <n v="4"/>
    <m/>
    <m/>
    <n v="3"/>
    <n v="4"/>
    <n v="3"/>
    <n v="4"/>
    <n v="4"/>
    <m/>
    <n v="5"/>
    <n v="5"/>
    <n v="5"/>
    <n v="5"/>
    <n v="5"/>
    <n v="5"/>
    <n v="5"/>
    <m/>
    <m/>
    <n v="5"/>
    <n v="5"/>
    <n v="5"/>
    <n v="5"/>
    <n v="5"/>
    <n v="5"/>
    <m/>
    <m/>
    <s v="Si"/>
    <n v="5"/>
    <s v="Si"/>
    <n v="5"/>
    <s v="Si"/>
    <n v="5"/>
    <s v="No"/>
    <s v="Si"/>
    <s v="Si"/>
    <n v="5"/>
    <s v="No"/>
    <m/>
    <m/>
    <m/>
    <m/>
    <n v="5"/>
    <n v="5"/>
    <m/>
    <n v="5"/>
    <n v="5"/>
    <s v="¡Gracias por vuestro trabajo!"/>
    <m/>
    <d v="2017-03-24T18:55:35"/>
    <s v="10.150.1.152"/>
  </r>
  <r>
    <s v="F. Enfermería, Fisioterapia y Podología"/>
    <s v="ENF"/>
    <x v="0"/>
    <n v="1304"/>
    <m/>
    <m/>
    <n v="22"/>
    <m/>
    <n v="3"/>
    <n v="4"/>
    <m/>
    <n v="16"/>
    <n v="15"/>
    <n v="18"/>
    <s v="Biblioteca CSIC"/>
    <m/>
    <m/>
    <n v="4"/>
    <n v="4"/>
    <n v="4"/>
    <n v="4"/>
    <m/>
    <m/>
    <n v="5"/>
    <n v="4"/>
    <n v="5"/>
    <n v="4"/>
    <n v="4"/>
    <m/>
    <n v="5"/>
    <n v="4"/>
    <n v="5"/>
    <n v="5"/>
    <n v="4"/>
    <n v="4"/>
    <n v="4"/>
    <m/>
    <m/>
    <n v="5"/>
    <n v="4"/>
    <n v="4"/>
    <n v="4"/>
    <n v="5"/>
    <n v="3"/>
    <n v="4"/>
    <m/>
    <s v="Si"/>
    <n v="4"/>
    <s v="Si"/>
    <n v="4"/>
    <s v="No"/>
    <m/>
    <s v="No"/>
    <s v="Si"/>
    <s v="Si"/>
    <n v="4"/>
    <s v="No"/>
    <m/>
    <m/>
    <m/>
    <m/>
    <n v="4"/>
    <n v="5"/>
    <m/>
    <n v="4"/>
    <n v="3"/>
    <m/>
    <m/>
    <d v="2017-03-24T18:55:36"/>
    <s v="10.150.1.151"/>
  </r>
  <r>
    <s v="F. Comercio y Turismo"/>
    <s v="EMP"/>
    <x v="4"/>
    <n v="1305"/>
    <m/>
    <m/>
    <n v="24"/>
    <m/>
    <n v="2"/>
    <n v="4"/>
    <m/>
    <n v="24"/>
    <n v="5"/>
    <n v="4"/>
    <m/>
    <m/>
    <m/>
    <n v="5"/>
    <n v="4"/>
    <n v="4"/>
    <n v="4"/>
    <m/>
    <m/>
    <n v="3"/>
    <n v="5"/>
    <n v="5"/>
    <n v="2"/>
    <n v="4"/>
    <m/>
    <n v="3"/>
    <n v="3"/>
    <n v="3"/>
    <n v="5"/>
    <n v="3"/>
    <n v="4"/>
    <n v="3"/>
    <m/>
    <m/>
    <n v="5"/>
    <n v="5"/>
    <n v="5"/>
    <n v="5"/>
    <n v="5"/>
    <m/>
    <m/>
    <m/>
    <s v="Si"/>
    <n v="4"/>
    <s v="Si"/>
    <n v="5"/>
    <s v="No"/>
    <m/>
    <s v="Si"/>
    <s v="Si"/>
    <s v="Si"/>
    <n v="4"/>
    <s v="No"/>
    <s v="Revistas académicas más actualizadas, sin períodos de carencia"/>
    <m/>
    <m/>
    <m/>
    <n v="5"/>
    <n v="5"/>
    <m/>
    <n v="5"/>
    <n v="4"/>
    <s v="Supongo que lo que voy a decir, dependerá de las diferentes Bibliotecas, pero los alumnos de los primeros cursos no tienen apenas idea de los recursos online disponibles, ni de su uso. Creo que habría que darle cursos en 1º o 2º, para que no lleguen al TFG sin saberlo."/>
    <m/>
    <d v="2017-03-24T20:42:50"/>
    <s v="10.150.1.151"/>
  </r>
  <r>
    <s v="Facultad de Educación "/>
    <s v="EDU"/>
    <x v="2"/>
    <n v="1306"/>
    <m/>
    <m/>
    <n v="12"/>
    <m/>
    <n v="3"/>
    <n v="1"/>
    <m/>
    <n v="12"/>
    <m/>
    <m/>
    <m/>
    <m/>
    <m/>
    <n v="1"/>
    <n v="1"/>
    <n v="1"/>
    <m/>
    <m/>
    <m/>
    <n v="4"/>
    <n v="3"/>
    <n v="4"/>
    <n v="3"/>
    <n v="1"/>
    <m/>
    <n v="3"/>
    <n v="1"/>
    <n v="3"/>
    <n v="1"/>
    <n v="3"/>
    <n v="1"/>
    <n v="2"/>
    <m/>
    <m/>
    <n v="1"/>
    <n v="1"/>
    <n v="1"/>
    <n v="1"/>
    <n v="2"/>
    <n v="2"/>
    <n v="1"/>
    <m/>
    <s v="No"/>
    <m/>
    <s v="No"/>
    <m/>
    <s v="No"/>
    <m/>
    <s v="No"/>
    <s v="No"/>
    <s v="No"/>
    <m/>
    <s v="No"/>
    <m/>
    <m/>
    <m/>
    <m/>
    <n v="1"/>
    <n v="1"/>
    <m/>
    <n v="5"/>
    <n v="3"/>
    <s v="Es por mi falta de tiempo."/>
    <m/>
    <d v="2017-03-24T21:11:15"/>
    <s v="10.150.1.151"/>
  </r>
  <r>
    <s v="F. Enfermería, Fisioterapia y Podología"/>
    <s v="ENF"/>
    <x v="0"/>
    <n v="1307"/>
    <m/>
    <m/>
    <n v="22"/>
    <m/>
    <n v="3"/>
    <n v="3"/>
    <m/>
    <n v="22"/>
    <m/>
    <m/>
    <m/>
    <m/>
    <m/>
    <n v="4"/>
    <n v="4"/>
    <n v="4"/>
    <n v="3"/>
    <m/>
    <m/>
    <n v="3"/>
    <n v="4"/>
    <n v="2"/>
    <n v="3"/>
    <n v="2"/>
    <m/>
    <n v="3"/>
    <n v="3"/>
    <n v="4"/>
    <n v="5"/>
    <n v="3"/>
    <n v="3"/>
    <n v="5"/>
    <m/>
    <m/>
    <n v="5"/>
    <n v="3"/>
    <n v="3"/>
    <n v="4"/>
    <n v="4"/>
    <n v="4"/>
    <n v="3"/>
    <m/>
    <s v="Si"/>
    <n v="4"/>
    <s v="No"/>
    <m/>
    <s v="No"/>
    <m/>
    <s v="No"/>
    <s v="Si"/>
    <s v="No"/>
    <m/>
    <s v="No"/>
    <m/>
    <m/>
    <m/>
    <m/>
    <n v="5"/>
    <n v="5"/>
    <m/>
    <n v="5"/>
    <n v="4"/>
    <m/>
    <m/>
    <d v="2017-03-24T22:29:25"/>
    <s v="10.150.1.152"/>
  </r>
  <r>
    <s v="Facultad de Educación "/>
    <s v="EDU"/>
    <x v="2"/>
    <n v="1308"/>
    <m/>
    <m/>
    <n v="12"/>
    <m/>
    <n v="2"/>
    <n v="2"/>
    <m/>
    <n v="12"/>
    <n v="16"/>
    <n v="1"/>
    <s v="Centro de Formación del Profesorado María Inmaculada (Escuelas del Ave María) de Granada&lt;br&gt;Biblioteca del IES Altaír de Getafe"/>
    <m/>
    <m/>
    <n v="5"/>
    <n v="5"/>
    <n v="5"/>
    <n v="5"/>
    <m/>
    <m/>
    <n v="3"/>
    <n v="3"/>
    <n v="5"/>
    <n v="2"/>
    <n v="4"/>
    <m/>
    <n v="5"/>
    <n v="5"/>
    <n v="5"/>
    <n v="5"/>
    <n v="5"/>
    <n v="5"/>
    <n v="5"/>
    <m/>
    <m/>
    <n v="5"/>
    <n v="5"/>
    <n v="5"/>
    <n v="5"/>
    <n v="5"/>
    <n v="5"/>
    <n v="5"/>
    <m/>
    <s v="Si"/>
    <n v="5"/>
    <s v="No"/>
    <n v="3"/>
    <s v="No"/>
    <m/>
    <s v="No"/>
    <s v="Si"/>
    <s v="No"/>
    <m/>
    <s v="No"/>
    <m/>
    <m/>
    <m/>
    <m/>
    <n v="5"/>
    <n v="5"/>
    <m/>
    <n v="5"/>
    <n v="3"/>
    <m/>
    <m/>
    <d v="2017-03-25T12:50:14"/>
    <s v="10.150.1.152"/>
  </r>
  <r>
    <s v="Facultad de Ciencias de la Información "/>
    <s v="INF"/>
    <x v="4"/>
    <n v="1309"/>
    <m/>
    <m/>
    <n v="4"/>
    <m/>
    <n v="4"/>
    <n v="4"/>
    <m/>
    <n v="4"/>
    <n v="29"/>
    <m/>
    <m/>
    <m/>
    <m/>
    <n v="5"/>
    <n v="5"/>
    <n v="5"/>
    <n v="5"/>
    <m/>
    <m/>
    <n v="4"/>
    <n v="4"/>
    <n v="5"/>
    <n v="4"/>
    <n v="5"/>
    <m/>
    <n v="4"/>
    <n v="4"/>
    <n v="3"/>
    <n v="5"/>
    <n v="5"/>
    <n v="5"/>
    <n v="5"/>
    <m/>
    <m/>
    <n v="5"/>
    <n v="5"/>
    <n v="5"/>
    <n v="5"/>
    <n v="5"/>
    <n v="5"/>
    <n v="5"/>
    <m/>
    <s v="Si"/>
    <n v="4"/>
    <s v="No"/>
    <m/>
    <s v="No"/>
    <m/>
    <s v="No"/>
    <s v="Si"/>
    <s v="Si"/>
    <n v="4"/>
    <s v="No"/>
    <m/>
    <m/>
    <m/>
    <m/>
    <n v="5"/>
    <n v="5"/>
    <m/>
    <n v="5"/>
    <n v="5"/>
    <m/>
    <m/>
    <d v="2017-03-25T12:54:55"/>
    <s v="10.150.1.151"/>
  </r>
  <r>
    <s v="F. Enfermería, Fisioterapia y Podología"/>
    <s v="ENF"/>
    <x v="0"/>
    <n v="1310"/>
    <m/>
    <m/>
    <n v="22"/>
    <m/>
    <n v="3"/>
    <n v="3"/>
    <m/>
    <n v="22"/>
    <n v="18"/>
    <m/>
    <m/>
    <m/>
    <m/>
    <n v="5"/>
    <n v="5"/>
    <n v="5"/>
    <n v="5"/>
    <m/>
    <m/>
    <n v="2"/>
    <n v="5"/>
    <n v="2"/>
    <n v="2"/>
    <n v="3"/>
    <m/>
    <n v="4"/>
    <n v="4"/>
    <n v="4"/>
    <n v="5"/>
    <n v="4"/>
    <n v="4"/>
    <n v="4"/>
    <m/>
    <m/>
    <n v="5"/>
    <n v="5"/>
    <n v="5"/>
    <n v="5"/>
    <n v="5"/>
    <n v="5"/>
    <n v="5"/>
    <m/>
    <s v="No"/>
    <m/>
    <s v="No"/>
    <m/>
    <s v="No"/>
    <m/>
    <s v="Si"/>
    <s v="Si"/>
    <s v="No"/>
    <m/>
    <s v="Si"/>
    <s v="Ha sido util para los estudiantes"/>
    <m/>
    <m/>
    <m/>
    <n v="5"/>
    <n v="5"/>
    <m/>
    <n v="5"/>
    <n v="3"/>
    <m/>
    <m/>
    <d v="2017-03-25T18:43:11"/>
    <s v="10.150.1.151"/>
  </r>
  <r>
    <s v="Facultad de Ciencias Biológicas "/>
    <s v="BIO"/>
    <x v="3"/>
    <n v="1311"/>
    <m/>
    <m/>
    <n v="2"/>
    <m/>
    <n v="3"/>
    <n v="3"/>
    <m/>
    <n v="2"/>
    <n v="7"/>
    <n v="13"/>
    <s v="CSIC"/>
    <m/>
    <m/>
    <n v="5"/>
    <n v="5"/>
    <n v="5"/>
    <n v="5"/>
    <m/>
    <m/>
    <n v="4"/>
    <n v="5"/>
    <n v="5"/>
    <n v="2"/>
    <n v="5"/>
    <m/>
    <n v="5"/>
    <n v="5"/>
    <n v="5"/>
    <n v="5"/>
    <n v="5"/>
    <n v="5"/>
    <n v="5"/>
    <m/>
    <m/>
    <n v="5"/>
    <n v="5"/>
    <n v="5"/>
    <n v="5"/>
    <n v="5"/>
    <n v="5"/>
    <n v="5"/>
    <m/>
    <s v="Si"/>
    <n v="4"/>
    <s v="Si"/>
    <n v="4"/>
    <s v="Si"/>
    <n v="3"/>
    <s v="Si"/>
    <s v="Si"/>
    <s v="No"/>
    <m/>
    <s v="No"/>
    <m/>
    <m/>
    <m/>
    <m/>
    <n v="5"/>
    <n v="5"/>
    <m/>
    <n v="5"/>
    <n v="5"/>
    <s v="El mejor de los servicios generales de que diospone la UCM para los profesores e investigadores"/>
    <m/>
    <d v="2017-03-25T20:02:50"/>
    <s v="10.150.1.151"/>
  </r>
  <r>
    <s v="Facultad de Geografía e Historia "/>
    <s v="GHI"/>
    <x v="2"/>
    <n v="1312"/>
    <m/>
    <m/>
    <n v="16"/>
    <m/>
    <n v="4"/>
    <n v="4"/>
    <m/>
    <n v="16"/>
    <n v="14"/>
    <m/>
    <m/>
    <m/>
    <m/>
    <n v="4"/>
    <n v="4"/>
    <n v="4"/>
    <n v="4"/>
    <m/>
    <m/>
    <n v="4"/>
    <n v="4"/>
    <n v="5"/>
    <n v="5"/>
    <n v="5"/>
    <m/>
    <n v="4"/>
    <n v="5"/>
    <n v="4"/>
    <n v="5"/>
    <n v="4"/>
    <n v="4"/>
    <n v="4"/>
    <m/>
    <m/>
    <n v="4"/>
    <n v="4"/>
    <n v="5"/>
    <n v="5"/>
    <n v="5"/>
    <n v="5"/>
    <n v="4"/>
    <m/>
    <s v="Si"/>
    <n v="5"/>
    <s v="No"/>
    <m/>
    <s v="No"/>
    <m/>
    <s v="No"/>
    <s v="No"/>
    <s v="No"/>
    <m/>
    <s v="No"/>
    <m/>
    <m/>
    <m/>
    <m/>
    <n v="5"/>
    <n v="5"/>
    <m/>
    <n v="4"/>
    <n v="5"/>
    <m/>
    <m/>
    <d v="2017-03-26T16:38:19"/>
    <s v="10.150.1.152"/>
  </r>
  <r>
    <s v=""/>
    <s v=""/>
    <x v="1"/>
    <n v="1313"/>
    <m/>
    <m/>
    <m/>
    <m/>
    <m/>
    <m/>
    <m/>
    <n v="26"/>
    <n v="9"/>
    <n v="20"/>
    <m/>
    <m/>
    <m/>
    <n v="5"/>
    <n v="5"/>
    <n v="5"/>
    <n v="5"/>
    <m/>
    <m/>
    <n v="5"/>
    <n v="5"/>
    <n v="4"/>
    <n v="4"/>
    <n v="5"/>
    <m/>
    <n v="5"/>
    <n v="5"/>
    <n v="5"/>
    <n v="5"/>
    <n v="5"/>
    <n v="5"/>
    <n v="5"/>
    <m/>
    <m/>
    <n v="5"/>
    <n v="5"/>
    <n v="5"/>
    <n v="5"/>
    <n v="5"/>
    <n v="5"/>
    <n v="5"/>
    <m/>
    <s v="Si"/>
    <n v="5"/>
    <s v="Si"/>
    <n v="5"/>
    <s v="Si"/>
    <n v="5"/>
    <s v="Si"/>
    <s v="Si"/>
    <s v="Si"/>
    <n v="5"/>
    <s v="No"/>
    <m/>
    <m/>
    <m/>
    <m/>
    <n v="5"/>
    <n v="5"/>
    <m/>
    <n v="5"/>
    <n v="5"/>
    <m/>
    <m/>
    <d v="2017-03-26T16:38:39"/>
    <s v="10.150.1.151"/>
  </r>
  <r>
    <s v="Facultad de Geografía e Historia "/>
    <s v="GHI"/>
    <x v="2"/>
    <n v="1314"/>
    <m/>
    <m/>
    <n v="16"/>
    <m/>
    <n v="4"/>
    <n v="5"/>
    <m/>
    <n v="16"/>
    <n v="14"/>
    <m/>
    <m/>
    <m/>
    <m/>
    <n v="5"/>
    <n v="5"/>
    <n v="4"/>
    <n v="4"/>
    <m/>
    <m/>
    <n v="4"/>
    <n v="4"/>
    <n v="4"/>
    <n v="3"/>
    <n v="4"/>
    <m/>
    <n v="4"/>
    <n v="5"/>
    <n v="5"/>
    <n v="5"/>
    <n v="5"/>
    <n v="5"/>
    <n v="5"/>
    <m/>
    <m/>
    <n v="5"/>
    <n v="5"/>
    <n v="5"/>
    <n v="5"/>
    <n v="5"/>
    <n v="5"/>
    <n v="5"/>
    <m/>
    <s v="Si"/>
    <n v="4"/>
    <s v="Si"/>
    <n v="3"/>
    <s v="Si"/>
    <n v="3"/>
    <s v="No"/>
    <s v="No"/>
    <s v="No"/>
    <m/>
    <m/>
    <m/>
    <m/>
    <m/>
    <m/>
    <n v="4"/>
    <n v="4"/>
    <m/>
    <n v="5"/>
    <n v="4"/>
    <m/>
    <m/>
    <d v="2017-03-27T07:55:15"/>
    <s v="10.150.1.151"/>
  </r>
  <r>
    <s v=""/>
    <s v=""/>
    <x v="1"/>
    <n v="1315"/>
    <m/>
    <m/>
    <m/>
    <m/>
    <n v="3"/>
    <n v="3"/>
    <m/>
    <n v="12"/>
    <m/>
    <m/>
    <m/>
    <m/>
    <m/>
    <n v="3"/>
    <n v="1"/>
    <n v="2"/>
    <n v="2"/>
    <m/>
    <m/>
    <n v="3"/>
    <n v="4"/>
    <n v="4"/>
    <n v="3"/>
    <n v="3"/>
    <m/>
    <n v="3"/>
    <n v="3"/>
    <n v="4"/>
    <n v="5"/>
    <n v="4"/>
    <n v="4"/>
    <n v="4"/>
    <m/>
    <m/>
    <n v="5"/>
    <n v="5"/>
    <n v="5"/>
    <n v="5"/>
    <n v="4"/>
    <n v="4"/>
    <n v="4"/>
    <m/>
    <s v="No"/>
    <m/>
    <s v="No"/>
    <m/>
    <s v="No"/>
    <m/>
    <s v="No"/>
    <s v="Si"/>
    <s v="No"/>
    <m/>
    <s v="No"/>
    <m/>
    <m/>
    <m/>
    <m/>
    <n v="5"/>
    <n v="5"/>
    <m/>
    <n v="4"/>
    <n v="4"/>
    <m/>
    <m/>
    <d v="2017-03-27T09:46:05"/>
    <s v="10.150.1.152"/>
  </r>
  <r>
    <s v="F. Enfermería, Fisioterapia y Podología"/>
    <s v="ENF"/>
    <x v="0"/>
    <n v="1316"/>
    <m/>
    <m/>
    <n v="22"/>
    <m/>
    <n v="2"/>
    <n v="3"/>
    <m/>
    <n v="22"/>
    <n v="18"/>
    <m/>
    <m/>
    <m/>
    <m/>
    <n v="5"/>
    <n v="5"/>
    <n v="4"/>
    <n v="4"/>
    <m/>
    <m/>
    <n v="5"/>
    <n v="4"/>
    <n v="5"/>
    <n v="4"/>
    <n v="4"/>
    <m/>
    <n v="5"/>
    <n v="4"/>
    <n v="3"/>
    <n v="5"/>
    <n v="3"/>
    <n v="4"/>
    <n v="3"/>
    <m/>
    <m/>
    <n v="5"/>
    <n v="3"/>
    <n v="5"/>
    <n v="5"/>
    <n v="5"/>
    <n v="4"/>
    <n v="4"/>
    <m/>
    <s v="Si"/>
    <n v="3"/>
    <s v="No"/>
    <m/>
    <s v="No"/>
    <m/>
    <s v="Si"/>
    <s v="Si"/>
    <s v="No"/>
    <m/>
    <s v="Si"/>
    <m/>
    <m/>
    <m/>
    <m/>
    <n v="5"/>
    <n v="5"/>
    <m/>
    <n v="4"/>
    <n v="4"/>
    <m/>
    <m/>
    <d v="2017-03-27T10:40:23"/>
    <s v="10.150.1.152"/>
  </r>
  <r>
    <s v="Facultad de Filología "/>
    <s v="FLL"/>
    <x v="2"/>
    <n v="1317"/>
    <m/>
    <m/>
    <n v="14"/>
    <m/>
    <n v="5"/>
    <n v="3"/>
    <m/>
    <n v="14"/>
    <n v="29"/>
    <n v="16"/>
    <m/>
    <m/>
    <m/>
    <n v="4"/>
    <n v="4"/>
    <n v="5"/>
    <n v="3"/>
    <m/>
    <m/>
    <n v="5"/>
    <n v="4"/>
    <n v="5"/>
    <n v="3"/>
    <n v="3"/>
    <m/>
    <n v="4"/>
    <n v="3"/>
    <n v="3"/>
    <n v="5"/>
    <n v="5"/>
    <n v="4"/>
    <n v="5"/>
    <m/>
    <m/>
    <n v="5"/>
    <n v="5"/>
    <n v="5"/>
    <n v="5"/>
    <n v="5"/>
    <n v="5"/>
    <m/>
    <m/>
    <s v="Si"/>
    <n v="4"/>
    <s v="Si"/>
    <n v="4"/>
    <s v="No"/>
    <m/>
    <s v="Si"/>
    <s v="Si"/>
    <s v="Si"/>
    <n v="4"/>
    <s v="No"/>
    <m/>
    <m/>
    <m/>
    <m/>
    <n v="4"/>
    <n v="5"/>
    <m/>
    <n v="4"/>
    <n v="4"/>
    <m/>
    <m/>
    <d v="2017-03-27T13:14:42"/>
    <s v="10.150.1.152"/>
  </r>
  <r>
    <s v="Facultad de Informática "/>
    <s v="FDI"/>
    <x v="3"/>
    <n v="1318"/>
    <m/>
    <m/>
    <n v="17"/>
    <m/>
    <n v="3"/>
    <n v="4"/>
    <m/>
    <n v="17"/>
    <m/>
    <m/>
    <m/>
    <m/>
    <m/>
    <n v="5"/>
    <n v="5"/>
    <n v="5"/>
    <n v="4"/>
    <m/>
    <m/>
    <n v="3"/>
    <n v="5"/>
    <n v="2"/>
    <n v="1"/>
    <n v="5"/>
    <m/>
    <n v="4"/>
    <n v="4"/>
    <n v="4"/>
    <n v="5"/>
    <n v="3"/>
    <n v="5"/>
    <n v="3"/>
    <m/>
    <m/>
    <n v="5"/>
    <n v="5"/>
    <n v="5"/>
    <n v="5"/>
    <n v="5"/>
    <n v="5"/>
    <n v="4"/>
    <m/>
    <s v="Si"/>
    <n v="5"/>
    <s v="No"/>
    <m/>
    <s v="No"/>
    <m/>
    <s v="Si"/>
    <s v="No"/>
    <s v="Si"/>
    <n v="3"/>
    <s v="Si"/>
    <m/>
    <m/>
    <m/>
    <m/>
    <n v="5"/>
    <n v="5"/>
    <m/>
    <n v="5"/>
    <n v="4"/>
    <m/>
    <m/>
    <d v="2017-03-27T18:09:20"/>
    <s v="10.150.1.152"/>
  </r>
  <r>
    <s v="Facultad de Ciencias Políticas y Sociología "/>
    <s v="CPS"/>
    <x v="4"/>
    <n v="1319"/>
    <m/>
    <m/>
    <n v="9"/>
    <m/>
    <n v="3"/>
    <n v="4"/>
    <m/>
    <n v="9"/>
    <n v="26"/>
    <n v="16"/>
    <m/>
    <m/>
    <m/>
    <n v="5"/>
    <n v="5"/>
    <n v="4"/>
    <n v="4"/>
    <m/>
    <m/>
    <n v="4"/>
    <n v="5"/>
    <n v="4"/>
    <n v="4"/>
    <n v="3"/>
    <m/>
    <n v="4"/>
    <n v="4"/>
    <n v="4"/>
    <n v="5"/>
    <n v="4"/>
    <n v="5"/>
    <n v="4"/>
    <m/>
    <m/>
    <n v="4"/>
    <n v="5"/>
    <n v="5"/>
    <n v="5"/>
    <n v="5"/>
    <n v="5"/>
    <n v="5"/>
    <m/>
    <m/>
    <n v="4"/>
    <s v="No"/>
    <m/>
    <s v="Si"/>
    <n v="4"/>
    <s v="No"/>
    <s v="Si"/>
    <s v="Si"/>
    <n v="4"/>
    <s v="No"/>
    <m/>
    <m/>
    <m/>
    <m/>
    <n v="5"/>
    <n v="5"/>
    <m/>
    <n v="5"/>
    <n v="5"/>
    <s v="Sigan mejorando cada vez estoy más contenta. "/>
    <m/>
    <d v="2017-03-27T19:15:41"/>
    <s v="10.150.1.152"/>
  </r>
  <r>
    <s v="Facultad de Bellas Artes "/>
    <s v="BBA"/>
    <x v="2"/>
    <n v="1320"/>
    <m/>
    <m/>
    <n v="1"/>
    <m/>
    <n v="4"/>
    <n v="3"/>
    <m/>
    <n v="1"/>
    <m/>
    <m/>
    <s v="Bibioteca UPM ETSAM y CSDMM"/>
    <m/>
    <m/>
    <n v="5"/>
    <n v="5"/>
    <n v="2"/>
    <n v="2"/>
    <m/>
    <m/>
    <n v="4"/>
    <n v="4"/>
    <n v="4"/>
    <n v="1"/>
    <n v="1"/>
    <m/>
    <n v="4"/>
    <m/>
    <n v="5"/>
    <n v="5"/>
    <n v="5"/>
    <m/>
    <n v="5"/>
    <m/>
    <m/>
    <n v="5"/>
    <n v="5"/>
    <n v="5"/>
    <n v="5"/>
    <n v="4"/>
    <n v="5"/>
    <n v="5"/>
    <m/>
    <s v="Si"/>
    <n v="5"/>
    <s v="Si"/>
    <n v="5"/>
    <s v="No"/>
    <m/>
    <s v="No"/>
    <s v="Si"/>
    <s v="Si"/>
    <n v="5"/>
    <s v="Si"/>
    <m/>
    <m/>
    <m/>
    <m/>
    <n v="5"/>
    <n v="5"/>
    <m/>
    <n v="5"/>
    <n v="4"/>
    <s v="más puestos para ordenadores personales con toma de electricidad, una iluminación puntual adecuada a la lectura, los fluorescentes son terribles para la vista; muchas gracias"/>
    <m/>
    <d v="2017-03-27T20:16:45"/>
    <s v="10.150.1.152"/>
  </r>
  <r>
    <s v="F. Óptica y Optometría"/>
    <s v="OPT"/>
    <x v="0"/>
    <n v="1321"/>
    <m/>
    <m/>
    <n v="25"/>
    <m/>
    <n v="2"/>
    <n v="2"/>
    <m/>
    <n v="25"/>
    <n v="8"/>
    <m/>
    <m/>
    <m/>
    <m/>
    <n v="5"/>
    <n v="5"/>
    <n v="5"/>
    <n v="5"/>
    <m/>
    <m/>
    <n v="4"/>
    <n v="2"/>
    <n v="3"/>
    <n v="2"/>
    <n v="2"/>
    <m/>
    <n v="5"/>
    <n v="4"/>
    <n v="4"/>
    <n v="5"/>
    <n v="4"/>
    <n v="5"/>
    <n v="4"/>
    <m/>
    <m/>
    <n v="5"/>
    <n v="5"/>
    <n v="5"/>
    <n v="5"/>
    <n v="5"/>
    <n v="5"/>
    <n v="3"/>
    <m/>
    <s v="Si"/>
    <n v="4"/>
    <s v="Si"/>
    <n v="4"/>
    <s v="Si"/>
    <n v="5"/>
    <s v="Si"/>
    <s v="Si"/>
    <s v="No"/>
    <m/>
    <s v="No"/>
    <m/>
    <m/>
    <m/>
    <m/>
    <n v="5"/>
    <n v="5"/>
    <m/>
    <n v="5"/>
    <n v="3"/>
    <m/>
    <m/>
    <d v="2017-03-28T08:57:32"/>
    <s v="10.150.1.152"/>
  </r>
  <r>
    <s v=""/>
    <s v=""/>
    <x v="1"/>
    <n v="1322"/>
    <m/>
    <m/>
    <m/>
    <m/>
    <n v="4"/>
    <n v="4"/>
    <m/>
    <n v="23"/>
    <n v="8"/>
    <m/>
    <m/>
    <m/>
    <m/>
    <n v="5"/>
    <n v="4"/>
    <m/>
    <n v="3"/>
    <m/>
    <m/>
    <n v="5"/>
    <n v="4"/>
    <n v="5"/>
    <n v="4"/>
    <n v="4"/>
    <m/>
    <n v="5"/>
    <n v="5"/>
    <n v="4"/>
    <n v="4"/>
    <n v="4"/>
    <n v="5"/>
    <n v="5"/>
    <m/>
    <m/>
    <n v="5"/>
    <n v="4"/>
    <n v="5"/>
    <n v="5"/>
    <n v="4"/>
    <n v="5"/>
    <n v="5"/>
    <m/>
    <m/>
    <n v="3"/>
    <s v="Si"/>
    <n v="5"/>
    <s v="Si"/>
    <n v="4"/>
    <s v="Si"/>
    <s v="Si"/>
    <m/>
    <m/>
    <s v="Si"/>
    <m/>
    <m/>
    <m/>
    <m/>
    <n v="5"/>
    <n v="5"/>
    <m/>
    <n v="5"/>
    <n v="4"/>
    <m/>
    <m/>
    <d v="2017-03-28T10:29:06"/>
    <s v="10.150.1.152"/>
  </r>
  <r>
    <s v="Facultad de Veterinaria "/>
    <s v="VET"/>
    <x v="0"/>
    <n v="1323"/>
    <m/>
    <m/>
    <n v="21"/>
    <m/>
    <n v="2"/>
    <n v="4"/>
    <m/>
    <n v="21"/>
    <n v="16"/>
    <n v="3"/>
    <m/>
    <m/>
    <m/>
    <n v="5"/>
    <n v="4"/>
    <n v="5"/>
    <n v="5"/>
    <m/>
    <m/>
    <n v="3"/>
    <n v="5"/>
    <n v="3"/>
    <n v="3"/>
    <n v="2"/>
    <m/>
    <n v="4"/>
    <n v="5"/>
    <n v="5"/>
    <n v="5"/>
    <n v="5"/>
    <n v="5"/>
    <n v="5"/>
    <m/>
    <m/>
    <n v="5"/>
    <n v="5"/>
    <n v="5"/>
    <n v="5"/>
    <n v="5"/>
    <n v="5"/>
    <n v="5"/>
    <m/>
    <s v="Si"/>
    <n v="4"/>
    <s v="Si"/>
    <n v="4"/>
    <s v="Si"/>
    <n v="4"/>
    <s v="Si"/>
    <s v="Si"/>
    <s v="Si"/>
    <n v="4"/>
    <s v="No"/>
    <m/>
    <m/>
    <m/>
    <m/>
    <n v="5"/>
    <n v="5"/>
    <m/>
    <n v="4"/>
    <n v="5"/>
    <m/>
    <m/>
    <d v="2017-03-28T10:37:12"/>
    <s v="10.150.1.152"/>
  </r>
  <r>
    <s v="Facultad de Veterinaria "/>
    <s v="VET"/>
    <x v="0"/>
    <n v="1324"/>
    <m/>
    <m/>
    <n v="21"/>
    <m/>
    <n v="3"/>
    <n v="4"/>
    <m/>
    <n v="21"/>
    <m/>
    <m/>
    <m/>
    <m/>
    <m/>
    <n v="1"/>
    <n v="1"/>
    <n v="1"/>
    <n v="1"/>
    <m/>
    <m/>
    <n v="3"/>
    <n v="5"/>
    <n v="5"/>
    <n v="1"/>
    <n v="5"/>
    <m/>
    <n v="5"/>
    <n v="5"/>
    <n v="5"/>
    <n v="5"/>
    <n v="5"/>
    <n v="5"/>
    <n v="5"/>
    <m/>
    <m/>
    <n v="5"/>
    <n v="5"/>
    <n v="5"/>
    <n v="5"/>
    <n v="5"/>
    <n v="5"/>
    <n v="5"/>
    <m/>
    <s v="Si"/>
    <n v="5"/>
    <s v="No"/>
    <m/>
    <s v="No"/>
    <m/>
    <s v="Si"/>
    <s v="Si"/>
    <s v="No"/>
    <m/>
    <s v="No"/>
    <m/>
    <m/>
    <m/>
    <m/>
    <n v="5"/>
    <m/>
    <m/>
    <n v="5"/>
    <n v="5"/>
    <m/>
    <m/>
    <d v="2017-03-28T11:33:35"/>
    <s v="10.150.1.151"/>
  </r>
  <r>
    <s v="Facultad de Ciencias Económicas y Empresariales "/>
    <s v="CEE"/>
    <x v="4"/>
    <n v="1325"/>
    <m/>
    <m/>
    <n v="5"/>
    <m/>
    <n v="3"/>
    <n v="5"/>
    <m/>
    <n v="5"/>
    <n v="20"/>
    <n v="9"/>
    <m/>
    <m/>
    <m/>
    <n v="5"/>
    <n v="5"/>
    <n v="4"/>
    <n v="5"/>
    <m/>
    <m/>
    <n v="3"/>
    <n v="5"/>
    <n v="3"/>
    <n v="2"/>
    <n v="4"/>
    <m/>
    <n v="5"/>
    <n v="5"/>
    <n v="5"/>
    <n v="5"/>
    <n v="5"/>
    <n v="5"/>
    <n v="5"/>
    <m/>
    <m/>
    <n v="5"/>
    <n v="5"/>
    <n v="5"/>
    <n v="5"/>
    <n v="5"/>
    <n v="5"/>
    <n v="4"/>
    <m/>
    <s v="Si"/>
    <n v="5"/>
    <s v="Si"/>
    <n v="4"/>
    <s v="Si"/>
    <n v="4"/>
    <s v="Si"/>
    <s v="Si"/>
    <s v="Si"/>
    <n v="4"/>
    <s v="No"/>
    <m/>
    <m/>
    <m/>
    <m/>
    <n v="5"/>
    <n v="5"/>
    <m/>
    <n v="5"/>
    <n v="3"/>
    <m/>
    <m/>
    <d v="2017-03-28T11:36:10"/>
    <s v="10.150.1.151"/>
  </r>
  <r>
    <s v=""/>
    <s v=""/>
    <x v="1"/>
    <n v="1326"/>
    <m/>
    <m/>
    <m/>
    <m/>
    <n v="3"/>
    <n v="5"/>
    <m/>
    <n v="9"/>
    <m/>
    <m/>
    <m/>
    <m/>
    <m/>
    <n v="5"/>
    <n v="5"/>
    <n v="5"/>
    <n v="3"/>
    <m/>
    <m/>
    <n v="4"/>
    <n v="5"/>
    <n v="4"/>
    <n v="1"/>
    <n v="4"/>
    <m/>
    <n v="5"/>
    <n v="5"/>
    <n v="5"/>
    <n v="5"/>
    <n v="4"/>
    <n v="5"/>
    <n v="5"/>
    <m/>
    <m/>
    <n v="5"/>
    <n v="5"/>
    <n v="5"/>
    <n v="5"/>
    <n v="5"/>
    <n v="5"/>
    <n v="4"/>
    <m/>
    <s v="No"/>
    <m/>
    <m/>
    <m/>
    <s v="No"/>
    <m/>
    <s v="No"/>
    <s v="Si"/>
    <s v="No"/>
    <m/>
    <s v="No"/>
    <m/>
    <m/>
    <m/>
    <m/>
    <n v="5"/>
    <n v="5"/>
    <m/>
    <n v="5"/>
    <n v="4"/>
    <m/>
    <m/>
    <d v="2017-03-28T11:47:12"/>
    <s v="10.150.1.151"/>
  </r>
  <r>
    <s v="Facultad de Veterinaria "/>
    <s v="VET"/>
    <x v="0"/>
    <n v="1327"/>
    <m/>
    <m/>
    <n v="21"/>
    <m/>
    <n v="2"/>
    <n v="4"/>
    <m/>
    <n v="21"/>
    <m/>
    <m/>
    <m/>
    <m/>
    <m/>
    <n v="5"/>
    <n v="4"/>
    <n v="4"/>
    <n v="4"/>
    <m/>
    <m/>
    <n v="5"/>
    <n v="5"/>
    <n v="4"/>
    <n v="4"/>
    <n v="5"/>
    <m/>
    <n v="4"/>
    <n v="5"/>
    <n v="5"/>
    <n v="5"/>
    <n v="5"/>
    <n v="5"/>
    <n v="4"/>
    <m/>
    <m/>
    <n v="5"/>
    <n v="5"/>
    <n v="5"/>
    <n v="5"/>
    <n v="5"/>
    <n v="5"/>
    <n v="4"/>
    <m/>
    <s v="No"/>
    <m/>
    <s v="Si"/>
    <n v="5"/>
    <s v="Si"/>
    <n v="5"/>
    <s v="Si"/>
    <s v="Si"/>
    <s v="Si"/>
    <n v="5"/>
    <s v="Si"/>
    <m/>
    <m/>
    <m/>
    <m/>
    <n v="5"/>
    <n v="5"/>
    <m/>
    <n v="5"/>
    <n v="5"/>
    <s v="Considero a la Biblioteca de la Facultad de Veterinaria como uno de los mejores servicios de la Facultad y a su personal con muy buena formación y disposición."/>
    <m/>
    <d v="2017-03-28T12:31:48"/>
    <s v="10.150.1.151"/>
  </r>
  <r>
    <s v="F. Trabajo Social"/>
    <s v="TRS"/>
    <x v="4"/>
    <n v="1328"/>
    <m/>
    <m/>
    <n v="26"/>
    <m/>
    <n v="3"/>
    <n v="2"/>
    <m/>
    <n v="26"/>
    <m/>
    <m/>
    <m/>
    <m/>
    <m/>
    <n v="5"/>
    <n v="5"/>
    <n v="4"/>
    <n v="3"/>
    <m/>
    <m/>
    <n v="5"/>
    <n v="3"/>
    <n v="4"/>
    <n v="2"/>
    <n v="4"/>
    <m/>
    <n v="4"/>
    <n v="3"/>
    <n v="4"/>
    <n v="5"/>
    <n v="3"/>
    <n v="5"/>
    <n v="4"/>
    <m/>
    <m/>
    <n v="5"/>
    <n v="5"/>
    <n v="5"/>
    <m/>
    <n v="5"/>
    <n v="5"/>
    <n v="5"/>
    <m/>
    <s v="Si"/>
    <n v="4"/>
    <s v="No"/>
    <m/>
    <s v="No"/>
    <m/>
    <s v="No"/>
    <s v="Si"/>
    <s v="Si"/>
    <n v="5"/>
    <s v="Si"/>
    <m/>
    <m/>
    <m/>
    <m/>
    <n v="5"/>
    <n v="5"/>
    <m/>
    <n v="5"/>
    <n v="5"/>
    <m/>
    <m/>
    <d v="2017-03-28T17:13:14"/>
    <s v="10.150.1.152"/>
  </r>
  <r>
    <s v="Facultad de Ciencias Geológicas "/>
    <s v="GEO"/>
    <x v="3"/>
    <n v="1329"/>
    <m/>
    <m/>
    <n v="7"/>
    <m/>
    <n v="2"/>
    <n v="5"/>
    <m/>
    <n v="7"/>
    <m/>
    <m/>
    <m/>
    <m/>
    <m/>
    <n v="4"/>
    <n v="5"/>
    <n v="4"/>
    <n v="4"/>
    <m/>
    <m/>
    <n v="2"/>
    <n v="5"/>
    <n v="3"/>
    <n v="2"/>
    <n v="5"/>
    <m/>
    <n v="4"/>
    <n v="3"/>
    <n v="4"/>
    <n v="4"/>
    <n v="3"/>
    <n v="5"/>
    <m/>
    <m/>
    <m/>
    <n v="4"/>
    <n v="5"/>
    <n v="4"/>
    <n v="5"/>
    <n v="4"/>
    <n v="4"/>
    <n v="1"/>
    <m/>
    <s v="Si"/>
    <n v="3"/>
    <s v="No"/>
    <m/>
    <s v="No"/>
    <m/>
    <s v="Si"/>
    <s v="Si"/>
    <s v="No"/>
    <m/>
    <s v="No"/>
    <m/>
    <m/>
    <m/>
    <m/>
    <n v="4"/>
    <n v="4"/>
    <m/>
    <n v="4"/>
    <n v="3"/>
    <m/>
    <m/>
    <d v="2017-03-29T11:08:32"/>
    <s v="10.150.1.151"/>
  </r>
  <r>
    <s v="Facultad de Derecho "/>
    <s v="DER"/>
    <x v="4"/>
    <n v="1330"/>
    <m/>
    <m/>
    <n v="11"/>
    <m/>
    <n v="1"/>
    <n v="2"/>
    <m/>
    <m/>
    <m/>
    <m/>
    <m/>
    <m/>
    <m/>
    <m/>
    <m/>
    <m/>
    <m/>
    <m/>
    <m/>
    <n v="5"/>
    <n v="3"/>
    <n v="5"/>
    <n v="4"/>
    <n v="5"/>
    <m/>
    <n v="2"/>
    <n v="1"/>
    <n v="1"/>
    <n v="1"/>
    <n v="2"/>
    <n v="1"/>
    <n v="1"/>
    <m/>
    <m/>
    <m/>
    <m/>
    <m/>
    <m/>
    <m/>
    <n v="1"/>
    <n v="3"/>
    <m/>
    <s v="Si"/>
    <n v="5"/>
    <s v="No"/>
    <m/>
    <s v="No"/>
    <m/>
    <s v="No"/>
    <s v="Si"/>
    <s v="Si"/>
    <n v="4"/>
    <s v="No"/>
    <s v="Poder obtener libros en préstamo por la red. Muchas veces no aparece la cartulina verde y no se pueden reervar,"/>
    <m/>
    <m/>
    <m/>
    <n v="2"/>
    <n v="5"/>
    <m/>
    <n v="2"/>
    <n v="3"/>
    <m/>
    <m/>
    <d v="2017-03-29T17:59:07"/>
    <s v="10.150.1.151"/>
  </r>
  <r>
    <s v="Facultad de Ciencias de la Información "/>
    <s v="INF"/>
    <x v="4"/>
    <n v="1331"/>
    <m/>
    <m/>
    <n v="4"/>
    <m/>
    <n v="3"/>
    <n v="4"/>
    <m/>
    <n v="4"/>
    <m/>
    <m/>
    <m/>
    <m/>
    <m/>
    <n v="4"/>
    <n v="5"/>
    <n v="4"/>
    <n v="3"/>
    <m/>
    <m/>
    <n v="4"/>
    <n v="5"/>
    <n v="4"/>
    <n v="3"/>
    <n v="5"/>
    <m/>
    <n v="4"/>
    <n v="4"/>
    <n v="3"/>
    <n v="4"/>
    <n v="2"/>
    <n v="4"/>
    <n v="4"/>
    <m/>
    <m/>
    <n v="5"/>
    <n v="5"/>
    <n v="4"/>
    <n v="4"/>
    <n v="5"/>
    <n v="4"/>
    <n v="4"/>
    <m/>
    <s v="Si"/>
    <n v="4"/>
    <s v="No"/>
    <m/>
    <s v="No"/>
    <m/>
    <s v="No"/>
    <s v="Si"/>
    <s v="Si"/>
    <n v="5"/>
    <s v="Si"/>
    <m/>
    <m/>
    <m/>
    <m/>
    <n v="5"/>
    <n v="4"/>
    <m/>
    <n v="4"/>
    <n v="3"/>
    <m/>
    <m/>
    <d v="2017-03-29T23:17:23"/>
    <s v="10.150.1.152"/>
  </r>
  <r>
    <s v="Facultad de Educación "/>
    <s v="EDU"/>
    <x v="2"/>
    <n v="1332"/>
    <m/>
    <m/>
    <n v="12"/>
    <m/>
    <n v="3"/>
    <n v="3"/>
    <m/>
    <n v="12"/>
    <n v="29"/>
    <n v="15"/>
    <s v="Instituto Francés de Madrid"/>
    <m/>
    <m/>
    <n v="4"/>
    <n v="5"/>
    <n v="5"/>
    <n v="4"/>
    <m/>
    <m/>
    <n v="4"/>
    <n v="4"/>
    <n v="3"/>
    <n v="3"/>
    <n v="4"/>
    <m/>
    <n v="4"/>
    <n v="3"/>
    <n v="4"/>
    <n v="5"/>
    <n v="3"/>
    <n v="5"/>
    <n v="4"/>
    <m/>
    <m/>
    <n v="5"/>
    <n v="5"/>
    <n v="5"/>
    <n v="5"/>
    <n v="5"/>
    <n v="5"/>
    <n v="5"/>
    <m/>
    <s v="Si"/>
    <n v="4"/>
    <s v="No"/>
    <m/>
    <s v="No"/>
    <m/>
    <s v="No"/>
    <s v="No"/>
    <s v="No"/>
    <m/>
    <s v="Si"/>
    <m/>
    <m/>
    <m/>
    <m/>
    <n v="5"/>
    <n v="5"/>
    <m/>
    <n v="5"/>
    <n v="3"/>
    <m/>
    <m/>
    <d v="2017-03-30T09:11:49"/>
    <s v="10.150.1.151"/>
  </r>
  <r>
    <s v="F. Óptica y Optometría"/>
    <s v="OPT"/>
    <x v="0"/>
    <n v="1333"/>
    <m/>
    <m/>
    <n v="25"/>
    <m/>
    <n v="5"/>
    <n v="4"/>
    <m/>
    <n v="25"/>
    <m/>
    <m/>
    <m/>
    <m/>
    <m/>
    <n v="5"/>
    <n v="4"/>
    <n v="4"/>
    <n v="5"/>
    <m/>
    <m/>
    <n v="4"/>
    <n v="4"/>
    <n v="4"/>
    <n v="1"/>
    <n v="2"/>
    <m/>
    <n v="4"/>
    <n v="4"/>
    <n v="4"/>
    <n v="5"/>
    <n v="4"/>
    <n v="5"/>
    <n v="5"/>
    <m/>
    <m/>
    <n v="5"/>
    <n v="5"/>
    <n v="5"/>
    <n v="5"/>
    <n v="5"/>
    <n v="5"/>
    <n v="4"/>
    <m/>
    <s v="Si"/>
    <n v="4"/>
    <s v="Si"/>
    <n v="4"/>
    <s v="No"/>
    <m/>
    <s v="Si"/>
    <s v="Si"/>
    <s v="No"/>
    <m/>
    <s v="No"/>
    <m/>
    <m/>
    <m/>
    <m/>
    <n v="5"/>
    <n v="5"/>
    <m/>
    <n v="5"/>
    <n v="5"/>
    <m/>
    <m/>
    <d v="2017-03-30T10:33:02"/>
    <s v="10.150.1.151"/>
  </r>
  <r>
    <s v="Facultad de Farmacia "/>
    <s v="FAR"/>
    <x v="0"/>
    <n v="1334"/>
    <m/>
    <m/>
    <n v="13"/>
    <m/>
    <n v="2"/>
    <n v="2"/>
    <m/>
    <n v="13"/>
    <n v="18"/>
    <m/>
    <m/>
    <m/>
    <m/>
    <n v="5"/>
    <n v="5"/>
    <n v="5"/>
    <n v="5"/>
    <m/>
    <m/>
    <n v="2"/>
    <n v="5"/>
    <n v="3"/>
    <n v="1"/>
    <n v="3"/>
    <m/>
    <n v="5"/>
    <n v="5"/>
    <n v="5"/>
    <n v="5"/>
    <n v="5"/>
    <n v="5"/>
    <n v="5"/>
    <m/>
    <m/>
    <n v="4"/>
    <n v="5"/>
    <n v="5"/>
    <n v="5"/>
    <n v="5"/>
    <n v="5"/>
    <n v="5"/>
    <m/>
    <s v="Si"/>
    <n v="5"/>
    <s v="No"/>
    <m/>
    <s v="No"/>
    <m/>
    <s v="No"/>
    <s v="No"/>
    <s v="No"/>
    <m/>
    <s v="No"/>
    <m/>
    <m/>
    <m/>
    <m/>
    <n v="5"/>
    <n v="5"/>
    <m/>
    <n v="5"/>
    <n v="4"/>
    <m/>
    <m/>
    <d v="2017-03-30T11:11:47"/>
    <s v="10.150.1.151"/>
  </r>
  <r>
    <s v="Facultad de Psicología "/>
    <s v="PSI"/>
    <x v="0"/>
    <n v="1336"/>
    <m/>
    <m/>
    <n v="20"/>
    <m/>
    <n v="3"/>
    <n v="5"/>
    <m/>
    <n v="20"/>
    <n v="12"/>
    <m/>
    <m/>
    <m/>
    <m/>
    <n v="5"/>
    <n v="5"/>
    <n v="5"/>
    <n v="5"/>
    <m/>
    <m/>
    <n v="4"/>
    <n v="5"/>
    <n v="4"/>
    <n v="3"/>
    <n v="3"/>
    <m/>
    <n v="4"/>
    <n v="5"/>
    <n v="5"/>
    <n v="5"/>
    <n v="5"/>
    <n v="4"/>
    <n v="4"/>
    <m/>
    <m/>
    <n v="4"/>
    <n v="5"/>
    <n v="5"/>
    <n v="4"/>
    <n v="4"/>
    <n v="4"/>
    <n v="4"/>
    <m/>
    <s v="Si"/>
    <n v="4"/>
    <s v="Si"/>
    <n v="5"/>
    <s v="Si"/>
    <n v="5"/>
    <s v="Si"/>
    <s v="Si"/>
    <s v="No"/>
    <m/>
    <s v="Si"/>
    <m/>
    <m/>
    <m/>
    <m/>
    <n v="4"/>
    <n v="4"/>
    <m/>
    <n v="5"/>
    <n v="4"/>
    <m/>
    <m/>
    <d v="2017-03-30T13:23:58"/>
    <s v="10.150.1.152"/>
  </r>
  <r>
    <s v="Facultad de Psicología "/>
    <s v="PSI"/>
    <x v="0"/>
    <n v="1337"/>
    <m/>
    <m/>
    <n v="20"/>
    <m/>
    <n v="5"/>
    <n v="5"/>
    <m/>
    <n v="20"/>
    <n v="26"/>
    <m/>
    <m/>
    <m/>
    <m/>
    <n v="5"/>
    <n v="5"/>
    <n v="5"/>
    <n v="4"/>
    <m/>
    <m/>
    <n v="2"/>
    <n v="5"/>
    <n v="5"/>
    <n v="5"/>
    <n v="5"/>
    <m/>
    <n v="4"/>
    <n v="4"/>
    <n v="3"/>
    <n v="5"/>
    <n v="3"/>
    <n v="5"/>
    <n v="4"/>
    <m/>
    <m/>
    <n v="5"/>
    <n v="5"/>
    <n v="5"/>
    <n v="5"/>
    <n v="5"/>
    <n v="5"/>
    <n v="5"/>
    <m/>
    <s v="Si"/>
    <n v="1"/>
    <s v="Si"/>
    <n v="1"/>
    <s v="No"/>
    <m/>
    <s v="Si"/>
    <s v="Si"/>
    <s v="Si"/>
    <n v="3"/>
    <s v="Si"/>
    <s v="Apoyo al profesor para que sus trabajos de investigación se conozcan, se difundan, se valoren y se aprecien entre la propia comunidad complutense. Un profesor/a no puede dedicarse a rellenar los campos de &quot;e-print&quot; cuando sus publicaciones están perfectamente registrados en Google Scholar, Research ID, etc. "/>
    <m/>
    <m/>
    <m/>
    <n v="5"/>
    <n v="5"/>
    <m/>
    <n v="4"/>
    <n v="4"/>
    <m/>
    <m/>
    <d v="2017-03-30T13:29:10"/>
    <s v="10.150.1.151"/>
  </r>
  <r>
    <s v="Facultad de Psicología "/>
    <s v="PSI"/>
    <x v="0"/>
    <n v="1338"/>
    <m/>
    <m/>
    <n v="20"/>
    <m/>
    <n v="3"/>
    <n v="2"/>
    <m/>
    <n v="20"/>
    <n v="29"/>
    <n v="9"/>
    <m/>
    <m/>
    <m/>
    <n v="5"/>
    <n v="5"/>
    <n v="5"/>
    <n v="5"/>
    <m/>
    <m/>
    <n v="5"/>
    <n v="5"/>
    <n v="4"/>
    <n v="3"/>
    <n v="4"/>
    <m/>
    <n v="5"/>
    <m/>
    <n v="5"/>
    <n v="5"/>
    <n v="5"/>
    <n v="5"/>
    <n v="5"/>
    <m/>
    <m/>
    <n v="5"/>
    <n v="5"/>
    <n v="5"/>
    <n v="5"/>
    <n v="5"/>
    <n v="5"/>
    <n v="5"/>
    <m/>
    <s v="Si"/>
    <n v="5"/>
    <s v="Si"/>
    <n v="5"/>
    <s v="Si"/>
    <n v="5"/>
    <s v="Si"/>
    <s v="Si"/>
    <s v="Si"/>
    <n v="5"/>
    <s v="Si"/>
    <m/>
    <m/>
    <m/>
    <m/>
    <n v="5"/>
    <n v="5"/>
    <m/>
    <n v="5"/>
    <n v="5"/>
    <m/>
    <m/>
    <d v="2017-03-30T14:00:55"/>
    <s v="10.150.1.152"/>
  </r>
  <r>
    <s v=""/>
    <s v=""/>
    <x v="1"/>
    <n v="1354"/>
    <m/>
    <m/>
    <m/>
    <m/>
    <n v="3"/>
    <m/>
    <m/>
    <n v="20"/>
    <m/>
    <m/>
    <m/>
    <m/>
    <m/>
    <n v="4"/>
    <n v="4"/>
    <n v="3"/>
    <n v="3"/>
    <m/>
    <m/>
    <n v="3"/>
    <n v="4"/>
    <n v="1"/>
    <n v="3"/>
    <n v="5"/>
    <m/>
    <n v="5"/>
    <n v="5"/>
    <n v="3"/>
    <n v="4"/>
    <n v="3"/>
    <n v="3"/>
    <n v="3"/>
    <m/>
    <m/>
    <n v="4"/>
    <n v="4"/>
    <n v="3"/>
    <n v="4"/>
    <n v="4"/>
    <n v="4"/>
    <n v="3"/>
    <m/>
    <m/>
    <n v="4"/>
    <s v="No"/>
    <m/>
    <s v="No"/>
    <m/>
    <s v="No"/>
    <s v="Si"/>
    <s v="Si"/>
    <n v="4"/>
    <m/>
    <m/>
    <m/>
    <m/>
    <m/>
    <n v="4"/>
    <n v="4"/>
    <m/>
    <n v="4"/>
    <n v="3"/>
    <m/>
    <m/>
    <d v="2017-03-30T15:53:27"/>
    <s v="10.150.1.152"/>
  </r>
  <r>
    <s v="Facultad de Psicología "/>
    <s v="PSI"/>
    <x v="0"/>
    <n v="1361"/>
    <m/>
    <m/>
    <n v="20"/>
    <m/>
    <n v="3"/>
    <n v="5"/>
    <m/>
    <n v="20"/>
    <n v="26"/>
    <m/>
    <m/>
    <m/>
    <m/>
    <n v="4"/>
    <n v="5"/>
    <n v="4"/>
    <n v="4"/>
    <m/>
    <m/>
    <n v="4"/>
    <n v="5"/>
    <n v="4"/>
    <n v="3"/>
    <n v="5"/>
    <m/>
    <n v="3"/>
    <n v="3"/>
    <n v="4"/>
    <n v="5"/>
    <n v="4"/>
    <n v="4"/>
    <n v="4"/>
    <m/>
    <m/>
    <n v="5"/>
    <n v="5"/>
    <n v="5"/>
    <n v="5"/>
    <n v="5"/>
    <n v="5"/>
    <n v="4"/>
    <m/>
    <s v="Si"/>
    <n v="4"/>
    <s v="Si"/>
    <n v="4"/>
    <s v="No"/>
    <m/>
    <s v="Si"/>
    <s v="Si"/>
    <s v="Si"/>
    <n v="4"/>
    <s v="Si"/>
    <s v="Mejorar el acceso online tanto a revistas como a libros... "/>
    <m/>
    <m/>
    <m/>
    <n v="4"/>
    <n v="5"/>
    <m/>
    <n v="4"/>
    <n v="3"/>
    <m/>
    <m/>
    <d v="2017-03-30T17:40:40"/>
    <s v="10.150.1.152"/>
  </r>
  <r>
    <s v=""/>
    <s v=""/>
    <x v="1"/>
    <n v="1363"/>
    <m/>
    <m/>
    <m/>
    <m/>
    <n v="4"/>
    <n v="4"/>
    <m/>
    <n v="20"/>
    <m/>
    <m/>
    <m/>
    <m/>
    <m/>
    <n v="5"/>
    <n v="5"/>
    <n v="4"/>
    <n v="5"/>
    <m/>
    <m/>
    <n v="5"/>
    <n v="2"/>
    <n v="1"/>
    <n v="1"/>
    <n v="4"/>
    <m/>
    <n v="5"/>
    <n v="4"/>
    <n v="4"/>
    <n v="5"/>
    <n v="4"/>
    <n v="5"/>
    <n v="5"/>
    <m/>
    <m/>
    <n v="5"/>
    <n v="3"/>
    <n v="5"/>
    <n v="5"/>
    <n v="5"/>
    <n v="5"/>
    <n v="5"/>
    <m/>
    <s v="No"/>
    <m/>
    <s v="No"/>
    <m/>
    <s v="Si"/>
    <n v="4"/>
    <s v="No"/>
    <s v="Si"/>
    <s v="Si"/>
    <n v="4"/>
    <s v="Si"/>
    <m/>
    <m/>
    <m/>
    <m/>
    <n v="5"/>
    <n v="5"/>
    <m/>
    <n v="5"/>
    <m/>
    <m/>
    <m/>
    <d v="2017-03-30T18:03:59"/>
    <s v="10.150.1.151"/>
  </r>
</pivotCacheRecords>
</file>

<file path=xl/pivotCache/pivotCacheRecords2.xml><?xml version="1.0" encoding="utf-8"?>
<pivotCacheRecords xmlns="http://schemas.openxmlformats.org/spreadsheetml/2006/main" xmlns:r="http://schemas.openxmlformats.org/officeDocument/2006/relationships" count="576">
  <r>
    <s v="Facultad de Medicina "/>
    <s v="MED"/>
    <x v="0"/>
    <n v="3"/>
    <m/>
    <m/>
    <n v="18"/>
    <m/>
    <n v="3"/>
    <n v="4"/>
    <m/>
    <n v="18"/>
    <m/>
    <m/>
    <m/>
    <m/>
    <m/>
    <n v="5"/>
    <n v="5"/>
    <n v="5"/>
    <n v="5"/>
    <m/>
    <m/>
    <n v="5"/>
    <n v="5"/>
    <n v="4"/>
    <n v="4"/>
    <n v="5"/>
    <m/>
    <n v="4"/>
    <n v="5"/>
    <n v="5"/>
    <n v="5"/>
    <x v="0"/>
    <n v="5"/>
    <n v="5"/>
    <m/>
    <m/>
    <n v="5"/>
    <n v="5"/>
    <n v="5"/>
    <n v="5"/>
    <n v="5"/>
    <n v="5"/>
    <n v="5"/>
    <m/>
    <s v="No"/>
    <m/>
    <s v="No"/>
    <m/>
    <s v="No"/>
    <m/>
    <s v="Sí"/>
    <s v="Sí"/>
    <s v="Sí"/>
    <n v="5"/>
    <s v="Sí"/>
    <m/>
    <m/>
    <m/>
    <m/>
    <n v="5"/>
    <n v="5"/>
    <m/>
    <n v="5"/>
  </r>
  <r>
    <s v="Facultad de Geografía e Historia "/>
    <s v="GHI"/>
    <x v="1"/>
    <n v="4"/>
    <m/>
    <m/>
    <n v="16"/>
    <m/>
    <n v="3"/>
    <n v="5"/>
    <m/>
    <n v="16"/>
    <n v="11"/>
    <n v="28"/>
    <m/>
    <m/>
    <m/>
    <n v="4"/>
    <n v="4"/>
    <n v="4"/>
    <n v="4"/>
    <m/>
    <m/>
    <n v="4"/>
    <n v="5"/>
    <n v="4"/>
    <n v="4"/>
    <n v="4"/>
    <m/>
    <n v="4"/>
    <n v="3"/>
    <n v="4"/>
    <n v="4"/>
    <x v="1"/>
    <n v="4"/>
    <n v="4"/>
    <m/>
    <m/>
    <n v="5"/>
    <n v="5"/>
    <n v="5"/>
    <n v="5"/>
    <n v="5"/>
    <n v="5"/>
    <n v="5"/>
    <m/>
    <s v="Si"/>
    <n v="4"/>
    <s v="Sí"/>
    <n v="4"/>
    <s v="Sí"/>
    <n v="4"/>
    <s v="Sí"/>
    <s v="Sí"/>
    <s v="Sí"/>
    <n v="4"/>
    <s v="Sí"/>
    <m/>
    <m/>
    <m/>
    <m/>
    <n v="5"/>
    <n v="5"/>
    <m/>
    <n v="5"/>
  </r>
  <r>
    <s v=""/>
    <s v=""/>
    <x v="2"/>
    <n v="5"/>
    <m/>
    <m/>
    <m/>
    <m/>
    <n v="3"/>
    <n v="4"/>
    <m/>
    <n v="5"/>
    <n v="8"/>
    <n v="23"/>
    <s v="Fundación MAPFRE"/>
    <m/>
    <m/>
    <n v="5"/>
    <n v="5"/>
    <n v="5"/>
    <n v="5"/>
    <m/>
    <m/>
    <n v="5"/>
    <n v="5"/>
    <n v="5"/>
    <n v="3"/>
    <n v="4"/>
    <m/>
    <n v="5"/>
    <n v="5"/>
    <n v="5"/>
    <n v="5"/>
    <x v="2"/>
    <n v="5"/>
    <n v="3"/>
    <m/>
    <m/>
    <n v="5"/>
    <n v="3"/>
    <n v="5"/>
    <n v="5"/>
    <n v="5"/>
    <n v="5"/>
    <m/>
    <m/>
    <s v="No"/>
    <m/>
    <s v="Sí"/>
    <n v="5"/>
    <s v="No"/>
    <m/>
    <s v="Sí"/>
    <s v="Sí"/>
    <s v="No"/>
    <m/>
    <s v="No"/>
    <m/>
    <m/>
    <m/>
    <m/>
    <n v="5"/>
    <m/>
    <m/>
    <n v="5"/>
  </r>
  <r>
    <s v="Facultad de Bellas Artes "/>
    <s v="BBA"/>
    <x v="1"/>
    <n v="6"/>
    <m/>
    <m/>
    <n v="1"/>
    <m/>
    <n v="3"/>
    <n v="2"/>
    <m/>
    <n v="1"/>
    <m/>
    <m/>
    <m/>
    <m/>
    <m/>
    <n v="3"/>
    <n v="3"/>
    <n v="2"/>
    <n v="2"/>
    <m/>
    <m/>
    <n v="3"/>
    <n v="2"/>
    <n v="5"/>
    <n v="4"/>
    <n v="3"/>
    <m/>
    <n v="2"/>
    <n v="3"/>
    <n v="3"/>
    <n v="3"/>
    <x v="1"/>
    <n v="1"/>
    <n v="2"/>
    <m/>
    <m/>
    <n v="3"/>
    <n v="4"/>
    <n v="4"/>
    <n v="3"/>
    <n v="4"/>
    <n v="4"/>
    <n v="4"/>
    <m/>
    <s v="Si"/>
    <n v="2"/>
    <s v="No"/>
    <m/>
    <s v="No"/>
    <m/>
    <s v="No"/>
    <s v="Sí"/>
    <s v="Sí"/>
    <n v="2"/>
    <s v="No"/>
    <m/>
    <m/>
    <m/>
    <m/>
    <n v="3"/>
    <n v="3"/>
    <m/>
    <n v="3"/>
  </r>
  <r>
    <s v="Facultad de Ciencias Políticas y Sociología "/>
    <s v="CPS"/>
    <x v="3"/>
    <n v="7"/>
    <m/>
    <m/>
    <n v="9"/>
    <m/>
    <n v="3"/>
    <n v="3"/>
    <m/>
    <n v="9"/>
    <n v="26"/>
    <n v="20"/>
    <m/>
    <m/>
    <m/>
    <n v="5"/>
    <n v="5"/>
    <n v="5"/>
    <n v="5"/>
    <m/>
    <m/>
    <n v="3"/>
    <n v="4"/>
    <n v="3"/>
    <n v="3"/>
    <n v="3"/>
    <m/>
    <n v="4"/>
    <n v="4"/>
    <n v="4"/>
    <n v="5"/>
    <x v="3"/>
    <n v="5"/>
    <n v="4"/>
    <m/>
    <m/>
    <n v="5"/>
    <n v="5"/>
    <n v="5"/>
    <n v="5"/>
    <n v="5"/>
    <n v="5"/>
    <n v="5"/>
    <m/>
    <s v="Si"/>
    <n v="4"/>
    <s v="Sí"/>
    <n v="4"/>
    <s v="No"/>
    <m/>
    <s v="Sí"/>
    <s v="Sí"/>
    <s v="No"/>
    <m/>
    <s v="No"/>
    <m/>
    <m/>
    <m/>
    <m/>
    <n v="5"/>
    <n v="4"/>
    <m/>
    <n v="5"/>
  </r>
  <r>
    <s v="Facultad de Ciencias Matemáticas "/>
    <s v="MAT"/>
    <x v="4"/>
    <n v="8"/>
    <m/>
    <m/>
    <n v="8"/>
    <m/>
    <n v="3"/>
    <n v="4"/>
    <m/>
    <n v="8"/>
    <n v="14"/>
    <m/>
    <m/>
    <m/>
    <m/>
    <n v="5"/>
    <n v="4"/>
    <n v="4"/>
    <n v="3"/>
    <m/>
    <m/>
    <n v="5"/>
    <n v="3"/>
    <n v="3"/>
    <n v="4"/>
    <n v="4"/>
    <m/>
    <n v="5"/>
    <n v="5"/>
    <n v="5"/>
    <m/>
    <x v="0"/>
    <n v="5"/>
    <n v="5"/>
    <m/>
    <m/>
    <n v="5"/>
    <n v="5"/>
    <n v="5"/>
    <n v="5"/>
    <n v="5"/>
    <n v="5"/>
    <n v="5"/>
    <m/>
    <s v="No"/>
    <m/>
    <s v="No"/>
    <m/>
    <s v="No"/>
    <m/>
    <s v="Sí"/>
    <s v="Sí"/>
    <s v="No"/>
    <m/>
    <s v="No"/>
    <m/>
    <m/>
    <m/>
    <m/>
    <n v="5"/>
    <n v="5"/>
    <m/>
    <n v="5"/>
  </r>
  <r>
    <s v="Facultad de Filología "/>
    <s v="FLL"/>
    <x v="1"/>
    <n v="9"/>
    <m/>
    <m/>
    <n v="14"/>
    <m/>
    <n v="4"/>
    <n v="5"/>
    <m/>
    <n v="14"/>
    <n v="29"/>
    <n v="16"/>
    <s v="Consejo Superior de Investigaciones Científicas&lt;br&gt;Biblioteca Nacional&lt;br&gt;Biblioteca Nazionale, Roma"/>
    <m/>
    <m/>
    <n v="3"/>
    <n v="5"/>
    <n v="5"/>
    <n v="4"/>
    <m/>
    <m/>
    <n v="5"/>
    <n v="5"/>
    <n v="4"/>
    <n v="5"/>
    <n v="5"/>
    <m/>
    <n v="4"/>
    <n v="4"/>
    <n v="4"/>
    <n v="4"/>
    <x v="4"/>
    <n v="4"/>
    <n v="1"/>
    <m/>
    <m/>
    <n v="4"/>
    <n v="4"/>
    <n v="5"/>
    <n v="5"/>
    <n v="5"/>
    <n v="5"/>
    <n v="4"/>
    <m/>
    <m/>
    <n v="4"/>
    <s v="Sí"/>
    <n v="4"/>
    <s v="Sí"/>
    <n v="5"/>
    <s v="Sí"/>
    <s v="Sí"/>
    <s v="Sí"/>
    <n v="4"/>
    <s v="No"/>
    <m/>
    <m/>
    <m/>
    <m/>
    <n v="5"/>
    <n v="5"/>
    <m/>
    <n v="4"/>
  </r>
  <r>
    <s v="Facultad de Geografía e Historia "/>
    <s v="GHI"/>
    <x v="1"/>
    <n v="10"/>
    <m/>
    <m/>
    <n v="16"/>
    <m/>
    <n v="4"/>
    <n v="4"/>
    <m/>
    <n v="16"/>
    <n v="11"/>
    <n v="29"/>
    <s v="Biblioteca Nacional y biblioteca Tomás Navarro Tomás"/>
    <m/>
    <m/>
    <n v="5"/>
    <n v="5"/>
    <n v="4"/>
    <n v="3"/>
    <m/>
    <m/>
    <n v="5"/>
    <n v="3"/>
    <n v="2"/>
    <n v="5"/>
    <n v="3"/>
    <m/>
    <n v="3"/>
    <n v="4"/>
    <n v="3"/>
    <n v="5"/>
    <x v="1"/>
    <n v="3"/>
    <n v="4"/>
    <m/>
    <m/>
    <n v="5"/>
    <n v="5"/>
    <n v="5"/>
    <n v="4"/>
    <n v="5"/>
    <n v="5"/>
    <n v="5"/>
    <m/>
    <s v="Si"/>
    <n v="4"/>
    <s v="No"/>
    <m/>
    <s v="No"/>
    <m/>
    <s v="No"/>
    <s v="Sí"/>
    <s v="No"/>
    <m/>
    <s v="No"/>
    <m/>
    <m/>
    <m/>
    <m/>
    <n v="5"/>
    <n v="5"/>
    <m/>
    <n v="4"/>
  </r>
  <r>
    <s v="Facultad de Educación "/>
    <s v="EDU"/>
    <x v="1"/>
    <n v="11"/>
    <m/>
    <m/>
    <n v="12"/>
    <m/>
    <n v="3"/>
    <n v="3"/>
    <m/>
    <n v="16"/>
    <n v="12"/>
    <n v="4"/>
    <m/>
    <m/>
    <m/>
    <n v="3"/>
    <n v="3"/>
    <n v="4"/>
    <n v="3"/>
    <m/>
    <m/>
    <n v="4"/>
    <n v="3"/>
    <n v="4"/>
    <n v="4"/>
    <n v="3"/>
    <m/>
    <n v="4"/>
    <n v="3"/>
    <n v="3"/>
    <n v="4"/>
    <x v="5"/>
    <n v="3"/>
    <n v="2"/>
    <m/>
    <m/>
    <n v="3"/>
    <n v="2"/>
    <n v="3"/>
    <n v="2"/>
    <n v="4"/>
    <n v="4"/>
    <n v="3"/>
    <m/>
    <s v="Si"/>
    <n v="3"/>
    <s v="No"/>
    <m/>
    <s v="No"/>
    <m/>
    <s v="No"/>
    <s v="No"/>
    <s v="No"/>
    <m/>
    <s v="Sí"/>
    <m/>
    <m/>
    <m/>
    <m/>
    <n v="3"/>
    <n v="3"/>
    <m/>
    <n v="3"/>
  </r>
  <r>
    <s v="Facultad de Farmacia "/>
    <s v="FAR"/>
    <x v="0"/>
    <n v="12"/>
    <m/>
    <m/>
    <n v="13"/>
    <m/>
    <n v="2"/>
    <n v="3"/>
    <m/>
    <n v="18"/>
    <m/>
    <m/>
    <m/>
    <m/>
    <m/>
    <n v="5"/>
    <n v="4"/>
    <n v="4"/>
    <n v="4"/>
    <m/>
    <m/>
    <n v="3"/>
    <n v="5"/>
    <n v="5"/>
    <n v="4"/>
    <n v="4"/>
    <m/>
    <n v="5"/>
    <n v="4"/>
    <n v="5"/>
    <n v="5"/>
    <x v="3"/>
    <n v="4"/>
    <n v="4"/>
    <m/>
    <m/>
    <n v="4"/>
    <n v="4"/>
    <n v="5"/>
    <n v="5"/>
    <n v="5"/>
    <n v="5"/>
    <n v="5"/>
    <m/>
    <s v="No"/>
    <m/>
    <s v="Sí"/>
    <n v="5"/>
    <s v="Sí"/>
    <n v="5"/>
    <s v="Sí"/>
    <s v="Sí"/>
    <s v="No"/>
    <m/>
    <s v="No"/>
    <m/>
    <m/>
    <m/>
    <m/>
    <n v="5"/>
    <n v="5"/>
    <m/>
    <n v="5"/>
  </r>
  <r>
    <s v="Facultad de Medicina "/>
    <s v="MED"/>
    <x v="0"/>
    <n v="13"/>
    <m/>
    <m/>
    <n v="18"/>
    <m/>
    <n v="5"/>
    <n v="5"/>
    <m/>
    <n v="18"/>
    <n v="22"/>
    <m/>
    <m/>
    <m/>
    <m/>
    <n v="5"/>
    <n v="5"/>
    <n v="5"/>
    <n v="5"/>
    <m/>
    <m/>
    <n v="4"/>
    <n v="5"/>
    <n v="3"/>
    <n v="3"/>
    <n v="3"/>
    <m/>
    <n v="5"/>
    <n v="4"/>
    <n v="4"/>
    <n v="5"/>
    <x v="3"/>
    <n v="3"/>
    <n v="3"/>
    <m/>
    <m/>
    <n v="5"/>
    <n v="5"/>
    <n v="5"/>
    <n v="5"/>
    <n v="5"/>
    <n v="5"/>
    <n v="5"/>
    <m/>
    <s v="No"/>
    <m/>
    <s v="No"/>
    <m/>
    <s v="No"/>
    <m/>
    <s v="Sí"/>
    <s v="Sí"/>
    <s v="Sí"/>
    <n v="5"/>
    <s v="Sí"/>
    <m/>
    <m/>
    <m/>
    <m/>
    <n v="5"/>
    <n v="5"/>
    <m/>
    <n v="5"/>
  </r>
  <r>
    <s v="Facultad de Ciencias Físicas "/>
    <s v="FIS"/>
    <x v="4"/>
    <n v="14"/>
    <m/>
    <m/>
    <n v="6"/>
    <m/>
    <n v="2"/>
    <n v="2"/>
    <m/>
    <n v="6"/>
    <m/>
    <m/>
    <m/>
    <m/>
    <m/>
    <n v="3"/>
    <n v="4"/>
    <n v="3"/>
    <n v="3"/>
    <m/>
    <m/>
    <n v="1"/>
    <n v="5"/>
    <n v="2"/>
    <n v="4"/>
    <n v="3"/>
    <m/>
    <n v="2"/>
    <n v="2"/>
    <n v="2"/>
    <n v="2"/>
    <x v="5"/>
    <n v="3"/>
    <n v="2"/>
    <m/>
    <m/>
    <n v="4"/>
    <n v="1"/>
    <n v="1"/>
    <n v="4"/>
    <n v="4"/>
    <n v="4"/>
    <n v="2"/>
    <m/>
    <s v="Si"/>
    <n v="2"/>
    <s v="No"/>
    <n v="3"/>
    <s v="No"/>
    <n v="3"/>
    <s v="No"/>
    <s v="Sí"/>
    <s v="No"/>
    <n v="3"/>
    <s v="No"/>
    <m/>
    <m/>
    <m/>
    <m/>
    <n v="3"/>
    <n v="4"/>
    <m/>
    <n v="3"/>
  </r>
  <r>
    <s v="Facultad de Geografía e Historia "/>
    <s v="GHI"/>
    <x v="1"/>
    <n v="15"/>
    <m/>
    <m/>
    <n v="16"/>
    <m/>
    <n v="3"/>
    <n v="4"/>
    <m/>
    <n v="29"/>
    <n v="24"/>
    <m/>
    <m/>
    <m/>
    <m/>
    <n v="5"/>
    <n v="5"/>
    <n v="5"/>
    <n v="5"/>
    <m/>
    <m/>
    <n v="1"/>
    <n v="4"/>
    <n v="1"/>
    <n v="5"/>
    <n v="5"/>
    <m/>
    <n v="4"/>
    <n v="2"/>
    <n v="2"/>
    <n v="4"/>
    <x v="4"/>
    <n v="3"/>
    <n v="1"/>
    <m/>
    <m/>
    <n v="5"/>
    <n v="5"/>
    <n v="5"/>
    <n v="5"/>
    <n v="5"/>
    <n v="4"/>
    <n v="4"/>
    <m/>
    <s v="No"/>
    <m/>
    <s v="No"/>
    <m/>
    <s v="No"/>
    <m/>
    <s v="No"/>
    <s v="No"/>
    <s v="No"/>
    <m/>
    <s v="No"/>
    <m/>
    <m/>
    <m/>
    <m/>
    <n v="5"/>
    <n v="5"/>
    <m/>
    <n v="3"/>
  </r>
  <r>
    <s v="Facultad de Filosofía "/>
    <s v="FLS"/>
    <x v="1"/>
    <n v="16"/>
    <m/>
    <m/>
    <n v="15"/>
    <m/>
    <n v="4"/>
    <n v="4"/>
    <m/>
    <n v="15"/>
    <n v="14"/>
    <n v="4"/>
    <m/>
    <m/>
    <m/>
    <n v="5"/>
    <n v="5"/>
    <n v="5"/>
    <n v="5"/>
    <m/>
    <m/>
    <n v="4"/>
    <n v="3"/>
    <n v="2"/>
    <n v="1"/>
    <n v="4"/>
    <m/>
    <n v="4"/>
    <n v="4"/>
    <n v="2"/>
    <n v="5"/>
    <x v="4"/>
    <n v="5"/>
    <n v="1"/>
    <m/>
    <m/>
    <n v="5"/>
    <n v="5"/>
    <n v="5"/>
    <n v="5"/>
    <n v="5"/>
    <n v="3"/>
    <n v="3"/>
    <m/>
    <s v="No"/>
    <m/>
    <s v="No"/>
    <m/>
    <s v="No"/>
    <m/>
    <s v="No"/>
    <s v="No"/>
    <s v="No"/>
    <m/>
    <s v="No"/>
    <m/>
    <m/>
    <m/>
    <m/>
    <n v="5"/>
    <n v="5"/>
    <m/>
    <n v="4"/>
  </r>
  <r>
    <s v="Facultad de Derecho "/>
    <s v="DER"/>
    <x v="3"/>
    <n v="17"/>
    <m/>
    <m/>
    <n v="11"/>
    <m/>
    <n v="3"/>
    <n v="4"/>
    <m/>
    <n v="29"/>
    <n v="11"/>
    <m/>
    <m/>
    <m/>
    <m/>
    <n v="5"/>
    <n v="5"/>
    <n v="5"/>
    <n v="4"/>
    <m/>
    <m/>
    <n v="4"/>
    <n v="5"/>
    <n v="3"/>
    <n v="3"/>
    <n v="2"/>
    <m/>
    <n v="4"/>
    <n v="4"/>
    <n v="5"/>
    <n v="4"/>
    <x v="3"/>
    <n v="4"/>
    <n v="4"/>
    <m/>
    <m/>
    <n v="4"/>
    <n v="3"/>
    <n v="4"/>
    <n v="4"/>
    <n v="4"/>
    <n v="4"/>
    <n v="2"/>
    <m/>
    <s v="Si"/>
    <n v="4"/>
    <s v="Sí"/>
    <n v="3"/>
    <s v="No"/>
    <n v="4"/>
    <s v="Sí"/>
    <s v="Sí"/>
    <s v="Sí"/>
    <n v="3"/>
    <s v="No"/>
    <m/>
    <m/>
    <m/>
    <m/>
    <n v="5"/>
    <n v="5"/>
    <m/>
    <n v="5"/>
  </r>
  <r>
    <s v=""/>
    <s v=""/>
    <x v="2"/>
    <n v="18"/>
    <m/>
    <m/>
    <m/>
    <m/>
    <n v="3"/>
    <n v="4"/>
    <m/>
    <n v="16"/>
    <n v="29"/>
    <m/>
    <m/>
    <m/>
    <m/>
    <n v="5"/>
    <n v="5"/>
    <n v="4"/>
    <n v="3"/>
    <m/>
    <m/>
    <n v="5"/>
    <n v="4"/>
    <n v="3"/>
    <n v="3"/>
    <n v="5"/>
    <m/>
    <n v="4"/>
    <n v="4"/>
    <n v="3"/>
    <n v="5"/>
    <x v="1"/>
    <n v="5"/>
    <n v="4"/>
    <m/>
    <m/>
    <n v="5"/>
    <n v="5"/>
    <n v="5"/>
    <n v="5"/>
    <n v="5"/>
    <n v="5"/>
    <n v="4"/>
    <m/>
    <s v="Si"/>
    <n v="4"/>
    <s v="Sí"/>
    <n v="3"/>
    <s v="No"/>
    <m/>
    <s v="Sí"/>
    <s v="Sí"/>
    <s v="No"/>
    <m/>
    <s v="Sí"/>
    <m/>
    <m/>
    <m/>
    <m/>
    <n v="5"/>
    <n v="5"/>
    <m/>
    <n v="5"/>
  </r>
  <r>
    <s v="Facultad de Filosofía "/>
    <s v="FLS"/>
    <x v="1"/>
    <n v="19"/>
    <m/>
    <m/>
    <n v="15"/>
    <m/>
    <n v="4"/>
    <n v="4"/>
    <m/>
    <n v="15"/>
    <n v="14"/>
    <n v="16"/>
    <m/>
    <m/>
    <m/>
    <n v="5"/>
    <n v="5"/>
    <n v="4"/>
    <n v="5"/>
    <m/>
    <m/>
    <n v="4"/>
    <n v="4"/>
    <n v="4"/>
    <n v="2"/>
    <n v="3"/>
    <m/>
    <n v="5"/>
    <n v="5"/>
    <n v="4"/>
    <n v="5"/>
    <x v="3"/>
    <n v="5"/>
    <n v="4"/>
    <m/>
    <m/>
    <n v="5"/>
    <n v="5"/>
    <n v="5"/>
    <n v="5"/>
    <n v="5"/>
    <n v="5"/>
    <n v="5"/>
    <m/>
    <s v="Si"/>
    <n v="4"/>
    <s v="No"/>
    <m/>
    <s v="No"/>
    <m/>
    <s v="No"/>
    <s v="Sí"/>
    <s v="No"/>
    <m/>
    <s v="No"/>
    <m/>
    <m/>
    <m/>
    <m/>
    <n v="5"/>
    <n v="5"/>
    <m/>
    <n v="5"/>
  </r>
  <r>
    <s v="Facultad de Veterinaria "/>
    <s v="VET"/>
    <x v="0"/>
    <n v="20"/>
    <m/>
    <m/>
    <n v="21"/>
    <m/>
    <n v="2"/>
    <n v="3"/>
    <m/>
    <n v="21"/>
    <m/>
    <m/>
    <m/>
    <m/>
    <m/>
    <n v="5"/>
    <n v="3"/>
    <n v="2"/>
    <n v="3"/>
    <m/>
    <m/>
    <n v="2"/>
    <n v="5"/>
    <n v="1"/>
    <n v="3"/>
    <n v="3"/>
    <m/>
    <n v="3"/>
    <n v="3"/>
    <n v="4"/>
    <n v="4"/>
    <x v="1"/>
    <n v="3"/>
    <n v="3"/>
    <m/>
    <m/>
    <n v="4"/>
    <n v="5"/>
    <n v="4"/>
    <n v="4"/>
    <n v="5"/>
    <n v="5"/>
    <n v="4"/>
    <m/>
    <s v="Si"/>
    <n v="3"/>
    <s v="No"/>
    <m/>
    <s v="No"/>
    <m/>
    <s v="No"/>
    <s v="Sí"/>
    <s v="Sí"/>
    <n v="4"/>
    <s v="No"/>
    <m/>
    <m/>
    <m/>
    <m/>
    <n v="4"/>
    <n v="4"/>
    <m/>
    <n v="4"/>
  </r>
  <r>
    <s v="Facultad de Filología "/>
    <s v="FLL"/>
    <x v="1"/>
    <n v="21"/>
    <m/>
    <m/>
    <n v="14"/>
    <m/>
    <n v="4"/>
    <n v="4"/>
    <m/>
    <n v="14"/>
    <n v="29"/>
    <n v="4"/>
    <s v="Biblioteca Nacional"/>
    <m/>
    <m/>
    <n v="5"/>
    <n v="4"/>
    <n v="4"/>
    <n v="4"/>
    <m/>
    <m/>
    <n v="5"/>
    <n v="4"/>
    <n v="4"/>
    <n v="4"/>
    <n v="4"/>
    <m/>
    <n v="3"/>
    <n v="4"/>
    <n v="4"/>
    <m/>
    <x v="0"/>
    <n v="4"/>
    <n v="4"/>
    <m/>
    <m/>
    <n v="4"/>
    <n v="4"/>
    <n v="4"/>
    <n v="5"/>
    <n v="5"/>
    <n v="4"/>
    <n v="4"/>
    <m/>
    <s v="Si"/>
    <n v="4"/>
    <s v="No"/>
    <n v="4"/>
    <s v="No"/>
    <m/>
    <s v="Sí"/>
    <s v="Sí"/>
    <s v="No"/>
    <m/>
    <s v="Sí"/>
    <m/>
    <m/>
    <m/>
    <m/>
    <n v="5"/>
    <n v="5"/>
    <m/>
    <n v="4"/>
  </r>
  <r>
    <s v=""/>
    <s v=""/>
    <x v="2"/>
    <n v="22"/>
    <m/>
    <m/>
    <m/>
    <m/>
    <n v="3"/>
    <n v="3"/>
    <m/>
    <n v="14"/>
    <n v="15"/>
    <n v="16"/>
    <m/>
    <m/>
    <m/>
    <n v="4"/>
    <n v="5"/>
    <n v="4"/>
    <n v="4"/>
    <m/>
    <m/>
    <n v="4"/>
    <n v="4"/>
    <n v="3"/>
    <n v="4"/>
    <n v="4"/>
    <m/>
    <n v="3"/>
    <n v="5"/>
    <n v="5"/>
    <n v="5"/>
    <x v="3"/>
    <m/>
    <n v="4"/>
    <m/>
    <m/>
    <n v="5"/>
    <n v="5"/>
    <n v="5"/>
    <n v="4"/>
    <n v="5"/>
    <n v="5"/>
    <n v="5"/>
    <m/>
    <s v="No"/>
    <m/>
    <s v="No"/>
    <m/>
    <s v="No"/>
    <m/>
    <s v="No"/>
    <s v="Sí"/>
    <s v="No"/>
    <m/>
    <s v="No"/>
    <s v="aparatos para escanear documentos "/>
    <m/>
    <m/>
    <m/>
    <n v="5"/>
    <n v="5"/>
    <m/>
    <n v="4"/>
  </r>
  <r>
    <s v=""/>
    <s v=""/>
    <x v="2"/>
    <n v="23"/>
    <m/>
    <m/>
    <m/>
    <m/>
    <n v="3"/>
    <n v="5"/>
    <m/>
    <n v="2"/>
    <m/>
    <m/>
    <m/>
    <m/>
    <m/>
    <n v="1"/>
    <n v="1"/>
    <n v="1"/>
    <n v="1"/>
    <m/>
    <m/>
    <n v="4"/>
    <n v="5"/>
    <n v="5"/>
    <n v="4"/>
    <n v="3"/>
    <m/>
    <m/>
    <n v="5"/>
    <n v="5"/>
    <n v="5"/>
    <x v="3"/>
    <n v="5"/>
    <n v="5"/>
    <m/>
    <m/>
    <n v="5"/>
    <n v="5"/>
    <n v="5"/>
    <n v="5"/>
    <n v="5"/>
    <n v="5"/>
    <n v="5"/>
    <m/>
    <s v="No"/>
    <m/>
    <s v="No"/>
    <m/>
    <s v="No"/>
    <m/>
    <s v="Sí"/>
    <s v="Sí"/>
    <s v="No"/>
    <m/>
    <s v="No"/>
    <m/>
    <m/>
    <m/>
    <m/>
    <n v="5"/>
    <n v="5"/>
    <m/>
    <n v="5"/>
  </r>
  <r>
    <s v="Facultad de Filología "/>
    <s v="FLL"/>
    <x v="1"/>
    <n v="24"/>
    <m/>
    <m/>
    <n v="14"/>
    <m/>
    <n v="5"/>
    <n v="5"/>
    <m/>
    <n v="29"/>
    <n v="14"/>
    <n v="16"/>
    <s v="Biblioteca Nacional de España"/>
    <m/>
    <m/>
    <n v="2"/>
    <n v="5"/>
    <n v="4"/>
    <n v="1"/>
    <m/>
    <m/>
    <n v="4"/>
    <n v="4"/>
    <n v="4"/>
    <n v="4"/>
    <n v="2"/>
    <m/>
    <n v="4"/>
    <n v="2"/>
    <n v="2"/>
    <n v="4"/>
    <x v="5"/>
    <n v="2"/>
    <n v="2"/>
    <m/>
    <m/>
    <n v="4"/>
    <n v="2"/>
    <n v="1"/>
    <n v="2"/>
    <n v="4"/>
    <n v="4"/>
    <n v="4"/>
    <m/>
    <s v="Si"/>
    <n v="3"/>
    <s v="Sí"/>
    <n v="3"/>
    <s v="Sí"/>
    <n v="3"/>
    <s v="Sí"/>
    <s v="Sí"/>
    <s v="Sí"/>
    <n v="3"/>
    <s v="Sí"/>
    <m/>
    <m/>
    <m/>
    <m/>
    <n v="4"/>
    <n v="4"/>
    <m/>
    <n v="3"/>
  </r>
  <r>
    <s v="Facultad de Educación "/>
    <s v="EDU"/>
    <x v="1"/>
    <n v="25"/>
    <m/>
    <m/>
    <n v="12"/>
    <m/>
    <n v="2"/>
    <n v="4"/>
    <m/>
    <n v="12"/>
    <n v="16"/>
    <m/>
    <m/>
    <m/>
    <m/>
    <n v="5"/>
    <n v="5"/>
    <n v="5"/>
    <n v="5"/>
    <m/>
    <m/>
    <n v="2"/>
    <n v="5"/>
    <n v="3"/>
    <n v="1"/>
    <n v="3"/>
    <m/>
    <n v="4"/>
    <n v="5"/>
    <n v="5"/>
    <n v="5"/>
    <x v="0"/>
    <n v="4"/>
    <n v="5"/>
    <m/>
    <m/>
    <n v="5"/>
    <n v="5"/>
    <n v="5"/>
    <n v="5"/>
    <n v="5"/>
    <n v="5"/>
    <n v="5"/>
    <m/>
    <s v="Si"/>
    <n v="4"/>
    <s v="Sí"/>
    <n v="4"/>
    <s v="No"/>
    <m/>
    <s v="No"/>
    <s v="Sí"/>
    <s v="No"/>
    <m/>
    <s v="Sí"/>
    <m/>
    <m/>
    <m/>
    <m/>
    <n v="5"/>
    <n v="5"/>
    <m/>
    <n v="5"/>
  </r>
  <r>
    <s v=""/>
    <s v=""/>
    <x v="2"/>
    <n v="26"/>
    <m/>
    <m/>
    <m/>
    <m/>
    <n v="4"/>
    <n v="4"/>
    <m/>
    <n v="9"/>
    <n v="5"/>
    <m/>
    <m/>
    <m/>
    <m/>
    <n v="5"/>
    <n v="5"/>
    <n v="4"/>
    <n v="4"/>
    <m/>
    <m/>
    <n v="5"/>
    <n v="5"/>
    <n v="4"/>
    <n v="2"/>
    <n v="3"/>
    <m/>
    <n v="4"/>
    <n v="4"/>
    <n v="4"/>
    <n v="5"/>
    <x v="3"/>
    <n v="5"/>
    <n v="4"/>
    <m/>
    <m/>
    <n v="5"/>
    <n v="5"/>
    <n v="5"/>
    <n v="5"/>
    <n v="5"/>
    <n v="5"/>
    <n v="5"/>
    <m/>
    <s v="Si"/>
    <n v="4"/>
    <s v="No"/>
    <m/>
    <s v="No"/>
    <m/>
    <s v="Sí"/>
    <s v="Sí"/>
    <s v="Sí"/>
    <n v="5"/>
    <s v="Sí"/>
    <m/>
    <m/>
    <m/>
    <m/>
    <n v="5"/>
    <n v="5"/>
    <m/>
    <n v="5"/>
  </r>
  <r>
    <s v="Facultad de Informática "/>
    <s v="FDI"/>
    <x v="4"/>
    <n v="27"/>
    <m/>
    <m/>
    <n v="17"/>
    <m/>
    <n v="3"/>
    <n v="4"/>
    <m/>
    <n v="17"/>
    <n v="6"/>
    <n v="8"/>
    <m/>
    <m/>
    <m/>
    <n v="5"/>
    <n v="5"/>
    <n v="3"/>
    <n v="4"/>
    <m/>
    <m/>
    <n v="5"/>
    <n v="4"/>
    <n v="2"/>
    <n v="1"/>
    <n v="4"/>
    <m/>
    <n v="4"/>
    <n v="5"/>
    <n v="3"/>
    <n v="5"/>
    <x v="5"/>
    <n v="5"/>
    <n v="3"/>
    <m/>
    <m/>
    <n v="5"/>
    <n v="2"/>
    <n v="5"/>
    <n v="5"/>
    <n v="5"/>
    <n v="5"/>
    <n v="3"/>
    <m/>
    <s v="Si"/>
    <n v="2"/>
    <s v="Sí"/>
    <m/>
    <s v="No"/>
    <m/>
    <s v="No"/>
    <s v="Sí"/>
    <s v="Sí"/>
    <n v="2"/>
    <s v="No"/>
    <m/>
    <m/>
    <m/>
    <m/>
    <n v="5"/>
    <n v="5"/>
    <m/>
    <n v="4"/>
  </r>
  <r>
    <s v="Facultad de Ciencias de la Documentación "/>
    <s v="BYD"/>
    <x v="3"/>
    <n v="28"/>
    <m/>
    <m/>
    <n v="3"/>
    <m/>
    <n v="2"/>
    <n v="5"/>
    <m/>
    <n v="3"/>
    <m/>
    <m/>
    <m/>
    <m/>
    <m/>
    <n v="5"/>
    <n v="5"/>
    <n v="5"/>
    <n v="4"/>
    <m/>
    <m/>
    <n v="2"/>
    <n v="5"/>
    <n v="2"/>
    <n v="1"/>
    <n v="5"/>
    <m/>
    <n v="3"/>
    <n v="4"/>
    <n v="3"/>
    <n v="3"/>
    <x v="5"/>
    <n v="4"/>
    <n v="2"/>
    <m/>
    <m/>
    <n v="5"/>
    <n v="5"/>
    <n v="5"/>
    <n v="5"/>
    <n v="5"/>
    <n v="4"/>
    <n v="2"/>
    <m/>
    <s v="Si"/>
    <n v="3"/>
    <s v="Sí"/>
    <n v="3"/>
    <s v="No"/>
    <m/>
    <s v="Sí"/>
    <s v="No"/>
    <s v="No"/>
    <m/>
    <s v="No"/>
    <s v="Servicios de alerta. Un control de las principales novedades editoriales sería muy relevante."/>
    <m/>
    <m/>
    <m/>
    <n v="5"/>
    <n v="4"/>
    <m/>
    <n v="4"/>
  </r>
  <r>
    <s v="Facultad de Ciencias Geológicas "/>
    <s v="GEO"/>
    <x v="4"/>
    <n v="29"/>
    <m/>
    <m/>
    <n v="7"/>
    <m/>
    <n v="3"/>
    <n v="5"/>
    <m/>
    <n v="7"/>
    <m/>
    <m/>
    <m/>
    <m/>
    <m/>
    <n v="5"/>
    <n v="5"/>
    <n v="5"/>
    <n v="5"/>
    <m/>
    <m/>
    <n v="2"/>
    <n v="5"/>
    <n v="3"/>
    <n v="5"/>
    <n v="2"/>
    <m/>
    <m/>
    <n v="5"/>
    <n v="5"/>
    <n v="5"/>
    <x v="0"/>
    <n v="5"/>
    <n v="5"/>
    <m/>
    <m/>
    <n v="5"/>
    <n v="5"/>
    <n v="4"/>
    <n v="4"/>
    <n v="5"/>
    <n v="4"/>
    <n v="5"/>
    <m/>
    <m/>
    <m/>
    <s v="Sí"/>
    <n v="5"/>
    <s v="No"/>
    <m/>
    <m/>
    <s v="Sí"/>
    <s v="No"/>
    <m/>
    <s v="Sí"/>
    <m/>
    <m/>
    <m/>
    <m/>
    <n v="5"/>
    <n v="5"/>
    <m/>
    <n v="5"/>
  </r>
  <r>
    <s v="Facultad de Ciencias Químicas "/>
    <s v="QUI"/>
    <x v="4"/>
    <n v="30"/>
    <m/>
    <m/>
    <n v="10"/>
    <m/>
    <n v="3"/>
    <n v="5"/>
    <m/>
    <n v="10"/>
    <n v="6"/>
    <m/>
    <m/>
    <m/>
    <m/>
    <n v="5"/>
    <n v="4"/>
    <n v="5"/>
    <n v="4"/>
    <m/>
    <m/>
    <n v="3"/>
    <n v="5"/>
    <n v="5"/>
    <n v="2"/>
    <n v="4"/>
    <m/>
    <n v="4"/>
    <n v="4"/>
    <n v="5"/>
    <n v="5"/>
    <x v="3"/>
    <n v="4"/>
    <n v="4"/>
    <m/>
    <m/>
    <n v="5"/>
    <n v="5"/>
    <n v="5"/>
    <n v="5"/>
    <n v="5"/>
    <n v="4"/>
    <n v="3"/>
    <m/>
    <s v="Si"/>
    <n v="4"/>
    <s v="Sí"/>
    <n v="5"/>
    <s v="No"/>
    <m/>
    <s v="Sí"/>
    <s v="Sí"/>
    <s v="No"/>
    <m/>
    <s v="No"/>
    <m/>
    <m/>
    <m/>
    <m/>
    <n v="4"/>
    <n v="5"/>
    <m/>
    <n v="5"/>
  </r>
  <r>
    <s v="Facultad de Ciencias Económicas y Empresariales "/>
    <s v="CEE"/>
    <x v="3"/>
    <n v="31"/>
    <m/>
    <m/>
    <n v="5"/>
    <m/>
    <n v="3"/>
    <n v="4"/>
    <m/>
    <n v="5"/>
    <n v="9"/>
    <m/>
    <m/>
    <m/>
    <m/>
    <n v="5"/>
    <n v="4"/>
    <n v="3"/>
    <n v="2"/>
    <m/>
    <m/>
    <n v="4"/>
    <n v="2"/>
    <n v="5"/>
    <n v="3"/>
    <n v="5"/>
    <m/>
    <n v="3"/>
    <n v="5"/>
    <n v="4"/>
    <n v="5"/>
    <x v="1"/>
    <n v="4"/>
    <n v="4"/>
    <m/>
    <m/>
    <n v="5"/>
    <n v="4"/>
    <n v="4"/>
    <n v="4"/>
    <n v="5"/>
    <n v="5"/>
    <n v="3"/>
    <m/>
    <s v="Si"/>
    <n v="4"/>
    <s v="No"/>
    <m/>
    <s v="No"/>
    <m/>
    <s v="No"/>
    <s v="No"/>
    <s v="Sí"/>
    <n v="4"/>
    <s v="Sí"/>
    <m/>
    <m/>
    <m/>
    <m/>
    <n v="5"/>
    <n v="5"/>
    <m/>
    <n v="4"/>
  </r>
  <r>
    <s v="F. Óptica y Optometría"/>
    <s v="OPT"/>
    <x v="0"/>
    <n v="32"/>
    <m/>
    <m/>
    <n v="25"/>
    <m/>
    <n v="3"/>
    <n v="3"/>
    <m/>
    <n v="8"/>
    <n v="18"/>
    <n v="13"/>
    <m/>
    <m/>
    <m/>
    <n v="5"/>
    <n v="5"/>
    <n v="5"/>
    <n v="5"/>
    <m/>
    <m/>
    <n v="4"/>
    <n v="5"/>
    <n v="3"/>
    <n v="3"/>
    <n v="2"/>
    <m/>
    <n v="5"/>
    <n v="5"/>
    <n v="4"/>
    <n v="5"/>
    <x v="3"/>
    <n v="4"/>
    <n v="4"/>
    <m/>
    <m/>
    <n v="5"/>
    <n v="5"/>
    <n v="5"/>
    <n v="5"/>
    <n v="5"/>
    <n v="5"/>
    <n v="5"/>
    <m/>
    <s v="Si"/>
    <n v="4"/>
    <s v="No"/>
    <m/>
    <s v="Sí"/>
    <n v="4"/>
    <s v="Sí"/>
    <s v="No"/>
    <s v="No"/>
    <m/>
    <s v="No"/>
    <m/>
    <m/>
    <m/>
    <m/>
    <n v="5"/>
    <n v="5"/>
    <m/>
    <n v="5"/>
  </r>
  <r>
    <s v="Facultad de Geografía e Historia "/>
    <s v="GHI"/>
    <x v="1"/>
    <n v="33"/>
    <m/>
    <m/>
    <n v="16"/>
    <m/>
    <n v="3"/>
    <n v="4"/>
    <m/>
    <n v="16"/>
    <n v="29"/>
    <m/>
    <m/>
    <m/>
    <m/>
    <n v="5"/>
    <n v="5"/>
    <n v="3"/>
    <n v="2"/>
    <m/>
    <m/>
    <n v="4"/>
    <n v="4"/>
    <n v="2"/>
    <n v="4"/>
    <n v="4"/>
    <m/>
    <n v="2"/>
    <n v="3"/>
    <n v="2"/>
    <n v="4"/>
    <x v="3"/>
    <n v="2"/>
    <n v="4"/>
    <m/>
    <m/>
    <n v="4"/>
    <n v="4"/>
    <n v="4"/>
    <n v="4"/>
    <n v="5"/>
    <n v="5"/>
    <n v="4"/>
    <m/>
    <s v="Si"/>
    <n v="4"/>
    <s v="No"/>
    <m/>
    <s v="No"/>
    <m/>
    <s v="No"/>
    <s v="Sí"/>
    <s v="Sí"/>
    <n v="4"/>
    <s v="No"/>
    <s v="Mayor accesibilidad a revistas científicas extranjeras"/>
    <m/>
    <m/>
    <m/>
    <n v="4"/>
    <n v="4"/>
    <m/>
    <n v="4"/>
  </r>
  <r>
    <s v="Facultad de Ciencias Políticas y Sociología "/>
    <s v="CPS"/>
    <x v="3"/>
    <n v="34"/>
    <m/>
    <m/>
    <n v="9"/>
    <m/>
    <n v="3"/>
    <n v="4"/>
    <m/>
    <n v="9"/>
    <n v="15"/>
    <n v="26"/>
    <m/>
    <m/>
    <m/>
    <n v="5"/>
    <n v="5"/>
    <n v="5"/>
    <n v="4"/>
    <m/>
    <m/>
    <n v="5"/>
    <n v="5"/>
    <n v="4"/>
    <n v="4"/>
    <n v="5"/>
    <m/>
    <n v="4"/>
    <n v="5"/>
    <n v="3"/>
    <n v="5"/>
    <x v="1"/>
    <n v="5"/>
    <n v="3"/>
    <m/>
    <m/>
    <n v="5"/>
    <n v="5"/>
    <n v="5"/>
    <n v="5"/>
    <n v="5"/>
    <n v="5"/>
    <n v="5"/>
    <m/>
    <s v="Si"/>
    <n v="5"/>
    <s v="Sí"/>
    <n v="4"/>
    <s v="No"/>
    <m/>
    <s v="No"/>
    <s v="No"/>
    <s v="No"/>
    <m/>
    <s v="Sí"/>
    <m/>
    <m/>
    <m/>
    <m/>
    <n v="5"/>
    <n v="5"/>
    <m/>
    <n v="5"/>
  </r>
  <r>
    <s v="Facultad de Filología "/>
    <s v="FLL"/>
    <x v="1"/>
    <n v="35"/>
    <m/>
    <m/>
    <n v="14"/>
    <m/>
    <n v="4"/>
    <n v="4"/>
    <m/>
    <n v="29"/>
    <n v="14"/>
    <n v="15"/>
    <m/>
    <m/>
    <m/>
    <n v="5"/>
    <n v="5"/>
    <n v="5"/>
    <n v="5"/>
    <m/>
    <m/>
    <n v="4"/>
    <n v="5"/>
    <n v="3"/>
    <n v="3"/>
    <n v="5"/>
    <m/>
    <n v="3"/>
    <n v="3"/>
    <n v="4"/>
    <n v="5"/>
    <x v="4"/>
    <n v="1"/>
    <n v="2"/>
    <m/>
    <m/>
    <n v="5"/>
    <n v="3"/>
    <n v="3"/>
    <n v="5"/>
    <n v="5"/>
    <n v="5"/>
    <n v="5"/>
    <m/>
    <s v="Si"/>
    <n v="2"/>
    <s v="No"/>
    <m/>
    <s v="No"/>
    <m/>
    <s v="No"/>
    <s v="No"/>
    <s v="No"/>
    <m/>
    <m/>
    <m/>
    <m/>
    <m/>
    <m/>
    <n v="5"/>
    <n v="5"/>
    <m/>
    <n v="4"/>
  </r>
  <r>
    <s v="Facultad de Ciencias Físicas "/>
    <s v="FIS"/>
    <x v="4"/>
    <n v="36"/>
    <m/>
    <m/>
    <n v="6"/>
    <m/>
    <n v="4"/>
    <n v="4"/>
    <m/>
    <n v="6"/>
    <n v="10"/>
    <m/>
    <m/>
    <m/>
    <m/>
    <n v="5"/>
    <m/>
    <n v="5"/>
    <n v="1"/>
    <m/>
    <m/>
    <n v="4"/>
    <n v="5"/>
    <n v="5"/>
    <m/>
    <n v="3"/>
    <m/>
    <n v="3"/>
    <n v="3"/>
    <n v="3"/>
    <n v="3"/>
    <x v="1"/>
    <n v="1"/>
    <n v="3"/>
    <m/>
    <m/>
    <n v="5"/>
    <n v="5"/>
    <n v="5"/>
    <n v="5"/>
    <n v="5"/>
    <n v="5"/>
    <m/>
    <m/>
    <s v="No"/>
    <m/>
    <s v="No"/>
    <m/>
    <s v="No"/>
    <m/>
    <s v="Sí"/>
    <s v="No"/>
    <s v="No"/>
    <m/>
    <s v="No"/>
    <m/>
    <m/>
    <m/>
    <m/>
    <n v="3"/>
    <n v="5"/>
    <m/>
    <n v="4"/>
  </r>
  <r>
    <s v="Facultad de Ciencias Físicas "/>
    <s v="FIS"/>
    <x v="4"/>
    <n v="37"/>
    <m/>
    <m/>
    <n v="6"/>
    <m/>
    <n v="3"/>
    <n v="5"/>
    <m/>
    <n v="6"/>
    <n v="10"/>
    <n v="29"/>
    <m/>
    <m/>
    <m/>
    <n v="5"/>
    <n v="5"/>
    <n v="4"/>
    <m/>
    <m/>
    <m/>
    <n v="4"/>
    <n v="5"/>
    <n v="4"/>
    <n v="2"/>
    <n v="4"/>
    <m/>
    <n v="5"/>
    <n v="5"/>
    <n v="3"/>
    <n v="5"/>
    <x v="1"/>
    <n v="1"/>
    <n v="3"/>
    <m/>
    <m/>
    <n v="5"/>
    <n v="5"/>
    <n v="5"/>
    <n v="5"/>
    <n v="5"/>
    <n v="3"/>
    <n v="3"/>
    <m/>
    <s v="Si"/>
    <n v="3"/>
    <s v="No"/>
    <m/>
    <s v="No"/>
    <m/>
    <s v="Sí"/>
    <s v="No"/>
    <s v="No"/>
    <m/>
    <s v="No"/>
    <m/>
    <m/>
    <m/>
    <m/>
    <n v="5"/>
    <n v="5"/>
    <m/>
    <n v="4"/>
  </r>
  <r>
    <s v="Facultad de Psicología "/>
    <s v="PSI"/>
    <x v="0"/>
    <n v="38"/>
    <m/>
    <m/>
    <n v="20"/>
    <m/>
    <n v="2"/>
    <n v="3"/>
    <m/>
    <n v="20"/>
    <m/>
    <m/>
    <m/>
    <m/>
    <m/>
    <n v="4"/>
    <n v="5"/>
    <n v="4"/>
    <n v="3"/>
    <m/>
    <m/>
    <n v="4"/>
    <n v="4"/>
    <n v="3"/>
    <n v="2"/>
    <n v="5"/>
    <m/>
    <n v="4"/>
    <n v="4"/>
    <n v="4"/>
    <n v="3"/>
    <x v="3"/>
    <n v="3"/>
    <n v="2"/>
    <m/>
    <m/>
    <n v="5"/>
    <n v="5"/>
    <n v="5"/>
    <n v="5"/>
    <n v="5"/>
    <n v="4"/>
    <n v="4"/>
    <m/>
    <s v="No"/>
    <m/>
    <s v="No"/>
    <m/>
    <s v="No"/>
    <m/>
    <s v="No"/>
    <s v="No"/>
    <m/>
    <m/>
    <s v="No"/>
    <m/>
    <m/>
    <m/>
    <m/>
    <n v="4"/>
    <n v="5"/>
    <m/>
    <n v="4"/>
  </r>
  <r>
    <s v="Facultad de Filología "/>
    <s v="FLL"/>
    <x v="1"/>
    <n v="39"/>
    <m/>
    <m/>
    <n v="14"/>
    <m/>
    <n v="4"/>
    <n v="4"/>
    <m/>
    <n v="14"/>
    <n v="15"/>
    <n v="16"/>
    <m/>
    <m/>
    <m/>
    <n v="4"/>
    <n v="4"/>
    <n v="4"/>
    <n v="3"/>
    <m/>
    <m/>
    <n v="4"/>
    <n v="5"/>
    <n v="4"/>
    <n v="3"/>
    <n v="4"/>
    <m/>
    <n v="4"/>
    <n v="3"/>
    <n v="3"/>
    <n v="4"/>
    <x v="4"/>
    <n v="3"/>
    <n v="2"/>
    <m/>
    <m/>
    <n v="4"/>
    <n v="4"/>
    <n v="4"/>
    <n v="3"/>
    <n v="4"/>
    <n v="4"/>
    <n v="3"/>
    <m/>
    <s v="Si"/>
    <n v="3"/>
    <s v="Sí"/>
    <n v="3"/>
    <s v="Sí"/>
    <n v="3"/>
    <s v="Sí"/>
    <s v="Sí"/>
    <s v="Sí"/>
    <n v="4"/>
    <s v="No"/>
    <m/>
    <m/>
    <m/>
    <m/>
    <n v="4"/>
    <n v="4"/>
    <m/>
    <n v="4"/>
  </r>
  <r>
    <s v="Facultad de Educación "/>
    <s v="EDU"/>
    <x v="1"/>
    <n v="40"/>
    <m/>
    <m/>
    <n v="12"/>
    <m/>
    <n v="2"/>
    <n v="5"/>
    <m/>
    <m/>
    <m/>
    <m/>
    <m/>
    <m/>
    <m/>
    <n v="4"/>
    <n v="4"/>
    <n v="3"/>
    <n v="3"/>
    <m/>
    <m/>
    <n v="2"/>
    <n v="5"/>
    <n v="2"/>
    <n v="3"/>
    <n v="2"/>
    <m/>
    <n v="4"/>
    <n v="4"/>
    <n v="5"/>
    <n v="5"/>
    <x v="3"/>
    <n v="4"/>
    <n v="4"/>
    <m/>
    <m/>
    <n v="5"/>
    <n v="5"/>
    <n v="5"/>
    <n v="5"/>
    <n v="5"/>
    <n v="5"/>
    <n v="5"/>
    <m/>
    <s v="Si"/>
    <n v="4"/>
    <s v="Sí"/>
    <n v="4"/>
    <s v="Sí"/>
    <n v="4"/>
    <s v="Sí"/>
    <s v="Sí"/>
    <s v="No"/>
    <m/>
    <s v="Sí"/>
    <m/>
    <m/>
    <m/>
    <m/>
    <n v="5"/>
    <n v="5"/>
    <m/>
    <n v="4"/>
  </r>
  <r>
    <s v="Facultad de Filología "/>
    <s v="FLL"/>
    <x v="1"/>
    <n v="41"/>
    <m/>
    <m/>
    <n v="14"/>
    <m/>
    <n v="3"/>
    <n v="4"/>
    <m/>
    <n v="29"/>
    <n v="15"/>
    <m/>
    <m/>
    <m/>
    <m/>
    <n v="5"/>
    <n v="5"/>
    <n v="5"/>
    <n v="5"/>
    <m/>
    <m/>
    <n v="4"/>
    <n v="5"/>
    <n v="3"/>
    <n v="2"/>
    <n v="3"/>
    <m/>
    <n v="5"/>
    <n v="5"/>
    <n v="5"/>
    <n v="5"/>
    <x v="0"/>
    <n v="5"/>
    <n v="5"/>
    <m/>
    <m/>
    <n v="5"/>
    <n v="5"/>
    <n v="5"/>
    <n v="5"/>
    <n v="5"/>
    <n v="5"/>
    <n v="5"/>
    <m/>
    <s v="No"/>
    <m/>
    <s v="No"/>
    <m/>
    <s v="No"/>
    <m/>
    <s v="No"/>
    <s v="Sí"/>
    <s v="No"/>
    <m/>
    <s v="No"/>
    <m/>
    <m/>
    <m/>
    <m/>
    <n v="5"/>
    <n v="5"/>
    <m/>
    <n v="5"/>
  </r>
  <r>
    <s v="Facultad de Informática "/>
    <s v="FDI"/>
    <x v="4"/>
    <n v="42"/>
    <m/>
    <m/>
    <n v="17"/>
    <m/>
    <n v="3"/>
    <n v="3"/>
    <m/>
    <n v="17"/>
    <m/>
    <m/>
    <m/>
    <m/>
    <m/>
    <n v="5"/>
    <n v="5"/>
    <n v="5"/>
    <n v="5"/>
    <m/>
    <m/>
    <n v="5"/>
    <n v="5"/>
    <n v="3"/>
    <n v="2"/>
    <n v="2"/>
    <m/>
    <n v="5"/>
    <n v="5"/>
    <n v="5"/>
    <n v="5"/>
    <x v="0"/>
    <n v="5"/>
    <n v="5"/>
    <m/>
    <m/>
    <n v="5"/>
    <n v="5"/>
    <n v="5"/>
    <n v="5"/>
    <n v="5"/>
    <n v="5"/>
    <n v="5"/>
    <m/>
    <s v="Si"/>
    <n v="4"/>
    <s v="No"/>
    <m/>
    <s v="No"/>
    <m/>
    <s v="Sí"/>
    <s v="Sí"/>
    <s v="No"/>
    <m/>
    <m/>
    <m/>
    <m/>
    <m/>
    <m/>
    <n v="5"/>
    <n v="5"/>
    <m/>
    <n v="5"/>
  </r>
  <r>
    <s v="Facultad de Educación "/>
    <s v="EDU"/>
    <x v="1"/>
    <n v="43"/>
    <m/>
    <m/>
    <n v="12"/>
    <m/>
    <n v="3"/>
    <n v="5"/>
    <m/>
    <n v="12"/>
    <m/>
    <m/>
    <m/>
    <m/>
    <m/>
    <n v="4"/>
    <n v="4"/>
    <n v="5"/>
    <n v="4"/>
    <m/>
    <m/>
    <n v="2"/>
    <n v="5"/>
    <n v="4"/>
    <n v="4"/>
    <n v="4"/>
    <m/>
    <n v="4"/>
    <n v="5"/>
    <n v="5"/>
    <n v="4"/>
    <x v="3"/>
    <n v="3"/>
    <n v="4"/>
    <m/>
    <m/>
    <n v="4"/>
    <m/>
    <n v="4"/>
    <n v="5"/>
    <n v="5"/>
    <n v="5"/>
    <n v="5"/>
    <m/>
    <s v="Si"/>
    <n v="4"/>
    <m/>
    <m/>
    <s v="No"/>
    <m/>
    <s v="Sí"/>
    <s v="Sí"/>
    <s v="Sí"/>
    <n v="4"/>
    <s v="Sí"/>
    <m/>
    <m/>
    <m/>
    <m/>
    <n v="4"/>
    <n v="4"/>
    <m/>
    <n v="4"/>
  </r>
  <r>
    <s v="Facultad de Ciencias Matemáticas "/>
    <s v="MAT"/>
    <x v="4"/>
    <n v="44"/>
    <m/>
    <m/>
    <n v="8"/>
    <m/>
    <n v="2"/>
    <n v="4"/>
    <m/>
    <n v="8"/>
    <n v="6"/>
    <m/>
    <m/>
    <m/>
    <m/>
    <n v="5"/>
    <n v="5"/>
    <n v="4"/>
    <n v="2"/>
    <m/>
    <m/>
    <n v="3"/>
    <n v="5"/>
    <n v="5"/>
    <m/>
    <n v="3"/>
    <m/>
    <n v="3"/>
    <n v="3"/>
    <n v="2"/>
    <n v="5"/>
    <x v="4"/>
    <n v="1"/>
    <n v="1"/>
    <m/>
    <m/>
    <n v="5"/>
    <n v="1"/>
    <n v="5"/>
    <n v="2"/>
    <n v="1"/>
    <n v="1"/>
    <n v="1"/>
    <m/>
    <s v="Si"/>
    <n v="5"/>
    <s v="No"/>
    <m/>
    <m/>
    <m/>
    <s v="Sí"/>
    <s v="No"/>
    <s v="No"/>
    <m/>
    <s v="No"/>
    <m/>
    <m/>
    <m/>
    <m/>
    <n v="5"/>
    <n v="5"/>
    <m/>
    <n v="2"/>
  </r>
  <r>
    <s v="Facultad de Ciencias Físicas "/>
    <s v="FIS"/>
    <x v="4"/>
    <n v="45"/>
    <m/>
    <m/>
    <n v="6"/>
    <m/>
    <n v="2"/>
    <n v="2"/>
    <m/>
    <n v="6"/>
    <n v="10"/>
    <m/>
    <m/>
    <m/>
    <m/>
    <n v="5"/>
    <n v="4"/>
    <n v="4"/>
    <n v="3"/>
    <m/>
    <m/>
    <n v="2"/>
    <n v="3"/>
    <n v="4"/>
    <n v="2"/>
    <n v="4"/>
    <m/>
    <n v="4"/>
    <n v="4"/>
    <n v="4"/>
    <m/>
    <x v="3"/>
    <n v="4"/>
    <n v="4"/>
    <m/>
    <m/>
    <n v="5"/>
    <n v="4"/>
    <n v="4"/>
    <n v="4"/>
    <n v="4"/>
    <n v="4"/>
    <n v="4"/>
    <m/>
    <s v="Si"/>
    <n v="3"/>
    <s v="No"/>
    <m/>
    <s v="No"/>
    <m/>
    <s v="Sí"/>
    <s v="Sí"/>
    <s v="No"/>
    <m/>
    <s v="Sí"/>
    <m/>
    <m/>
    <m/>
    <m/>
    <n v="4"/>
    <n v="4"/>
    <m/>
    <n v="5"/>
  </r>
  <r>
    <s v="Facultad de Ciencias Políticas y Sociología "/>
    <s v="CPS"/>
    <x v="3"/>
    <n v="46"/>
    <m/>
    <m/>
    <n v="9"/>
    <m/>
    <n v="2"/>
    <n v="2"/>
    <m/>
    <n v="9"/>
    <n v="26"/>
    <m/>
    <m/>
    <m/>
    <m/>
    <n v="4"/>
    <n v="5"/>
    <n v="5"/>
    <n v="4"/>
    <m/>
    <m/>
    <n v="1"/>
    <n v="3"/>
    <n v="3"/>
    <n v="5"/>
    <n v="5"/>
    <m/>
    <n v="2"/>
    <n v="3"/>
    <n v="1"/>
    <n v="3"/>
    <x v="4"/>
    <n v="5"/>
    <n v="2"/>
    <m/>
    <m/>
    <n v="4"/>
    <n v="3"/>
    <n v="3"/>
    <n v="3"/>
    <n v="2"/>
    <n v="2"/>
    <n v="2"/>
    <m/>
    <s v="Si"/>
    <n v="3"/>
    <s v="No"/>
    <m/>
    <s v="No"/>
    <m/>
    <s v="Sí"/>
    <s v="No"/>
    <s v="Sí"/>
    <n v="3"/>
    <s v="No"/>
    <s v="Fundamentalmente que asistieran a la realización de informes de impacto de la producción científica a los grupos de investigación"/>
    <m/>
    <m/>
    <m/>
    <n v="4"/>
    <n v="4"/>
    <m/>
    <n v="2"/>
  </r>
  <r>
    <s v="Facultad de Psicología "/>
    <s v="PSI"/>
    <x v="0"/>
    <n v="47"/>
    <m/>
    <m/>
    <n v="20"/>
    <m/>
    <n v="3"/>
    <n v="3"/>
    <m/>
    <n v="20"/>
    <m/>
    <m/>
    <s v="CSIC"/>
    <m/>
    <m/>
    <n v="4"/>
    <n v="4"/>
    <n v="4"/>
    <n v="3"/>
    <m/>
    <m/>
    <n v="4"/>
    <n v="5"/>
    <n v="4"/>
    <n v="3"/>
    <n v="3"/>
    <m/>
    <n v="4"/>
    <n v="3"/>
    <n v="4"/>
    <n v="4"/>
    <x v="1"/>
    <n v="4"/>
    <n v="3"/>
    <m/>
    <m/>
    <n v="4"/>
    <n v="4"/>
    <n v="4"/>
    <n v="4"/>
    <n v="3"/>
    <n v="4"/>
    <n v="4"/>
    <m/>
    <s v="No"/>
    <m/>
    <s v="No"/>
    <m/>
    <s v="No"/>
    <m/>
    <s v="No"/>
    <m/>
    <s v="No"/>
    <m/>
    <s v="No"/>
    <m/>
    <m/>
    <m/>
    <m/>
    <n v="4"/>
    <n v="4"/>
    <m/>
    <n v="4"/>
  </r>
  <r>
    <s v="Facultad de Farmacia "/>
    <s v="FAR"/>
    <x v="0"/>
    <n v="48"/>
    <m/>
    <m/>
    <n v="13"/>
    <m/>
    <n v="3"/>
    <n v="4"/>
    <m/>
    <n v="13"/>
    <n v="18"/>
    <n v="2"/>
    <m/>
    <m/>
    <m/>
    <n v="5"/>
    <n v="4"/>
    <n v="4"/>
    <n v="3"/>
    <m/>
    <m/>
    <n v="3"/>
    <n v="4"/>
    <n v="2"/>
    <n v="3"/>
    <n v="3"/>
    <m/>
    <n v="4"/>
    <n v="4"/>
    <n v="4"/>
    <n v="4"/>
    <x v="1"/>
    <n v="2"/>
    <n v="3"/>
    <m/>
    <m/>
    <n v="5"/>
    <n v="5"/>
    <n v="5"/>
    <n v="5"/>
    <n v="5"/>
    <n v="5"/>
    <n v="4"/>
    <m/>
    <s v="Si"/>
    <n v="4"/>
    <s v="No"/>
    <m/>
    <s v="No"/>
    <m/>
    <s v="Sí"/>
    <s v="No"/>
    <s v="No"/>
    <m/>
    <s v="Sí"/>
    <m/>
    <m/>
    <m/>
    <m/>
    <n v="5"/>
    <n v="5"/>
    <m/>
    <n v="5"/>
  </r>
  <r>
    <s v="Facultad de Ciencias Matemáticas "/>
    <s v="MAT"/>
    <x v="4"/>
    <n v="49"/>
    <m/>
    <m/>
    <n v="8"/>
    <m/>
    <n v="3"/>
    <n v="1"/>
    <m/>
    <n v="8"/>
    <n v="6"/>
    <n v="23"/>
    <m/>
    <m/>
    <m/>
    <n v="4"/>
    <n v="3"/>
    <n v="3"/>
    <n v="2"/>
    <m/>
    <m/>
    <n v="5"/>
    <n v="5"/>
    <n v="3"/>
    <m/>
    <m/>
    <m/>
    <n v="3"/>
    <n v="3"/>
    <n v="1"/>
    <n v="4"/>
    <x v="4"/>
    <n v="1"/>
    <n v="1"/>
    <m/>
    <m/>
    <n v="3"/>
    <n v="1"/>
    <n v="1"/>
    <n v="1"/>
    <n v="1"/>
    <n v="1"/>
    <n v="4"/>
    <m/>
    <s v="Si"/>
    <n v="2"/>
    <s v="No"/>
    <m/>
    <s v="No"/>
    <m/>
    <s v="Sí"/>
    <s v="Sí"/>
    <s v="No"/>
    <m/>
    <s v="No"/>
    <m/>
    <m/>
    <m/>
    <m/>
    <n v="4"/>
    <n v="3"/>
    <m/>
    <n v="1"/>
  </r>
  <r>
    <s v="Facultad de Psicología "/>
    <s v="PSI"/>
    <x v="0"/>
    <n v="50"/>
    <m/>
    <m/>
    <n v="20"/>
    <m/>
    <n v="4"/>
    <m/>
    <m/>
    <n v="20"/>
    <n v="29"/>
    <n v="2"/>
    <m/>
    <m/>
    <m/>
    <n v="5"/>
    <n v="5"/>
    <n v="5"/>
    <n v="5"/>
    <m/>
    <m/>
    <n v="4"/>
    <n v="5"/>
    <n v="4"/>
    <n v="3"/>
    <n v="4"/>
    <m/>
    <n v="5"/>
    <n v="5"/>
    <n v="5"/>
    <n v="5"/>
    <x v="0"/>
    <n v="5"/>
    <n v="5"/>
    <m/>
    <m/>
    <n v="5"/>
    <n v="5"/>
    <n v="5"/>
    <n v="5"/>
    <n v="5"/>
    <n v="5"/>
    <m/>
    <m/>
    <s v="Si"/>
    <n v="4"/>
    <s v="Sí"/>
    <n v="4"/>
    <s v="Sí"/>
    <n v="5"/>
    <s v="Sí"/>
    <s v="Sí"/>
    <s v="Sí"/>
    <n v="5"/>
    <s v="Sí"/>
    <m/>
    <m/>
    <m/>
    <m/>
    <n v="5"/>
    <n v="5"/>
    <m/>
    <n v="5"/>
  </r>
  <r>
    <s v="Facultad de Ciencias Políticas y Sociología "/>
    <s v="CPS"/>
    <x v="3"/>
    <n v="51"/>
    <m/>
    <m/>
    <n v="9"/>
    <m/>
    <n v="3"/>
    <n v="4"/>
    <m/>
    <n v="9"/>
    <n v="26"/>
    <n v="20"/>
    <m/>
    <m/>
    <m/>
    <n v="4"/>
    <m/>
    <n v="4"/>
    <n v="3"/>
    <m/>
    <m/>
    <n v="4"/>
    <n v="3"/>
    <n v="5"/>
    <n v="2"/>
    <n v="3"/>
    <m/>
    <n v="4"/>
    <n v="4"/>
    <n v="4"/>
    <n v="5"/>
    <x v="3"/>
    <n v="5"/>
    <n v="4"/>
    <m/>
    <m/>
    <n v="5"/>
    <n v="4"/>
    <n v="4"/>
    <n v="5"/>
    <n v="4"/>
    <n v="4"/>
    <n v="5"/>
    <m/>
    <s v="Si"/>
    <n v="4"/>
    <s v="Sí"/>
    <m/>
    <s v="Sí"/>
    <m/>
    <s v="Sí"/>
    <s v="Sí"/>
    <m/>
    <n v="4"/>
    <s v="No"/>
    <m/>
    <m/>
    <m/>
    <m/>
    <n v="5"/>
    <n v="5"/>
    <m/>
    <n v="4"/>
  </r>
  <r>
    <s v="Facultad de Bellas Artes "/>
    <s v="BBA"/>
    <x v="1"/>
    <n v="52"/>
    <m/>
    <m/>
    <n v="1"/>
    <m/>
    <n v="3"/>
    <n v="3"/>
    <m/>
    <n v="1"/>
    <m/>
    <m/>
    <m/>
    <m/>
    <m/>
    <n v="4"/>
    <n v="4"/>
    <n v="4"/>
    <n v="3"/>
    <m/>
    <m/>
    <n v="4"/>
    <n v="4"/>
    <n v="3"/>
    <n v="2"/>
    <n v="3"/>
    <m/>
    <n v="3"/>
    <n v="3"/>
    <n v="4"/>
    <n v="4"/>
    <x v="1"/>
    <n v="2"/>
    <n v="3"/>
    <m/>
    <m/>
    <n v="5"/>
    <n v="4"/>
    <n v="5"/>
    <n v="4"/>
    <n v="5"/>
    <n v="5"/>
    <n v="4"/>
    <m/>
    <s v="Si"/>
    <n v="3"/>
    <s v="No"/>
    <m/>
    <s v="Sí"/>
    <n v="3"/>
    <s v="No"/>
    <s v="No"/>
    <s v="Sí"/>
    <n v="3"/>
    <m/>
    <s v="Orientación para publicar. Los indicadores de calidad no es suficiente, debieran orientarnos más sobre la especificidad de la materia, somos esclavos del como y donde."/>
    <m/>
    <m/>
    <m/>
    <n v="4"/>
    <n v="5"/>
    <m/>
    <n v="4"/>
  </r>
  <r>
    <s v="Facultad de Ciencias Económicas y Empresariales "/>
    <s v="CEE"/>
    <x v="3"/>
    <n v="53"/>
    <m/>
    <m/>
    <n v="5"/>
    <m/>
    <n v="3"/>
    <n v="4"/>
    <m/>
    <n v="5"/>
    <n v="24"/>
    <n v="9"/>
    <m/>
    <m/>
    <m/>
    <n v="4"/>
    <n v="4"/>
    <n v="4"/>
    <n v="4"/>
    <m/>
    <m/>
    <n v="4"/>
    <n v="4"/>
    <n v="4"/>
    <n v="4"/>
    <n v="4"/>
    <m/>
    <n v="5"/>
    <n v="4"/>
    <n v="4"/>
    <n v="5"/>
    <x v="3"/>
    <n v="5"/>
    <n v="4"/>
    <m/>
    <m/>
    <n v="5"/>
    <n v="5"/>
    <n v="5"/>
    <n v="5"/>
    <n v="5"/>
    <n v="5"/>
    <n v="5"/>
    <m/>
    <s v="Si"/>
    <n v="4"/>
    <s v="Sí"/>
    <n v="4"/>
    <s v="No"/>
    <m/>
    <s v="No"/>
    <s v="Sí"/>
    <s v="Sí"/>
    <n v="4"/>
    <s v="Sí"/>
    <m/>
    <m/>
    <m/>
    <m/>
    <n v="5"/>
    <n v="5"/>
    <m/>
    <n v="5"/>
  </r>
  <r>
    <s v="Facultad de Filosofía "/>
    <s v="FLS"/>
    <x v="1"/>
    <n v="54"/>
    <m/>
    <m/>
    <n v="15"/>
    <m/>
    <n v="4"/>
    <n v="5"/>
    <m/>
    <n v="15"/>
    <n v="14"/>
    <n v="16"/>
    <m/>
    <m/>
    <m/>
    <n v="5"/>
    <n v="4"/>
    <n v="5"/>
    <n v="5"/>
    <m/>
    <m/>
    <n v="5"/>
    <n v="3"/>
    <n v="5"/>
    <n v="3"/>
    <n v="5"/>
    <m/>
    <n v="5"/>
    <n v="5"/>
    <n v="3"/>
    <n v="5"/>
    <x v="1"/>
    <n v="5"/>
    <n v="3"/>
    <m/>
    <m/>
    <n v="5"/>
    <n v="5"/>
    <n v="5"/>
    <n v="5"/>
    <n v="5"/>
    <n v="5"/>
    <n v="5"/>
    <m/>
    <s v="Si"/>
    <n v="3"/>
    <s v="No"/>
    <m/>
    <s v="No"/>
    <m/>
    <s v="No"/>
    <s v="Sí"/>
    <s v="No"/>
    <m/>
    <s v="No"/>
    <m/>
    <m/>
    <m/>
    <m/>
    <n v="5"/>
    <n v="5"/>
    <m/>
    <n v="5"/>
  </r>
  <r>
    <s v="Facultad de Veterinaria "/>
    <s v="VET"/>
    <x v="0"/>
    <n v="55"/>
    <m/>
    <m/>
    <n v="21"/>
    <m/>
    <n v="3"/>
    <n v="4"/>
    <m/>
    <n v="21"/>
    <m/>
    <m/>
    <m/>
    <m/>
    <m/>
    <n v="4"/>
    <n v="3"/>
    <n v="3"/>
    <n v="4"/>
    <m/>
    <m/>
    <n v="3"/>
    <n v="5"/>
    <n v="3"/>
    <n v="2"/>
    <n v="2"/>
    <m/>
    <n v="4"/>
    <n v="4"/>
    <n v="4"/>
    <n v="5"/>
    <x v="1"/>
    <n v="4"/>
    <n v="3"/>
    <m/>
    <m/>
    <n v="5"/>
    <n v="4"/>
    <n v="4"/>
    <n v="5"/>
    <n v="5"/>
    <n v="4"/>
    <n v="4"/>
    <m/>
    <s v="Si"/>
    <n v="3"/>
    <s v="No"/>
    <m/>
    <s v="No"/>
    <m/>
    <s v="Sí"/>
    <s v="Sí"/>
    <m/>
    <n v="5"/>
    <s v="Sí"/>
    <m/>
    <m/>
    <m/>
    <m/>
    <n v="5"/>
    <n v="5"/>
    <m/>
    <n v="5"/>
  </r>
  <r>
    <s v="Facultad de Farmacia "/>
    <s v="FAR"/>
    <x v="0"/>
    <n v="56"/>
    <m/>
    <m/>
    <n v="13"/>
    <m/>
    <n v="2"/>
    <n v="3"/>
    <m/>
    <n v="13"/>
    <m/>
    <m/>
    <m/>
    <m/>
    <m/>
    <n v="5"/>
    <n v="3"/>
    <n v="3"/>
    <n v="3"/>
    <m/>
    <m/>
    <n v="2"/>
    <n v="4"/>
    <n v="5"/>
    <n v="1"/>
    <n v="3"/>
    <m/>
    <n v="3"/>
    <n v="3"/>
    <n v="5"/>
    <n v="5"/>
    <x v="1"/>
    <n v="1"/>
    <n v="3"/>
    <m/>
    <m/>
    <n v="4"/>
    <n v="5"/>
    <n v="1"/>
    <n v="3"/>
    <n v="5"/>
    <n v="4"/>
    <n v="3"/>
    <m/>
    <s v="No"/>
    <m/>
    <s v="No"/>
    <n v="5"/>
    <s v="No"/>
    <m/>
    <s v="Sí"/>
    <s v="Sí"/>
    <s v="Sí"/>
    <m/>
    <s v="No"/>
    <m/>
    <m/>
    <m/>
    <m/>
    <n v="5"/>
    <n v="4"/>
    <m/>
    <n v="5"/>
  </r>
  <r>
    <s v="F. Comercio y Turismo"/>
    <s v="EMP"/>
    <x v="3"/>
    <n v="57"/>
    <m/>
    <m/>
    <n v="24"/>
    <m/>
    <n v="3"/>
    <n v="3"/>
    <m/>
    <n v="14"/>
    <n v="15"/>
    <n v="16"/>
    <m/>
    <m/>
    <m/>
    <n v="5"/>
    <n v="5"/>
    <n v="5"/>
    <n v="5"/>
    <m/>
    <m/>
    <n v="4"/>
    <n v="2"/>
    <n v="4"/>
    <n v="2"/>
    <n v="4"/>
    <m/>
    <n v="5"/>
    <n v="5"/>
    <n v="5"/>
    <n v="5"/>
    <x v="0"/>
    <n v="5"/>
    <n v="5"/>
    <m/>
    <m/>
    <n v="5"/>
    <n v="5"/>
    <n v="5"/>
    <n v="5"/>
    <n v="5"/>
    <n v="5"/>
    <n v="5"/>
    <m/>
    <s v="No"/>
    <m/>
    <s v="No"/>
    <m/>
    <s v="No"/>
    <m/>
    <s v="No"/>
    <s v="Sí"/>
    <s v="No"/>
    <m/>
    <s v="No"/>
    <m/>
    <m/>
    <m/>
    <m/>
    <n v="5"/>
    <n v="5"/>
    <m/>
    <n v="5"/>
  </r>
  <r>
    <s v="Facultad de Educación "/>
    <s v="EDU"/>
    <x v="1"/>
    <n v="58"/>
    <m/>
    <m/>
    <n v="12"/>
    <m/>
    <n v="2"/>
    <n v="2"/>
    <m/>
    <n v="12"/>
    <m/>
    <m/>
    <m/>
    <m/>
    <m/>
    <n v="5"/>
    <n v="5"/>
    <n v="5"/>
    <n v="5"/>
    <m/>
    <m/>
    <m/>
    <n v="3"/>
    <n v="5"/>
    <n v="2"/>
    <n v="3"/>
    <m/>
    <m/>
    <m/>
    <m/>
    <m/>
    <x v="2"/>
    <m/>
    <m/>
    <m/>
    <m/>
    <n v="5"/>
    <n v="5"/>
    <n v="5"/>
    <n v="5"/>
    <m/>
    <m/>
    <n v="5"/>
    <m/>
    <s v="No"/>
    <m/>
    <s v="No"/>
    <m/>
    <s v="No"/>
    <m/>
    <s v="Sí"/>
    <s v="Sí"/>
    <s v="No"/>
    <m/>
    <s v="Sí"/>
    <m/>
    <m/>
    <m/>
    <m/>
    <n v="5"/>
    <n v="5"/>
    <m/>
    <n v="5"/>
  </r>
  <r>
    <s v="Facultad de Filología "/>
    <s v="FLL"/>
    <x v="1"/>
    <n v="59"/>
    <m/>
    <m/>
    <n v="14"/>
    <m/>
    <n v="4"/>
    <n v="5"/>
    <m/>
    <n v="29"/>
    <n v="14"/>
    <n v="16"/>
    <s v="Biblioteca Nacional"/>
    <m/>
    <m/>
    <n v="5"/>
    <n v="5"/>
    <n v="3"/>
    <n v="3"/>
    <m/>
    <m/>
    <n v="4"/>
    <n v="4"/>
    <n v="4"/>
    <n v="4"/>
    <n v="4"/>
    <m/>
    <n v="4"/>
    <n v="3"/>
    <n v="4"/>
    <n v="4"/>
    <x v="4"/>
    <n v="1"/>
    <n v="1"/>
    <m/>
    <m/>
    <n v="5"/>
    <n v="4"/>
    <n v="4"/>
    <n v="4"/>
    <n v="5"/>
    <n v="5"/>
    <n v="3"/>
    <m/>
    <s v="Si"/>
    <n v="4"/>
    <s v="No"/>
    <m/>
    <s v="Sí"/>
    <n v="3"/>
    <s v="Sí"/>
    <s v="Sí"/>
    <s v="No"/>
    <m/>
    <s v="No"/>
    <m/>
    <m/>
    <m/>
    <m/>
    <n v="5"/>
    <n v="5"/>
    <m/>
    <n v="4"/>
  </r>
  <r>
    <s v="Facultad de Filología "/>
    <s v="FLL"/>
    <x v="1"/>
    <n v="60"/>
    <m/>
    <m/>
    <n v="14"/>
    <m/>
    <n v="2"/>
    <n v="2"/>
    <m/>
    <n v="29"/>
    <n v="14"/>
    <n v="4"/>
    <m/>
    <m/>
    <m/>
    <n v="5"/>
    <n v="5"/>
    <n v="4"/>
    <n v="3"/>
    <m/>
    <m/>
    <n v="3"/>
    <n v="4"/>
    <n v="5"/>
    <n v="5"/>
    <n v="3"/>
    <m/>
    <n v="3"/>
    <n v="5"/>
    <n v="5"/>
    <n v="5"/>
    <x v="3"/>
    <n v="5"/>
    <n v="4"/>
    <m/>
    <m/>
    <n v="5"/>
    <n v="3"/>
    <n v="4"/>
    <n v="4"/>
    <n v="5"/>
    <n v="5"/>
    <n v="3"/>
    <m/>
    <s v="No"/>
    <m/>
    <s v="No"/>
    <m/>
    <s v="Sí"/>
    <n v="3"/>
    <s v="No"/>
    <s v="No"/>
    <s v="No"/>
    <m/>
    <s v="No"/>
    <m/>
    <m/>
    <m/>
    <m/>
    <n v="5"/>
    <n v="4"/>
    <m/>
    <n v="5"/>
  </r>
  <r>
    <s v="Facultad de Psicología "/>
    <s v="PSI"/>
    <x v="0"/>
    <n v="61"/>
    <m/>
    <m/>
    <n v="20"/>
    <m/>
    <n v="5"/>
    <n v="5"/>
    <m/>
    <n v="20"/>
    <n v="15"/>
    <n v="14"/>
    <m/>
    <m/>
    <m/>
    <n v="5"/>
    <n v="5"/>
    <n v="5"/>
    <n v="5"/>
    <m/>
    <m/>
    <n v="5"/>
    <n v="4"/>
    <n v="5"/>
    <n v="4"/>
    <n v="3"/>
    <m/>
    <n v="4"/>
    <n v="5"/>
    <n v="5"/>
    <n v="5"/>
    <x v="3"/>
    <n v="5"/>
    <n v="4"/>
    <m/>
    <m/>
    <n v="5"/>
    <n v="5"/>
    <n v="5"/>
    <n v="5"/>
    <n v="5"/>
    <n v="5"/>
    <n v="5"/>
    <m/>
    <s v="Si"/>
    <n v="4"/>
    <s v="Sí"/>
    <n v="5"/>
    <s v="No"/>
    <m/>
    <s v="No"/>
    <s v="Sí"/>
    <s v="No"/>
    <m/>
    <s v="Sí"/>
    <m/>
    <m/>
    <m/>
    <m/>
    <n v="5"/>
    <n v="5"/>
    <m/>
    <n v="5"/>
  </r>
  <r>
    <s v="Facultad de Ciencias Geológicas "/>
    <s v="GEO"/>
    <x v="4"/>
    <n v="62"/>
    <m/>
    <m/>
    <n v="7"/>
    <m/>
    <n v="2"/>
    <n v="3"/>
    <m/>
    <n v="7"/>
    <m/>
    <m/>
    <m/>
    <m/>
    <m/>
    <n v="5"/>
    <n v="4"/>
    <n v="5"/>
    <n v="5"/>
    <m/>
    <m/>
    <n v="4"/>
    <n v="5"/>
    <n v="5"/>
    <n v="2"/>
    <n v="4"/>
    <m/>
    <n v="5"/>
    <n v="5"/>
    <n v="4"/>
    <n v="5"/>
    <x v="3"/>
    <n v="4"/>
    <n v="4"/>
    <m/>
    <m/>
    <n v="5"/>
    <n v="5"/>
    <n v="4"/>
    <n v="5"/>
    <n v="5"/>
    <n v="5"/>
    <n v="4"/>
    <m/>
    <s v="Si"/>
    <n v="4"/>
    <s v="No"/>
    <m/>
    <s v="No"/>
    <m/>
    <s v="Sí"/>
    <s v="Sí"/>
    <s v="No"/>
    <m/>
    <s v="No"/>
    <m/>
    <m/>
    <m/>
    <m/>
    <n v="5"/>
    <n v="5"/>
    <m/>
    <n v="5"/>
  </r>
  <r>
    <s v=""/>
    <s v=""/>
    <x v="2"/>
    <n v="63"/>
    <m/>
    <m/>
    <m/>
    <m/>
    <n v="3"/>
    <n v="4"/>
    <m/>
    <n v="11"/>
    <n v="29"/>
    <n v="24"/>
    <s v="Biblioteca de la Facultad de Trabajo Social"/>
    <m/>
    <m/>
    <n v="5"/>
    <n v="5"/>
    <n v="5"/>
    <n v="5"/>
    <m/>
    <m/>
    <n v="5"/>
    <n v="5"/>
    <n v="5"/>
    <n v="4"/>
    <n v="4"/>
    <m/>
    <n v="5"/>
    <n v="5"/>
    <n v="4"/>
    <n v="5"/>
    <x v="1"/>
    <n v="5"/>
    <n v="3"/>
    <m/>
    <m/>
    <n v="5"/>
    <n v="5"/>
    <n v="4"/>
    <n v="5"/>
    <n v="5"/>
    <n v="5"/>
    <n v="5"/>
    <m/>
    <s v="Si"/>
    <n v="5"/>
    <s v="Sí"/>
    <n v="5"/>
    <s v="No"/>
    <m/>
    <s v="No"/>
    <s v="Sí"/>
    <s v="Sí"/>
    <n v="5"/>
    <s v="Sí"/>
    <s v="El último cambio de plataforma no me ha gustado. Me cuesta entrar a algunas bases de datos que antes consultaba sin ningún problema, como por ejemplo, &quot;Tirant on line&quot;"/>
    <m/>
    <m/>
    <m/>
    <n v="5"/>
    <n v="5"/>
    <m/>
    <n v="5"/>
  </r>
  <r>
    <s v="Facultad de Ciencias Físicas "/>
    <s v="FIS"/>
    <x v="4"/>
    <n v="64"/>
    <m/>
    <m/>
    <n v="6"/>
    <m/>
    <n v="2"/>
    <n v="2"/>
    <m/>
    <n v="6"/>
    <m/>
    <m/>
    <m/>
    <m/>
    <m/>
    <n v="3"/>
    <n v="4"/>
    <n v="4"/>
    <n v="3"/>
    <m/>
    <m/>
    <n v="3"/>
    <n v="5"/>
    <n v="4"/>
    <n v="1"/>
    <n v="3"/>
    <m/>
    <n v="4"/>
    <n v="4"/>
    <n v="3"/>
    <n v="3"/>
    <x v="1"/>
    <n v="3"/>
    <n v="3"/>
    <m/>
    <m/>
    <n v="4"/>
    <n v="3"/>
    <n v="3"/>
    <n v="3"/>
    <n v="5"/>
    <n v="5"/>
    <n v="3"/>
    <m/>
    <s v="No"/>
    <m/>
    <s v="No"/>
    <m/>
    <s v="No"/>
    <m/>
    <s v="No"/>
    <s v="No"/>
    <s v="No"/>
    <m/>
    <s v="No"/>
    <m/>
    <m/>
    <m/>
    <m/>
    <n v="4"/>
    <n v="4"/>
    <m/>
    <n v="4"/>
  </r>
  <r>
    <s v="Facultad de Bellas Artes "/>
    <s v="BBA"/>
    <x v="1"/>
    <n v="65"/>
    <m/>
    <m/>
    <n v="1"/>
    <m/>
    <n v="5"/>
    <n v="5"/>
    <m/>
    <n v="1"/>
    <n v="4"/>
    <n v="16"/>
    <m/>
    <m/>
    <m/>
    <n v="5"/>
    <n v="5"/>
    <n v="5"/>
    <n v="3"/>
    <m/>
    <m/>
    <n v="5"/>
    <n v="3"/>
    <n v="3"/>
    <n v="3"/>
    <n v="4"/>
    <m/>
    <n v="2"/>
    <n v="3"/>
    <n v="3"/>
    <n v="4"/>
    <x v="5"/>
    <n v="1"/>
    <n v="3"/>
    <m/>
    <m/>
    <n v="5"/>
    <n v="4"/>
    <n v="4"/>
    <n v="4"/>
    <n v="4"/>
    <n v="4"/>
    <n v="3"/>
    <m/>
    <s v="Si"/>
    <n v="4"/>
    <s v="No"/>
    <m/>
    <s v="No"/>
    <m/>
    <s v="No"/>
    <s v="No"/>
    <s v="No"/>
    <m/>
    <s v="Sí"/>
    <m/>
    <m/>
    <m/>
    <m/>
    <n v="5"/>
    <n v="5"/>
    <m/>
    <n v="4"/>
  </r>
  <r>
    <s v="Facultad de Odontología "/>
    <s v="ODO"/>
    <x v="0"/>
    <n v="66"/>
    <m/>
    <m/>
    <n v="19"/>
    <m/>
    <n v="3"/>
    <n v="3"/>
    <m/>
    <n v="19"/>
    <m/>
    <m/>
    <m/>
    <m/>
    <m/>
    <n v="4"/>
    <n v="4"/>
    <n v="4"/>
    <n v="4"/>
    <m/>
    <m/>
    <n v="5"/>
    <n v="3"/>
    <n v="3"/>
    <n v="1"/>
    <n v="3"/>
    <m/>
    <n v="4"/>
    <n v="4"/>
    <n v="4"/>
    <n v="4"/>
    <x v="1"/>
    <n v="4"/>
    <n v="4"/>
    <m/>
    <m/>
    <n v="5"/>
    <n v="4"/>
    <n v="4"/>
    <n v="4"/>
    <n v="4"/>
    <n v="3"/>
    <n v="2"/>
    <m/>
    <s v="No"/>
    <m/>
    <s v="Sí"/>
    <n v="3"/>
    <s v="No"/>
    <m/>
    <s v="Sí"/>
    <s v="Sí"/>
    <s v="Sí"/>
    <n v="4"/>
    <s v="Sí"/>
    <m/>
    <m/>
    <m/>
    <m/>
    <n v="5"/>
    <n v="5"/>
    <m/>
    <n v="5"/>
  </r>
  <r>
    <s v="Facultad de Veterinaria "/>
    <s v="VET"/>
    <x v="0"/>
    <n v="67"/>
    <m/>
    <m/>
    <n v="21"/>
    <m/>
    <n v="3"/>
    <n v="3"/>
    <m/>
    <n v="21"/>
    <m/>
    <m/>
    <m/>
    <m/>
    <m/>
    <n v="5"/>
    <n v="4"/>
    <n v="2"/>
    <n v="3"/>
    <m/>
    <m/>
    <n v="2"/>
    <n v="5"/>
    <n v="1"/>
    <n v="2"/>
    <n v="3"/>
    <m/>
    <n v="4"/>
    <n v="4"/>
    <n v="4"/>
    <n v="4"/>
    <x v="3"/>
    <n v="3"/>
    <n v="3"/>
    <m/>
    <m/>
    <n v="4"/>
    <n v="4"/>
    <n v="4"/>
    <n v="4"/>
    <n v="4"/>
    <n v="4"/>
    <n v="3"/>
    <m/>
    <s v="Si"/>
    <n v="4"/>
    <s v="Sí"/>
    <n v="4"/>
    <s v="Sí"/>
    <n v="4"/>
    <s v="Sí"/>
    <s v="Sí"/>
    <s v="Sí"/>
    <n v="4"/>
    <s v="No"/>
    <m/>
    <m/>
    <m/>
    <m/>
    <n v="4"/>
    <n v="5"/>
    <m/>
    <n v="4"/>
  </r>
  <r>
    <s v="Facultad de Filología "/>
    <s v="FLL"/>
    <x v="1"/>
    <n v="68"/>
    <m/>
    <m/>
    <n v="14"/>
    <m/>
    <n v="2"/>
    <n v="4"/>
    <m/>
    <n v="14"/>
    <n v="29"/>
    <m/>
    <s v="Biblioteca Nacional"/>
    <m/>
    <m/>
    <n v="4"/>
    <m/>
    <n v="4"/>
    <n v="4"/>
    <m/>
    <m/>
    <n v="2"/>
    <n v="5"/>
    <n v="3"/>
    <n v="4"/>
    <n v="4"/>
    <m/>
    <n v="3"/>
    <n v="4"/>
    <n v="4"/>
    <n v="5"/>
    <x v="3"/>
    <n v="5"/>
    <n v="4"/>
    <m/>
    <m/>
    <n v="4"/>
    <n v="5"/>
    <n v="3"/>
    <n v="4"/>
    <n v="4"/>
    <n v="4"/>
    <n v="5"/>
    <m/>
    <s v="Si"/>
    <n v="3"/>
    <s v="Sí"/>
    <n v="3"/>
    <s v="No"/>
    <m/>
    <s v="Sí"/>
    <s v="Sí"/>
    <s v="Sí"/>
    <n v="4"/>
    <s v="No"/>
    <m/>
    <m/>
    <m/>
    <m/>
    <n v="4"/>
    <n v="5"/>
    <m/>
    <n v="4"/>
  </r>
  <r>
    <s v=""/>
    <s v=""/>
    <x v="2"/>
    <n v="69"/>
    <m/>
    <m/>
    <m/>
    <m/>
    <n v="4"/>
    <n v="4"/>
    <m/>
    <n v="4"/>
    <m/>
    <m/>
    <s v="Biblioteca Nacional"/>
    <m/>
    <m/>
    <n v="4"/>
    <n v="4"/>
    <n v="4"/>
    <n v="4"/>
    <m/>
    <m/>
    <n v="2"/>
    <m/>
    <n v="4"/>
    <n v="5"/>
    <n v="4"/>
    <m/>
    <n v="4"/>
    <n v="4"/>
    <n v="4"/>
    <n v="4"/>
    <x v="3"/>
    <n v="4"/>
    <n v="4"/>
    <m/>
    <m/>
    <n v="5"/>
    <n v="5"/>
    <n v="5"/>
    <n v="5"/>
    <n v="5"/>
    <n v="5"/>
    <n v="4"/>
    <m/>
    <s v="Si"/>
    <n v="5"/>
    <s v="Sí"/>
    <n v="5"/>
    <s v="Sí"/>
    <n v="5"/>
    <s v="Sí"/>
    <s v="Sí"/>
    <s v="Sí"/>
    <n v="4"/>
    <s v="Sí"/>
    <m/>
    <m/>
    <m/>
    <m/>
    <n v="1"/>
    <n v="1"/>
    <m/>
    <n v="5"/>
  </r>
  <r>
    <s v="Facultad de Educación "/>
    <s v="EDU"/>
    <x v="1"/>
    <n v="70"/>
    <m/>
    <m/>
    <n v="12"/>
    <m/>
    <n v="4"/>
    <n v="4"/>
    <m/>
    <n v="12"/>
    <m/>
    <m/>
    <m/>
    <m/>
    <m/>
    <n v="4"/>
    <n v="4"/>
    <n v="2"/>
    <n v="2"/>
    <m/>
    <m/>
    <n v="2"/>
    <n v="4"/>
    <n v="3"/>
    <n v="3"/>
    <n v="3"/>
    <m/>
    <m/>
    <m/>
    <m/>
    <m/>
    <x v="2"/>
    <m/>
    <m/>
    <m/>
    <m/>
    <n v="4"/>
    <n v="4"/>
    <n v="4"/>
    <n v="4"/>
    <n v="4"/>
    <n v="4"/>
    <n v="3"/>
    <m/>
    <s v="Si"/>
    <n v="3"/>
    <s v="No"/>
    <m/>
    <s v="No"/>
    <m/>
    <s v="No"/>
    <s v="Sí"/>
    <s v="Sí"/>
    <n v="3"/>
    <s v="No"/>
    <m/>
    <m/>
    <m/>
    <m/>
    <n v="4"/>
    <n v="4"/>
    <m/>
    <n v="4"/>
  </r>
  <r>
    <s v="Facultad de Medicina "/>
    <s v="MED"/>
    <x v="0"/>
    <n v="71"/>
    <m/>
    <m/>
    <n v="18"/>
    <m/>
    <n v="2"/>
    <n v="4"/>
    <m/>
    <n v="18"/>
    <m/>
    <m/>
    <s v="Hospital Clínico San Carlos"/>
    <m/>
    <m/>
    <n v="5"/>
    <n v="5"/>
    <n v="5"/>
    <n v="5"/>
    <m/>
    <m/>
    <n v="3"/>
    <n v="4"/>
    <n v="3"/>
    <n v="4"/>
    <n v="2"/>
    <m/>
    <n v="5"/>
    <n v="5"/>
    <n v="5"/>
    <n v="5"/>
    <x v="0"/>
    <n v="5"/>
    <n v="5"/>
    <m/>
    <m/>
    <n v="5"/>
    <n v="5"/>
    <n v="5"/>
    <n v="5"/>
    <n v="5"/>
    <n v="5"/>
    <n v="5"/>
    <m/>
    <s v="No"/>
    <m/>
    <s v="No"/>
    <m/>
    <s v="No"/>
    <m/>
    <s v="Sí"/>
    <s v="Sí"/>
    <s v="No"/>
    <m/>
    <s v="No"/>
    <m/>
    <m/>
    <m/>
    <m/>
    <n v="5"/>
    <n v="5"/>
    <m/>
    <n v="5"/>
  </r>
  <r>
    <s v="Facultad de Bellas Artes "/>
    <s v="BBA"/>
    <x v="1"/>
    <n v="72"/>
    <m/>
    <m/>
    <n v="1"/>
    <m/>
    <n v="4"/>
    <n v="3"/>
    <m/>
    <n v="1"/>
    <m/>
    <m/>
    <m/>
    <m/>
    <m/>
    <n v="5"/>
    <n v="5"/>
    <n v="4"/>
    <n v="5"/>
    <m/>
    <m/>
    <n v="5"/>
    <n v="3"/>
    <n v="5"/>
    <n v="3"/>
    <n v="3"/>
    <m/>
    <n v="5"/>
    <n v="4"/>
    <n v="5"/>
    <n v="5"/>
    <x v="1"/>
    <n v="5"/>
    <n v="3"/>
    <m/>
    <m/>
    <n v="5"/>
    <n v="5"/>
    <n v="5"/>
    <n v="5"/>
    <n v="5"/>
    <m/>
    <n v="5"/>
    <m/>
    <s v="Si"/>
    <n v="4"/>
    <s v="Sí"/>
    <n v="4"/>
    <s v="No"/>
    <m/>
    <s v="Sí"/>
    <s v="Sí"/>
    <s v="Sí"/>
    <n v="5"/>
    <s v="Sí"/>
    <m/>
    <m/>
    <m/>
    <m/>
    <n v="5"/>
    <n v="5"/>
    <m/>
    <n v="5"/>
  </r>
  <r>
    <s v=""/>
    <s v=""/>
    <x v="2"/>
    <n v="73"/>
    <m/>
    <m/>
    <m/>
    <m/>
    <n v="3"/>
    <n v="4"/>
    <m/>
    <n v="16"/>
    <n v="14"/>
    <n v="9"/>
    <m/>
    <m/>
    <m/>
    <n v="4"/>
    <n v="4"/>
    <n v="2"/>
    <m/>
    <m/>
    <m/>
    <n v="2"/>
    <n v="5"/>
    <m/>
    <n v="5"/>
    <n v="5"/>
    <m/>
    <n v="4"/>
    <n v="2"/>
    <n v="4"/>
    <n v="3"/>
    <x v="3"/>
    <n v="2"/>
    <n v="4"/>
    <m/>
    <m/>
    <n v="2"/>
    <n v="5"/>
    <n v="5"/>
    <n v="4"/>
    <n v="4"/>
    <n v="5"/>
    <n v="3"/>
    <m/>
    <s v="Si"/>
    <n v="4"/>
    <s v="No"/>
    <m/>
    <s v="No"/>
    <m/>
    <s v="Sí"/>
    <s v="Sí"/>
    <s v="No"/>
    <m/>
    <s v="Sí"/>
    <m/>
    <m/>
    <m/>
    <m/>
    <n v="3"/>
    <n v="4"/>
    <m/>
    <n v="4"/>
  </r>
  <r>
    <s v=""/>
    <s v=""/>
    <x v="2"/>
    <n v="74"/>
    <m/>
    <m/>
    <m/>
    <m/>
    <n v="3"/>
    <n v="4"/>
    <m/>
    <n v="20"/>
    <m/>
    <m/>
    <m/>
    <m/>
    <m/>
    <n v="5"/>
    <n v="5"/>
    <n v="5"/>
    <n v="5"/>
    <m/>
    <m/>
    <n v="2"/>
    <n v="5"/>
    <n v="5"/>
    <n v="3"/>
    <n v="5"/>
    <m/>
    <n v="4"/>
    <n v="5"/>
    <n v="5"/>
    <n v="5"/>
    <x v="3"/>
    <n v="5"/>
    <n v="4"/>
    <m/>
    <m/>
    <n v="5"/>
    <n v="5"/>
    <n v="5"/>
    <n v="5"/>
    <n v="5"/>
    <n v="5"/>
    <n v="5"/>
    <m/>
    <s v="No"/>
    <m/>
    <s v="No"/>
    <m/>
    <s v="No"/>
    <m/>
    <s v="Sí"/>
    <s v="Sí"/>
    <s v="Sí"/>
    <n v="4"/>
    <s v="Sí"/>
    <m/>
    <m/>
    <m/>
    <m/>
    <n v="5"/>
    <n v="5"/>
    <m/>
    <n v="5"/>
  </r>
  <r>
    <s v="Facultad de Ciencias Físicas "/>
    <s v="FIS"/>
    <x v="4"/>
    <n v="75"/>
    <m/>
    <m/>
    <n v="6"/>
    <m/>
    <n v="5"/>
    <n v="5"/>
    <m/>
    <n v="6"/>
    <n v="8"/>
    <n v="9"/>
    <m/>
    <m/>
    <m/>
    <n v="5"/>
    <n v="5"/>
    <n v="5"/>
    <n v="5"/>
    <m/>
    <m/>
    <n v="5"/>
    <n v="5"/>
    <n v="5"/>
    <n v="1"/>
    <n v="5"/>
    <m/>
    <n v="5"/>
    <n v="5"/>
    <n v="5"/>
    <n v="5"/>
    <x v="0"/>
    <n v="5"/>
    <n v="5"/>
    <m/>
    <m/>
    <n v="5"/>
    <n v="5"/>
    <n v="5"/>
    <n v="5"/>
    <n v="5"/>
    <n v="5"/>
    <n v="5"/>
    <m/>
    <m/>
    <n v="4"/>
    <s v="No"/>
    <m/>
    <s v="No"/>
    <m/>
    <s v="Sí"/>
    <s v="Sí"/>
    <s v="No"/>
    <m/>
    <s v="No"/>
    <m/>
    <m/>
    <m/>
    <m/>
    <n v="5"/>
    <n v="5"/>
    <m/>
    <n v="5"/>
  </r>
  <r>
    <s v="Facultad de Medicina "/>
    <s v="MED"/>
    <x v="0"/>
    <n v="76"/>
    <m/>
    <m/>
    <n v="18"/>
    <m/>
    <n v="2"/>
    <n v="4"/>
    <m/>
    <n v="18"/>
    <m/>
    <m/>
    <m/>
    <m/>
    <m/>
    <n v="4"/>
    <n v="4"/>
    <n v="4"/>
    <n v="4"/>
    <m/>
    <m/>
    <n v="5"/>
    <n v="5"/>
    <n v="4"/>
    <n v="2"/>
    <n v="3"/>
    <m/>
    <n v="4"/>
    <n v="4"/>
    <n v="4"/>
    <n v="5"/>
    <x v="1"/>
    <n v="4"/>
    <n v="3"/>
    <m/>
    <m/>
    <n v="5"/>
    <n v="4"/>
    <n v="4"/>
    <n v="5"/>
    <n v="5"/>
    <n v="4"/>
    <n v="4"/>
    <m/>
    <s v="No"/>
    <m/>
    <s v="Sí"/>
    <n v="5"/>
    <s v="No"/>
    <m/>
    <s v="Sí"/>
    <s v="Sí"/>
    <s v="Sí"/>
    <n v="5"/>
    <s v="Sí"/>
    <m/>
    <m/>
    <m/>
    <m/>
    <n v="5"/>
    <n v="5"/>
    <m/>
    <n v="5"/>
  </r>
  <r>
    <s v="F. Óptica y Optometría"/>
    <s v="OPT"/>
    <x v="0"/>
    <n v="77"/>
    <m/>
    <m/>
    <n v="25"/>
    <m/>
    <n v="3"/>
    <n v="3"/>
    <m/>
    <n v="25"/>
    <n v="29"/>
    <m/>
    <m/>
    <m/>
    <m/>
    <n v="4"/>
    <n v="4"/>
    <n v="4"/>
    <n v="4"/>
    <m/>
    <m/>
    <n v="4"/>
    <n v="5"/>
    <n v="5"/>
    <n v="4"/>
    <n v="2"/>
    <m/>
    <n v="4"/>
    <n v="5"/>
    <n v="5"/>
    <n v="5"/>
    <x v="3"/>
    <n v="5"/>
    <n v="4"/>
    <m/>
    <m/>
    <n v="4"/>
    <n v="4"/>
    <n v="4"/>
    <n v="4"/>
    <n v="4"/>
    <n v="4"/>
    <n v="4"/>
    <m/>
    <s v="Si"/>
    <n v="4"/>
    <s v="Sí"/>
    <n v="4"/>
    <s v="Sí"/>
    <n v="4"/>
    <s v="Sí"/>
    <s v="Sí"/>
    <s v="No"/>
    <m/>
    <s v="Sí"/>
    <m/>
    <m/>
    <m/>
    <m/>
    <n v="5"/>
    <n v="5"/>
    <m/>
    <n v="5"/>
  </r>
  <r>
    <s v="Facultad de Farmacia "/>
    <s v="FAR"/>
    <x v="0"/>
    <n v="78"/>
    <m/>
    <m/>
    <n v="13"/>
    <m/>
    <n v="3"/>
    <n v="3"/>
    <m/>
    <n v="13"/>
    <m/>
    <m/>
    <m/>
    <m/>
    <m/>
    <n v="5"/>
    <n v="5"/>
    <n v="4"/>
    <n v="4"/>
    <m/>
    <m/>
    <n v="5"/>
    <n v="4"/>
    <n v="3"/>
    <n v="1"/>
    <n v="2"/>
    <m/>
    <n v="3"/>
    <n v="2"/>
    <n v="3"/>
    <n v="5"/>
    <x v="5"/>
    <n v="5"/>
    <n v="3"/>
    <m/>
    <m/>
    <n v="5"/>
    <n v="3"/>
    <n v="4"/>
    <n v="5"/>
    <n v="5"/>
    <n v="5"/>
    <n v="3"/>
    <m/>
    <s v="No"/>
    <m/>
    <s v="No"/>
    <m/>
    <s v="No"/>
    <m/>
    <s v="Sí"/>
    <s v="No"/>
    <s v="No"/>
    <m/>
    <s v="Sí"/>
    <m/>
    <m/>
    <m/>
    <m/>
    <n v="5"/>
    <n v="5"/>
    <m/>
    <n v="5"/>
  </r>
  <r>
    <s v="Facultad de Geografía e Historia "/>
    <s v="GHI"/>
    <x v="1"/>
    <n v="79"/>
    <m/>
    <m/>
    <n v="16"/>
    <m/>
    <n v="4"/>
    <n v="4"/>
    <m/>
    <n v="16"/>
    <n v="29"/>
    <n v="12"/>
    <s v="Biblioteca Musical Víctor Espinós, Biblioteca Nacional de España"/>
    <m/>
    <m/>
    <n v="5"/>
    <n v="5"/>
    <n v="3"/>
    <n v="3"/>
    <m/>
    <m/>
    <n v="5"/>
    <n v="4"/>
    <n v="3"/>
    <n v="4"/>
    <n v="4"/>
    <m/>
    <n v="4"/>
    <n v="5"/>
    <n v="5"/>
    <n v="5"/>
    <x v="3"/>
    <n v="3"/>
    <n v="4"/>
    <m/>
    <m/>
    <n v="5"/>
    <n v="5"/>
    <n v="5"/>
    <n v="4"/>
    <n v="4"/>
    <n v="5"/>
    <n v="4"/>
    <m/>
    <s v="Si"/>
    <n v="4"/>
    <s v="No"/>
    <m/>
    <s v="No"/>
    <m/>
    <s v="No"/>
    <s v="Sí"/>
    <s v="No"/>
    <m/>
    <s v="No"/>
    <m/>
    <m/>
    <m/>
    <m/>
    <n v="4"/>
    <n v="4"/>
    <m/>
    <n v="4"/>
  </r>
  <r>
    <s v="Facultad de Ciencias de la Documentación "/>
    <s v="BYD"/>
    <x v="3"/>
    <n v="80"/>
    <m/>
    <m/>
    <n v="3"/>
    <m/>
    <n v="4"/>
    <n v="5"/>
    <m/>
    <n v="3"/>
    <n v="4"/>
    <m/>
    <m/>
    <m/>
    <m/>
    <n v="5"/>
    <n v="5"/>
    <n v="5"/>
    <n v="5"/>
    <m/>
    <m/>
    <n v="4"/>
    <n v="5"/>
    <n v="5"/>
    <n v="4"/>
    <n v="4"/>
    <m/>
    <n v="4"/>
    <n v="5"/>
    <n v="5"/>
    <n v="5"/>
    <x v="3"/>
    <n v="5"/>
    <n v="4"/>
    <m/>
    <m/>
    <n v="5"/>
    <n v="5"/>
    <n v="5"/>
    <n v="5"/>
    <n v="5"/>
    <n v="5"/>
    <n v="5"/>
    <m/>
    <s v="Si"/>
    <n v="4"/>
    <s v="Sí"/>
    <n v="4"/>
    <s v="No"/>
    <m/>
    <s v="Sí"/>
    <s v="Sí"/>
    <s v="No"/>
    <m/>
    <s v="Sí"/>
    <s v="Me interesaría el servicio de bibliografía adyacente en el campus virtual, pero no lo conozco."/>
    <m/>
    <m/>
    <m/>
    <n v="5"/>
    <n v="5"/>
    <m/>
    <n v="5"/>
  </r>
  <r>
    <s v="F. Estudios Estadísticos"/>
    <s v="EST"/>
    <x v="4"/>
    <n v="81"/>
    <m/>
    <m/>
    <n v="23"/>
    <m/>
    <n v="3"/>
    <n v="4"/>
    <m/>
    <n v="23"/>
    <m/>
    <m/>
    <m/>
    <m/>
    <m/>
    <n v="5"/>
    <n v="5"/>
    <n v="5"/>
    <n v="5"/>
    <m/>
    <m/>
    <n v="3"/>
    <n v="5"/>
    <n v="4"/>
    <n v="5"/>
    <n v="5"/>
    <m/>
    <n v="4"/>
    <n v="5"/>
    <n v="5"/>
    <n v="5"/>
    <x v="3"/>
    <n v="4"/>
    <n v="4"/>
    <m/>
    <m/>
    <n v="5"/>
    <n v="1"/>
    <n v="2"/>
    <n v="5"/>
    <n v="5"/>
    <n v="4"/>
    <n v="5"/>
    <m/>
    <s v="Si"/>
    <n v="3"/>
    <s v="Sí"/>
    <n v="3"/>
    <s v="No"/>
    <m/>
    <s v="Sí"/>
    <s v="No"/>
    <s v="No"/>
    <m/>
    <s v="No"/>
    <m/>
    <m/>
    <m/>
    <m/>
    <n v="5"/>
    <n v="5"/>
    <m/>
    <n v="4"/>
  </r>
  <r>
    <s v="Facultad de Geografía e Historia "/>
    <s v="GHI"/>
    <x v="1"/>
    <n v="82"/>
    <m/>
    <m/>
    <n v="16"/>
    <m/>
    <n v="3"/>
    <n v="4"/>
    <m/>
    <n v="16"/>
    <m/>
    <m/>
    <s v="Archivos Estatales"/>
    <m/>
    <m/>
    <n v="4"/>
    <n v="4"/>
    <n v="4"/>
    <n v="3"/>
    <m/>
    <m/>
    <n v="4"/>
    <n v="5"/>
    <n v="4"/>
    <n v="4"/>
    <n v="4"/>
    <m/>
    <n v="3"/>
    <n v="3"/>
    <n v="3"/>
    <n v="4"/>
    <x v="5"/>
    <n v="3"/>
    <n v="2"/>
    <m/>
    <m/>
    <n v="4"/>
    <n v="3"/>
    <n v="4"/>
    <n v="3"/>
    <n v="2"/>
    <n v="3"/>
    <n v="3"/>
    <m/>
    <s v="Si"/>
    <n v="3"/>
    <s v="Sí"/>
    <n v="3"/>
    <s v="Sí"/>
    <n v="3"/>
    <s v="Sí"/>
    <s v="Sí"/>
    <s v="No"/>
    <m/>
    <s v="No"/>
    <m/>
    <m/>
    <m/>
    <m/>
    <n v="4"/>
    <n v="5"/>
    <m/>
    <n v="4"/>
  </r>
  <r>
    <s v="Facultad de Farmacia "/>
    <s v="FAR"/>
    <x v="0"/>
    <n v="83"/>
    <m/>
    <m/>
    <n v="13"/>
    <m/>
    <n v="2"/>
    <n v="3"/>
    <m/>
    <n v="13"/>
    <n v="18"/>
    <n v="19"/>
    <m/>
    <m/>
    <m/>
    <n v="5"/>
    <n v="4"/>
    <n v="3"/>
    <n v="4"/>
    <m/>
    <m/>
    <n v="2"/>
    <n v="4"/>
    <n v="5"/>
    <n v="3"/>
    <n v="4"/>
    <m/>
    <n v="4"/>
    <n v="5"/>
    <n v="5"/>
    <n v="5"/>
    <x v="3"/>
    <n v="5"/>
    <n v="5"/>
    <m/>
    <m/>
    <n v="5"/>
    <n v="5"/>
    <n v="4"/>
    <n v="5"/>
    <n v="5"/>
    <n v="5"/>
    <n v="4"/>
    <m/>
    <s v="Si"/>
    <n v="3"/>
    <s v="Sí"/>
    <n v="4"/>
    <s v="Sí"/>
    <n v="4"/>
    <s v="Sí"/>
    <s v="Sí"/>
    <s v="No"/>
    <m/>
    <s v="No"/>
    <m/>
    <m/>
    <m/>
    <m/>
    <n v="5"/>
    <n v="5"/>
    <m/>
    <n v="5"/>
  </r>
  <r>
    <s v="Facultad de Filología "/>
    <s v="FLL"/>
    <x v="1"/>
    <n v="84"/>
    <m/>
    <m/>
    <n v="14"/>
    <m/>
    <n v="5"/>
    <n v="5"/>
    <m/>
    <n v="29"/>
    <n v="14"/>
    <n v="15"/>
    <m/>
    <m/>
    <m/>
    <n v="5"/>
    <n v="5"/>
    <n v="5"/>
    <n v="4"/>
    <m/>
    <m/>
    <n v="3"/>
    <n v="5"/>
    <n v="4"/>
    <n v="3"/>
    <n v="5"/>
    <m/>
    <n v="2"/>
    <n v="2"/>
    <n v="1"/>
    <n v="1"/>
    <x v="4"/>
    <n v="1"/>
    <n v="1"/>
    <m/>
    <m/>
    <n v="1"/>
    <n v="1"/>
    <n v="1"/>
    <n v="1"/>
    <n v="1"/>
    <n v="1"/>
    <n v="1"/>
    <m/>
    <s v="Si"/>
    <n v="5"/>
    <s v="Sí"/>
    <n v="5"/>
    <s v="Sí"/>
    <n v="5"/>
    <s v="Sí"/>
    <s v="Sí"/>
    <s v="No"/>
    <m/>
    <s v="No"/>
    <m/>
    <m/>
    <m/>
    <m/>
    <n v="5"/>
    <n v="5"/>
    <m/>
    <n v="5"/>
  </r>
  <r>
    <s v="Facultad de Ciencias Químicas "/>
    <s v="QUI"/>
    <x v="4"/>
    <n v="85"/>
    <m/>
    <m/>
    <n v="10"/>
    <m/>
    <n v="3"/>
    <n v="5"/>
    <m/>
    <n v="10"/>
    <n v="6"/>
    <m/>
    <m/>
    <m/>
    <m/>
    <n v="4"/>
    <n v="4"/>
    <n v="4"/>
    <n v="1"/>
    <m/>
    <m/>
    <n v="3"/>
    <n v="5"/>
    <n v="4"/>
    <n v="3"/>
    <n v="5"/>
    <m/>
    <n v="2"/>
    <n v="4"/>
    <n v="4"/>
    <n v="5"/>
    <x v="1"/>
    <n v="5"/>
    <n v="3"/>
    <m/>
    <m/>
    <n v="5"/>
    <n v="2"/>
    <n v="4"/>
    <n v="5"/>
    <n v="5"/>
    <n v="5"/>
    <n v="3"/>
    <m/>
    <s v="Si"/>
    <n v="3"/>
    <s v="Sí"/>
    <n v="3"/>
    <s v="No"/>
    <m/>
    <s v="Sí"/>
    <m/>
    <s v="Sí"/>
    <n v="4"/>
    <s v="Sí"/>
    <m/>
    <m/>
    <m/>
    <m/>
    <n v="5"/>
    <n v="5"/>
    <m/>
    <n v="4"/>
  </r>
  <r>
    <s v="Facultad de Ciencias de la Información "/>
    <s v="INF"/>
    <x v="3"/>
    <n v="86"/>
    <m/>
    <m/>
    <n v="4"/>
    <m/>
    <n v="2"/>
    <n v="5"/>
    <m/>
    <n v="4"/>
    <m/>
    <m/>
    <m/>
    <m/>
    <m/>
    <n v="3"/>
    <n v="3"/>
    <n v="3"/>
    <n v="3"/>
    <m/>
    <m/>
    <n v="1"/>
    <m/>
    <n v="5"/>
    <n v="4"/>
    <n v="5"/>
    <m/>
    <n v="1"/>
    <n v="2"/>
    <n v="1"/>
    <n v="2"/>
    <x v="5"/>
    <n v="1"/>
    <n v="1"/>
    <m/>
    <m/>
    <n v="3"/>
    <n v="3"/>
    <n v="3"/>
    <n v="3"/>
    <n v="4"/>
    <n v="3"/>
    <n v="2"/>
    <m/>
    <s v="Si"/>
    <n v="2"/>
    <s v="No"/>
    <m/>
    <s v="Sí"/>
    <n v="3"/>
    <s v="No"/>
    <s v="Sí"/>
    <s v="No"/>
    <m/>
    <s v="No"/>
    <m/>
    <m/>
    <m/>
    <m/>
    <n v="3"/>
    <n v="3"/>
    <m/>
    <n v="2"/>
  </r>
  <r>
    <s v="Facultad de Derecho "/>
    <s v="DER"/>
    <x v="3"/>
    <n v="87"/>
    <m/>
    <m/>
    <n v="11"/>
    <m/>
    <n v="5"/>
    <n v="5"/>
    <m/>
    <n v="29"/>
    <m/>
    <m/>
    <m/>
    <m/>
    <m/>
    <n v="1"/>
    <n v="2"/>
    <n v="2"/>
    <n v="1"/>
    <m/>
    <m/>
    <n v="2"/>
    <n v="2"/>
    <n v="5"/>
    <n v="5"/>
    <n v="5"/>
    <m/>
    <n v="1"/>
    <n v="1"/>
    <n v="2"/>
    <n v="2"/>
    <x v="5"/>
    <n v="2"/>
    <n v="2"/>
    <m/>
    <m/>
    <n v="1"/>
    <n v="1"/>
    <n v="1"/>
    <n v="1"/>
    <n v="1"/>
    <n v="1"/>
    <n v="1"/>
    <m/>
    <s v="Si"/>
    <n v="5"/>
    <s v="Sí"/>
    <n v="1"/>
    <s v="Sí"/>
    <n v="2"/>
    <s v="Sí"/>
    <s v="Sí"/>
    <s v="No"/>
    <m/>
    <s v="No"/>
    <m/>
    <m/>
    <m/>
    <m/>
    <n v="1"/>
    <n v="2"/>
    <m/>
    <n v="1"/>
  </r>
  <r>
    <s v="Facultad de Ciencias Químicas "/>
    <s v="QUI"/>
    <x v="4"/>
    <n v="88"/>
    <m/>
    <m/>
    <n v="10"/>
    <m/>
    <n v="2"/>
    <n v="4"/>
    <m/>
    <n v="10"/>
    <m/>
    <m/>
    <m/>
    <m/>
    <m/>
    <n v="5"/>
    <n v="4"/>
    <n v="4"/>
    <m/>
    <m/>
    <m/>
    <n v="4"/>
    <n v="5"/>
    <n v="4"/>
    <n v="4"/>
    <n v="4"/>
    <m/>
    <n v="3"/>
    <n v="5"/>
    <n v="4"/>
    <n v="5"/>
    <x v="1"/>
    <n v="5"/>
    <n v="3"/>
    <m/>
    <m/>
    <n v="5"/>
    <n v="4"/>
    <n v="5"/>
    <n v="5"/>
    <n v="5"/>
    <n v="4"/>
    <n v="5"/>
    <m/>
    <s v="Si"/>
    <n v="3"/>
    <s v="No"/>
    <m/>
    <s v="No"/>
    <m/>
    <s v="Sí"/>
    <s v="Sí"/>
    <s v="No"/>
    <m/>
    <s v="Sí"/>
    <m/>
    <m/>
    <m/>
    <m/>
    <n v="5"/>
    <n v="5"/>
    <m/>
    <n v="5"/>
  </r>
  <r>
    <s v="Facultad de Derecho "/>
    <s v="DER"/>
    <x v="3"/>
    <n v="89"/>
    <m/>
    <m/>
    <n v="11"/>
    <m/>
    <n v="4"/>
    <n v="5"/>
    <m/>
    <n v="11"/>
    <n v="29"/>
    <n v="16"/>
    <m/>
    <m/>
    <m/>
    <n v="4"/>
    <n v="5"/>
    <n v="4"/>
    <n v="2"/>
    <m/>
    <m/>
    <n v="5"/>
    <n v="4"/>
    <n v="3"/>
    <n v="3"/>
    <n v="3"/>
    <m/>
    <n v="5"/>
    <n v="5"/>
    <n v="5"/>
    <n v="5"/>
    <x v="3"/>
    <n v="4"/>
    <n v="5"/>
    <m/>
    <m/>
    <n v="5"/>
    <n v="5"/>
    <n v="5"/>
    <n v="5"/>
    <n v="5"/>
    <n v="5"/>
    <n v="4"/>
    <m/>
    <s v="Si"/>
    <n v="4"/>
    <s v="No"/>
    <m/>
    <s v="No"/>
    <m/>
    <s v="No"/>
    <s v="No"/>
    <s v="No"/>
    <m/>
    <s v="No"/>
    <m/>
    <m/>
    <m/>
    <m/>
    <n v="5"/>
    <n v="5"/>
    <m/>
    <n v="5"/>
  </r>
  <r>
    <s v="Facultad de Geografía e Historia "/>
    <s v="GHI"/>
    <x v="1"/>
    <n v="90"/>
    <m/>
    <m/>
    <n v="16"/>
    <m/>
    <n v="4"/>
    <n v="4"/>
    <m/>
    <n v="16"/>
    <n v="29"/>
    <n v="4"/>
    <s v="Biblioteca Nacional, Bibliotecas Municipales y de la Comunidad de Madrid, Biblioteca de la Escuela Diplomática"/>
    <m/>
    <m/>
    <n v="5"/>
    <n v="5"/>
    <n v="3"/>
    <n v="2"/>
    <m/>
    <m/>
    <n v="5"/>
    <n v="4"/>
    <n v="5"/>
    <n v="5"/>
    <n v="5"/>
    <m/>
    <n v="3"/>
    <n v="3"/>
    <n v="2"/>
    <n v="5"/>
    <x v="5"/>
    <n v="2"/>
    <n v="3"/>
    <m/>
    <m/>
    <n v="5"/>
    <n v="4"/>
    <n v="2"/>
    <n v="4"/>
    <n v="4"/>
    <n v="4"/>
    <n v="3"/>
    <m/>
    <m/>
    <n v="3"/>
    <s v="Sí"/>
    <n v="2"/>
    <s v="Sí"/>
    <n v="3"/>
    <s v="Sí"/>
    <s v="Sí"/>
    <s v="Sí"/>
    <n v="5"/>
    <s v="Sí"/>
    <m/>
    <m/>
    <m/>
    <m/>
    <n v="5"/>
    <n v="5"/>
    <m/>
    <n v="4"/>
  </r>
  <r>
    <s v="Facultad de Geografía e Historia "/>
    <s v="GHI"/>
    <x v="1"/>
    <n v="91"/>
    <m/>
    <m/>
    <n v="16"/>
    <m/>
    <n v="3"/>
    <n v="3"/>
    <m/>
    <n v="16"/>
    <n v="29"/>
    <n v="14"/>
    <s v="BNE"/>
    <m/>
    <m/>
    <n v="5"/>
    <n v="4"/>
    <n v="4"/>
    <n v="3"/>
    <m/>
    <m/>
    <n v="4"/>
    <n v="3"/>
    <n v="3"/>
    <n v="4"/>
    <n v="4"/>
    <m/>
    <n v="4"/>
    <n v="5"/>
    <n v="4"/>
    <n v="5"/>
    <x v="1"/>
    <n v="4"/>
    <n v="3"/>
    <m/>
    <m/>
    <n v="5"/>
    <n v="5"/>
    <n v="4"/>
    <n v="4"/>
    <n v="4"/>
    <n v="3"/>
    <n v="5"/>
    <m/>
    <s v="Si"/>
    <n v="3"/>
    <s v="No"/>
    <m/>
    <s v="No"/>
    <m/>
    <s v="No"/>
    <s v="Sí"/>
    <s v="No"/>
    <m/>
    <m/>
    <m/>
    <m/>
    <m/>
    <m/>
    <n v="5"/>
    <n v="5"/>
    <m/>
    <n v="4"/>
  </r>
  <r>
    <s v="Facultad de Educación "/>
    <s v="EDU"/>
    <x v="1"/>
    <n v="92"/>
    <m/>
    <m/>
    <n v="12"/>
    <m/>
    <n v="3"/>
    <n v="4"/>
    <m/>
    <n v="12"/>
    <m/>
    <m/>
    <m/>
    <m/>
    <m/>
    <n v="5"/>
    <n v="4"/>
    <n v="4"/>
    <n v="3"/>
    <m/>
    <m/>
    <n v="4"/>
    <n v="5"/>
    <n v="5"/>
    <n v="2"/>
    <n v="5"/>
    <m/>
    <n v="4"/>
    <n v="3"/>
    <n v="4"/>
    <n v="5"/>
    <x v="5"/>
    <n v="4"/>
    <n v="2"/>
    <m/>
    <m/>
    <n v="5"/>
    <n v="4"/>
    <n v="4"/>
    <n v="5"/>
    <n v="5"/>
    <n v="5"/>
    <n v="4"/>
    <m/>
    <s v="Si"/>
    <n v="3"/>
    <s v="No"/>
    <m/>
    <s v="Sí"/>
    <m/>
    <s v="Sí"/>
    <s v="Sí"/>
    <s v="No"/>
    <m/>
    <s v="No"/>
    <m/>
    <m/>
    <m/>
    <m/>
    <n v="4"/>
    <n v="3"/>
    <m/>
    <n v="5"/>
  </r>
  <r>
    <s v="Facultad de Ciencias Matemáticas "/>
    <s v="MAT"/>
    <x v="4"/>
    <n v="93"/>
    <m/>
    <m/>
    <n v="8"/>
    <m/>
    <n v="3"/>
    <n v="5"/>
    <m/>
    <n v="8"/>
    <m/>
    <m/>
    <m/>
    <m/>
    <m/>
    <n v="5"/>
    <n v="5"/>
    <n v="5"/>
    <n v="5"/>
    <m/>
    <m/>
    <n v="4"/>
    <n v="5"/>
    <n v="3"/>
    <n v="2"/>
    <n v="4"/>
    <m/>
    <n v="4"/>
    <n v="4"/>
    <n v="4"/>
    <n v="5"/>
    <x v="3"/>
    <n v="4"/>
    <n v="4"/>
    <m/>
    <m/>
    <n v="5"/>
    <n v="1"/>
    <n v="5"/>
    <n v="5"/>
    <n v="1"/>
    <n v="1"/>
    <n v="3"/>
    <m/>
    <s v="Si"/>
    <n v="4"/>
    <s v="No"/>
    <m/>
    <s v="No"/>
    <m/>
    <s v="No"/>
    <s v="Sí"/>
    <s v="Sí"/>
    <n v="4"/>
    <s v="No"/>
    <m/>
    <m/>
    <m/>
    <m/>
    <n v="5"/>
    <n v="5"/>
    <m/>
    <n v="4"/>
  </r>
  <r>
    <s v="Facultad de Geografía e Historia "/>
    <s v="GHI"/>
    <x v="1"/>
    <n v="94"/>
    <m/>
    <m/>
    <n v="16"/>
    <m/>
    <n v="4"/>
    <n v="3"/>
    <m/>
    <n v="16"/>
    <n v="11"/>
    <n v="3"/>
    <s v="Biblioteca Nacional de España"/>
    <m/>
    <m/>
    <n v="5"/>
    <n v="5"/>
    <n v="5"/>
    <n v="5"/>
    <m/>
    <m/>
    <n v="5"/>
    <n v="4"/>
    <n v="4"/>
    <n v="4"/>
    <n v="3"/>
    <m/>
    <n v="4"/>
    <n v="5"/>
    <n v="5"/>
    <n v="5"/>
    <x v="3"/>
    <n v="4"/>
    <n v="4"/>
    <m/>
    <m/>
    <n v="5"/>
    <n v="5"/>
    <n v="5"/>
    <n v="5"/>
    <n v="5"/>
    <n v="5"/>
    <n v="5"/>
    <m/>
    <s v="Si"/>
    <n v="4"/>
    <s v="Sí"/>
    <n v="3"/>
    <s v="No"/>
    <m/>
    <s v="Sí"/>
    <s v="Sí"/>
    <s v="No"/>
    <m/>
    <s v="Sí"/>
    <m/>
    <m/>
    <m/>
    <m/>
    <n v="5"/>
    <n v="5"/>
    <m/>
    <n v="5"/>
  </r>
  <r>
    <s v="Facultad de Ciencias de la Documentación "/>
    <s v="BYD"/>
    <x v="3"/>
    <n v="95"/>
    <m/>
    <m/>
    <n v="3"/>
    <m/>
    <n v="3"/>
    <n v="4"/>
    <m/>
    <n v="3"/>
    <n v="29"/>
    <n v="16"/>
    <m/>
    <m/>
    <m/>
    <n v="5"/>
    <n v="5"/>
    <n v="5"/>
    <n v="3"/>
    <m/>
    <m/>
    <n v="4"/>
    <n v="2"/>
    <n v="3"/>
    <n v="3"/>
    <n v="5"/>
    <m/>
    <n v="5"/>
    <n v="4"/>
    <n v="3"/>
    <n v="4"/>
    <x v="5"/>
    <n v="3"/>
    <n v="4"/>
    <m/>
    <m/>
    <n v="5"/>
    <n v="5"/>
    <n v="5"/>
    <n v="5"/>
    <n v="5"/>
    <n v="5"/>
    <n v="3"/>
    <m/>
    <s v="Si"/>
    <n v="4"/>
    <s v="Sí"/>
    <n v="3"/>
    <s v="Sí"/>
    <n v="4"/>
    <s v="Sí"/>
    <s v="Sí"/>
    <s v="No"/>
    <m/>
    <s v="Sí"/>
    <m/>
    <m/>
    <m/>
    <m/>
    <n v="4"/>
    <n v="5"/>
    <m/>
    <n v="5"/>
  </r>
  <r>
    <s v="Facultad de Geografía e Historia "/>
    <s v="GHI"/>
    <x v="1"/>
    <n v="96"/>
    <m/>
    <m/>
    <n v="16"/>
    <m/>
    <n v="4"/>
    <n v="4"/>
    <m/>
    <n v="16"/>
    <n v="29"/>
    <n v="15"/>
    <m/>
    <m/>
    <m/>
    <n v="5"/>
    <n v="5"/>
    <n v="4"/>
    <n v="3"/>
    <m/>
    <m/>
    <n v="5"/>
    <n v="4"/>
    <n v="3"/>
    <n v="3"/>
    <n v="2"/>
    <m/>
    <n v="4"/>
    <n v="5"/>
    <n v="3"/>
    <n v="4"/>
    <x v="1"/>
    <n v="4"/>
    <n v="4"/>
    <m/>
    <m/>
    <n v="5"/>
    <n v="5"/>
    <n v="4"/>
    <n v="5"/>
    <n v="5"/>
    <n v="5"/>
    <n v="4"/>
    <m/>
    <s v="Si"/>
    <n v="4"/>
    <s v="No"/>
    <m/>
    <s v="No"/>
    <m/>
    <s v="No"/>
    <s v="No"/>
    <s v="No"/>
    <m/>
    <s v="No"/>
    <m/>
    <m/>
    <m/>
    <m/>
    <n v="5"/>
    <n v="5"/>
    <m/>
    <n v="4"/>
  </r>
  <r>
    <s v="Facultad de Filología "/>
    <s v="FLL"/>
    <x v="1"/>
    <n v="97"/>
    <m/>
    <m/>
    <n v="14"/>
    <m/>
    <n v="3"/>
    <n v="4"/>
    <m/>
    <n v="29"/>
    <n v="15"/>
    <n v="16"/>
    <s v="AECID"/>
    <m/>
    <m/>
    <n v="5"/>
    <n v="5"/>
    <n v="5"/>
    <n v="5"/>
    <m/>
    <m/>
    <n v="4"/>
    <n v="3"/>
    <n v="3"/>
    <n v="3"/>
    <n v="5"/>
    <m/>
    <n v="5"/>
    <n v="5"/>
    <n v="5"/>
    <n v="5"/>
    <x v="0"/>
    <n v="4"/>
    <n v="4"/>
    <m/>
    <m/>
    <n v="5"/>
    <n v="5"/>
    <n v="5"/>
    <n v="5"/>
    <n v="5"/>
    <n v="5"/>
    <n v="4"/>
    <m/>
    <s v="Si"/>
    <n v="3"/>
    <s v="No"/>
    <m/>
    <s v="No"/>
    <m/>
    <s v="No"/>
    <s v="Sí"/>
    <s v="No"/>
    <m/>
    <s v="Sí"/>
    <m/>
    <m/>
    <m/>
    <m/>
    <n v="5"/>
    <n v="5"/>
    <m/>
    <n v="4"/>
  </r>
  <r>
    <s v="Facultad de Ciencias Físicas "/>
    <s v="FIS"/>
    <x v="4"/>
    <n v="98"/>
    <m/>
    <m/>
    <n v="6"/>
    <m/>
    <n v="1"/>
    <n v="1"/>
    <m/>
    <m/>
    <m/>
    <m/>
    <m/>
    <m/>
    <m/>
    <n v="3"/>
    <n v="3"/>
    <n v="4"/>
    <n v="4"/>
    <m/>
    <m/>
    <n v="1"/>
    <n v="4"/>
    <n v="2"/>
    <n v="4"/>
    <n v="4"/>
    <m/>
    <m/>
    <m/>
    <m/>
    <m/>
    <x v="2"/>
    <m/>
    <m/>
    <m/>
    <m/>
    <m/>
    <m/>
    <m/>
    <m/>
    <m/>
    <m/>
    <m/>
    <m/>
    <s v="Si"/>
    <n v="3"/>
    <s v="No"/>
    <m/>
    <s v="No"/>
    <m/>
    <s v="Sí"/>
    <s v="No"/>
    <m/>
    <m/>
    <s v="No"/>
    <m/>
    <m/>
    <m/>
    <m/>
    <m/>
    <m/>
    <m/>
    <n v="4"/>
  </r>
  <r>
    <s v="Facultad de Informática "/>
    <s v="FDI"/>
    <x v="4"/>
    <n v="99"/>
    <m/>
    <m/>
    <n v="17"/>
    <m/>
    <n v="2"/>
    <n v="3"/>
    <m/>
    <n v="17"/>
    <m/>
    <m/>
    <m/>
    <m/>
    <m/>
    <m/>
    <m/>
    <m/>
    <m/>
    <m/>
    <m/>
    <n v="3"/>
    <n v="5"/>
    <n v="2"/>
    <n v="1"/>
    <n v="5"/>
    <m/>
    <n v="3"/>
    <n v="4"/>
    <n v="4"/>
    <n v="4"/>
    <x v="1"/>
    <n v="4"/>
    <n v="3"/>
    <m/>
    <m/>
    <n v="5"/>
    <n v="5"/>
    <n v="5"/>
    <n v="5"/>
    <n v="5"/>
    <n v="5"/>
    <n v="4"/>
    <m/>
    <s v="Si"/>
    <n v="4"/>
    <s v="No"/>
    <m/>
    <s v="No"/>
    <m/>
    <s v="Sí"/>
    <s v="Sí"/>
    <s v="No"/>
    <m/>
    <s v="No"/>
    <m/>
    <m/>
    <m/>
    <m/>
    <n v="5"/>
    <n v="5"/>
    <m/>
    <n v="4"/>
  </r>
  <r>
    <s v="Facultad de Bellas Artes "/>
    <s v="BBA"/>
    <x v="1"/>
    <n v="100"/>
    <m/>
    <m/>
    <n v="1"/>
    <m/>
    <n v="4"/>
    <n v="2"/>
    <m/>
    <n v="1"/>
    <n v="1"/>
    <n v="1"/>
    <m/>
    <m/>
    <m/>
    <n v="5"/>
    <n v="5"/>
    <n v="4"/>
    <n v="4"/>
    <m/>
    <m/>
    <n v="3"/>
    <n v="3"/>
    <n v="3"/>
    <n v="4"/>
    <n v="2"/>
    <m/>
    <n v="3"/>
    <n v="4"/>
    <n v="4"/>
    <n v="5"/>
    <x v="3"/>
    <n v="5"/>
    <n v="4"/>
    <m/>
    <m/>
    <n v="5"/>
    <n v="4"/>
    <n v="4"/>
    <n v="4"/>
    <n v="4"/>
    <n v="3"/>
    <n v="3"/>
    <m/>
    <s v="Si"/>
    <n v="3"/>
    <s v="No"/>
    <m/>
    <s v="Sí"/>
    <n v="3"/>
    <s v="No"/>
    <s v="Sí"/>
    <s v="No"/>
    <m/>
    <s v="Sí"/>
    <m/>
    <m/>
    <m/>
    <m/>
    <n v="4"/>
    <n v="5"/>
    <m/>
    <n v="5"/>
  </r>
  <r>
    <s v="Facultad de Ciencias Políticas y Sociología "/>
    <s v="CPS"/>
    <x v="3"/>
    <n v="101"/>
    <m/>
    <m/>
    <n v="9"/>
    <m/>
    <n v="3"/>
    <n v="3"/>
    <m/>
    <n v="9"/>
    <n v="2"/>
    <m/>
    <m/>
    <m/>
    <m/>
    <n v="4"/>
    <m/>
    <m/>
    <m/>
    <m/>
    <m/>
    <n v="5"/>
    <n v="3"/>
    <n v="2"/>
    <n v="1"/>
    <n v="5"/>
    <m/>
    <n v="4"/>
    <n v="4"/>
    <n v="5"/>
    <n v="5"/>
    <x v="3"/>
    <n v="4"/>
    <n v="4"/>
    <m/>
    <m/>
    <n v="4"/>
    <n v="5"/>
    <n v="5"/>
    <n v="5"/>
    <n v="5"/>
    <n v="5"/>
    <n v="5"/>
    <m/>
    <s v="Si"/>
    <n v="4"/>
    <s v="No"/>
    <m/>
    <s v="No"/>
    <m/>
    <s v="No"/>
    <s v="No"/>
    <m/>
    <m/>
    <s v="Sí"/>
    <m/>
    <m/>
    <m/>
    <m/>
    <n v="5"/>
    <n v="5"/>
    <m/>
    <n v="4"/>
  </r>
  <r>
    <s v="Facultad de Educación "/>
    <s v="EDU"/>
    <x v="1"/>
    <n v="102"/>
    <m/>
    <m/>
    <n v="12"/>
    <m/>
    <n v="5"/>
    <n v="5"/>
    <m/>
    <n v="12"/>
    <n v="22"/>
    <m/>
    <m/>
    <m/>
    <m/>
    <n v="4"/>
    <n v="5"/>
    <n v="4"/>
    <n v="3"/>
    <m/>
    <m/>
    <n v="4"/>
    <n v="4"/>
    <n v="2"/>
    <n v="3"/>
    <n v="3"/>
    <m/>
    <n v="4"/>
    <n v="5"/>
    <n v="4"/>
    <n v="5"/>
    <x v="1"/>
    <n v="3"/>
    <n v="3"/>
    <m/>
    <m/>
    <n v="5"/>
    <n v="5"/>
    <n v="5"/>
    <n v="5"/>
    <n v="5"/>
    <n v="5"/>
    <n v="4"/>
    <m/>
    <s v="Si"/>
    <n v="5"/>
    <s v="Sí"/>
    <n v="4"/>
    <s v="Sí"/>
    <n v="5"/>
    <s v="Sí"/>
    <s v="Sí"/>
    <m/>
    <n v="5"/>
    <s v="Sí"/>
    <m/>
    <m/>
    <m/>
    <m/>
    <n v="5"/>
    <n v="5"/>
    <m/>
    <m/>
  </r>
  <r>
    <s v=""/>
    <s v=""/>
    <x v="2"/>
    <n v="103"/>
    <m/>
    <m/>
    <m/>
    <m/>
    <n v="3"/>
    <n v="3"/>
    <m/>
    <n v="6"/>
    <n v="2"/>
    <n v="10"/>
    <m/>
    <m/>
    <m/>
    <n v="5"/>
    <n v="5"/>
    <n v="5"/>
    <n v="5"/>
    <m/>
    <m/>
    <n v="5"/>
    <n v="5"/>
    <n v="5"/>
    <n v="5"/>
    <n v="5"/>
    <m/>
    <n v="5"/>
    <n v="5"/>
    <n v="5"/>
    <n v="5"/>
    <x v="0"/>
    <n v="5"/>
    <n v="5"/>
    <m/>
    <m/>
    <n v="5"/>
    <n v="5"/>
    <n v="5"/>
    <n v="5"/>
    <n v="5"/>
    <n v="5"/>
    <n v="5"/>
    <m/>
    <s v="Si"/>
    <n v="5"/>
    <s v="Sí"/>
    <n v="5"/>
    <s v="Sí"/>
    <n v="5"/>
    <s v="Sí"/>
    <s v="Sí"/>
    <s v="Sí"/>
    <n v="5"/>
    <s v="No"/>
    <m/>
    <m/>
    <m/>
    <m/>
    <n v="5"/>
    <n v="5"/>
    <m/>
    <n v="5"/>
  </r>
  <r>
    <s v="Facultad de Ciencias Biológicas "/>
    <s v="BIO"/>
    <x v="4"/>
    <n v="104"/>
    <m/>
    <m/>
    <n v="2"/>
    <m/>
    <n v="2"/>
    <n v="2"/>
    <m/>
    <n v="2"/>
    <m/>
    <m/>
    <m/>
    <m/>
    <m/>
    <n v="5"/>
    <n v="3"/>
    <n v="4"/>
    <n v="4"/>
    <m/>
    <m/>
    <n v="5"/>
    <n v="5"/>
    <n v="5"/>
    <n v="4"/>
    <n v="5"/>
    <m/>
    <n v="4"/>
    <n v="4"/>
    <n v="4"/>
    <n v="5"/>
    <x v="1"/>
    <n v="3"/>
    <n v="3"/>
    <m/>
    <m/>
    <n v="5"/>
    <n v="5"/>
    <n v="4"/>
    <n v="5"/>
    <n v="5"/>
    <n v="4"/>
    <n v="5"/>
    <m/>
    <s v="No"/>
    <m/>
    <m/>
    <m/>
    <s v="No"/>
    <m/>
    <s v="Sí"/>
    <s v="No"/>
    <s v="No"/>
    <m/>
    <s v="No"/>
    <m/>
    <m/>
    <m/>
    <m/>
    <n v="5"/>
    <m/>
    <m/>
    <n v="5"/>
  </r>
  <r>
    <s v="Facultad de Ciencias Políticas y Sociología "/>
    <s v="CPS"/>
    <x v="3"/>
    <n v="105"/>
    <m/>
    <m/>
    <n v="9"/>
    <m/>
    <n v="3"/>
    <n v="4"/>
    <m/>
    <n v="9"/>
    <m/>
    <m/>
    <m/>
    <m/>
    <m/>
    <n v="5"/>
    <n v="5"/>
    <n v="5"/>
    <n v="4"/>
    <m/>
    <m/>
    <n v="3"/>
    <n v="5"/>
    <n v="4"/>
    <n v="1"/>
    <n v="4"/>
    <m/>
    <n v="4"/>
    <n v="4"/>
    <n v="4"/>
    <n v="5"/>
    <x v="1"/>
    <n v="3"/>
    <n v="3"/>
    <m/>
    <m/>
    <n v="5"/>
    <n v="5"/>
    <n v="5"/>
    <m/>
    <n v="5"/>
    <n v="5"/>
    <n v="4"/>
    <m/>
    <s v="Si"/>
    <n v="3"/>
    <s v="Sí"/>
    <n v="4"/>
    <s v="No"/>
    <m/>
    <s v="No"/>
    <s v="Sí"/>
    <s v="Sí"/>
    <n v="5"/>
    <s v="Sí"/>
    <m/>
    <m/>
    <m/>
    <m/>
    <n v="5"/>
    <n v="5"/>
    <m/>
    <m/>
  </r>
  <r>
    <s v="Facultad de Ciencias Químicas "/>
    <s v="QUI"/>
    <x v="4"/>
    <n v="106"/>
    <m/>
    <m/>
    <n v="10"/>
    <m/>
    <n v="3"/>
    <n v="3"/>
    <m/>
    <n v="10"/>
    <m/>
    <m/>
    <m/>
    <m/>
    <m/>
    <n v="5"/>
    <n v="5"/>
    <n v="5"/>
    <n v="5"/>
    <m/>
    <m/>
    <n v="5"/>
    <n v="5"/>
    <n v="4"/>
    <n v="3"/>
    <n v="4"/>
    <m/>
    <n v="5"/>
    <n v="5"/>
    <n v="5"/>
    <n v="5"/>
    <x v="0"/>
    <n v="5"/>
    <n v="5"/>
    <m/>
    <m/>
    <n v="5"/>
    <n v="5"/>
    <n v="5"/>
    <n v="5"/>
    <n v="5"/>
    <n v="5"/>
    <n v="5"/>
    <m/>
    <s v="Si"/>
    <n v="4"/>
    <s v="No"/>
    <m/>
    <s v="No"/>
    <m/>
    <s v="Sí"/>
    <s v="No"/>
    <s v="No"/>
    <m/>
    <s v="No"/>
    <m/>
    <m/>
    <m/>
    <m/>
    <n v="5"/>
    <n v="5"/>
    <m/>
    <n v="5"/>
  </r>
  <r>
    <s v="Facultad de Psicología "/>
    <s v="PSI"/>
    <x v="0"/>
    <n v="107"/>
    <m/>
    <m/>
    <n v="20"/>
    <m/>
    <n v="4"/>
    <n v="4"/>
    <m/>
    <n v="20"/>
    <n v="12"/>
    <n v="5"/>
    <m/>
    <m/>
    <m/>
    <m/>
    <n v="5"/>
    <m/>
    <n v="5"/>
    <m/>
    <m/>
    <n v="5"/>
    <n v="5"/>
    <n v="4"/>
    <n v="3"/>
    <m/>
    <m/>
    <n v="4"/>
    <n v="4"/>
    <n v="4"/>
    <n v="5"/>
    <x v="3"/>
    <n v="5"/>
    <n v="5"/>
    <m/>
    <m/>
    <n v="5"/>
    <n v="5"/>
    <n v="5"/>
    <m/>
    <n v="5"/>
    <n v="5"/>
    <n v="5"/>
    <m/>
    <s v="Si"/>
    <n v="4"/>
    <s v="Sí"/>
    <n v="5"/>
    <s v="No"/>
    <m/>
    <s v="No"/>
    <m/>
    <s v="Sí"/>
    <n v="4"/>
    <s v="Sí"/>
    <m/>
    <m/>
    <m/>
    <m/>
    <n v="5"/>
    <n v="5"/>
    <m/>
    <n v="5"/>
  </r>
  <r>
    <s v="Facultad de Filosofía "/>
    <s v="FLS"/>
    <x v="1"/>
    <n v="108"/>
    <m/>
    <m/>
    <n v="15"/>
    <m/>
    <n v="5"/>
    <n v="4"/>
    <m/>
    <n v="15"/>
    <n v="14"/>
    <m/>
    <m/>
    <m/>
    <m/>
    <n v="5"/>
    <n v="5"/>
    <n v="5"/>
    <n v="5"/>
    <m/>
    <m/>
    <n v="5"/>
    <n v="5"/>
    <n v="3"/>
    <n v="1"/>
    <n v="2"/>
    <m/>
    <n v="5"/>
    <n v="5"/>
    <n v="5"/>
    <n v="5"/>
    <x v="0"/>
    <n v="5"/>
    <n v="5"/>
    <m/>
    <m/>
    <n v="5"/>
    <n v="5"/>
    <n v="5"/>
    <n v="5"/>
    <n v="5"/>
    <n v="5"/>
    <n v="5"/>
    <m/>
    <s v="Si"/>
    <n v="5"/>
    <s v="Sí"/>
    <n v="5"/>
    <s v="No"/>
    <m/>
    <s v="No"/>
    <s v="Sí"/>
    <s v="Sí"/>
    <n v="5"/>
    <s v="Sí"/>
    <m/>
    <m/>
    <m/>
    <m/>
    <n v="5"/>
    <n v="5"/>
    <m/>
    <n v="5"/>
  </r>
  <r>
    <s v="Facultad de Veterinaria "/>
    <s v="VET"/>
    <x v="0"/>
    <n v="109"/>
    <m/>
    <m/>
    <n v="21"/>
    <m/>
    <n v="2"/>
    <n v="2"/>
    <m/>
    <n v="21"/>
    <m/>
    <m/>
    <m/>
    <m/>
    <m/>
    <n v="1"/>
    <n v="1"/>
    <n v="1"/>
    <n v="1"/>
    <m/>
    <m/>
    <n v="2"/>
    <n v="4"/>
    <n v="5"/>
    <n v="3"/>
    <n v="4"/>
    <m/>
    <n v="3"/>
    <n v="2"/>
    <n v="3"/>
    <n v="5"/>
    <x v="5"/>
    <n v="5"/>
    <n v="2"/>
    <m/>
    <m/>
    <n v="5"/>
    <n v="3"/>
    <n v="3"/>
    <n v="3"/>
    <n v="3"/>
    <n v="3"/>
    <n v="4"/>
    <m/>
    <s v="No"/>
    <m/>
    <s v="No"/>
    <m/>
    <s v="No"/>
    <m/>
    <s v="Sí"/>
    <s v="Sí"/>
    <s v="No"/>
    <m/>
    <s v="Sí"/>
    <m/>
    <m/>
    <m/>
    <m/>
    <n v="5"/>
    <n v="5"/>
    <m/>
    <n v="5"/>
  </r>
  <r>
    <s v="Facultad de Filología "/>
    <s v="FLL"/>
    <x v="1"/>
    <n v="110"/>
    <m/>
    <m/>
    <n v="14"/>
    <m/>
    <n v="4"/>
    <n v="3"/>
    <m/>
    <n v="14"/>
    <n v="29"/>
    <n v="15"/>
    <s v="UNED central, IFM"/>
    <m/>
    <m/>
    <n v="4"/>
    <n v="4"/>
    <n v="4"/>
    <n v="4"/>
    <m/>
    <m/>
    <n v="5"/>
    <n v="4"/>
    <n v="5"/>
    <n v="3"/>
    <n v="4"/>
    <m/>
    <n v="4"/>
    <n v="4"/>
    <n v="4"/>
    <n v="4"/>
    <x v="5"/>
    <n v="3"/>
    <n v="2"/>
    <m/>
    <m/>
    <n v="4"/>
    <n v="5"/>
    <n v="5"/>
    <n v="4"/>
    <n v="5"/>
    <n v="4"/>
    <n v="4"/>
    <m/>
    <s v="Si"/>
    <n v="3"/>
    <s v="Sí"/>
    <n v="4"/>
    <s v="No"/>
    <m/>
    <s v="No"/>
    <s v="Sí"/>
    <s v="Sí"/>
    <n v="2"/>
    <s v="No"/>
    <m/>
    <m/>
    <m/>
    <m/>
    <n v="4"/>
    <n v="4"/>
    <m/>
    <n v="4"/>
  </r>
  <r>
    <s v="Facultad de Ciencias de la Información "/>
    <s v="INF"/>
    <x v="3"/>
    <n v="111"/>
    <m/>
    <m/>
    <n v="4"/>
    <m/>
    <n v="5"/>
    <n v="5"/>
    <m/>
    <n v="4"/>
    <m/>
    <m/>
    <m/>
    <m/>
    <m/>
    <n v="5"/>
    <n v="5"/>
    <n v="5"/>
    <n v="5"/>
    <m/>
    <m/>
    <n v="5"/>
    <n v="5"/>
    <n v="3"/>
    <n v="2"/>
    <n v="4"/>
    <m/>
    <n v="5"/>
    <n v="5"/>
    <n v="5"/>
    <n v="5"/>
    <x v="0"/>
    <n v="5"/>
    <n v="5"/>
    <m/>
    <m/>
    <n v="5"/>
    <n v="5"/>
    <n v="5"/>
    <n v="5"/>
    <n v="5"/>
    <n v="5"/>
    <n v="5"/>
    <m/>
    <s v="Si"/>
    <n v="5"/>
    <s v="Sí"/>
    <n v="5"/>
    <s v="Sí"/>
    <n v="5"/>
    <s v="Sí"/>
    <s v="Sí"/>
    <s v="Sí"/>
    <n v="5"/>
    <s v="No"/>
    <m/>
    <m/>
    <m/>
    <m/>
    <n v="5"/>
    <n v="5"/>
    <m/>
    <n v="5"/>
  </r>
  <r>
    <s v=""/>
    <s v=""/>
    <x v="2"/>
    <n v="112"/>
    <m/>
    <m/>
    <m/>
    <m/>
    <n v="2"/>
    <n v="4"/>
    <m/>
    <n v="10"/>
    <m/>
    <m/>
    <m/>
    <m/>
    <m/>
    <n v="3"/>
    <n v="3"/>
    <n v="3"/>
    <n v="3"/>
    <m/>
    <m/>
    <n v="3"/>
    <n v="5"/>
    <n v="4"/>
    <n v="2"/>
    <n v="3"/>
    <m/>
    <n v="3"/>
    <n v="3"/>
    <n v="5"/>
    <n v="5"/>
    <x v="1"/>
    <n v="3"/>
    <n v="3"/>
    <m/>
    <m/>
    <n v="5"/>
    <n v="3"/>
    <n v="3"/>
    <n v="4"/>
    <n v="4"/>
    <n v="4"/>
    <n v="5"/>
    <m/>
    <s v="Si"/>
    <n v="3"/>
    <s v="Sí"/>
    <n v="3"/>
    <s v="No"/>
    <m/>
    <s v="Sí"/>
    <s v="Sí"/>
    <s v="No"/>
    <m/>
    <s v="No"/>
    <m/>
    <m/>
    <m/>
    <m/>
    <n v="4"/>
    <n v="4"/>
    <m/>
    <n v="4"/>
  </r>
  <r>
    <s v="Facultad de Filología "/>
    <s v="FLL"/>
    <x v="1"/>
    <n v="113"/>
    <m/>
    <m/>
    <n v="14"/>
    <m/>
    <n v="5"/>
    <n v="5"/>
    <m/>
    <n v="14"/>
    <n v="14"/>
    <n v="15"/>
    <m/>
    <m/>
    <m/>
    <n v="1"/>
    <n v="3"/>
    <n v="3"/>
    <n v="3"/>
    <m/>
    <m/>
    <n v="5"/>
    <n v="5"/>
    <n v="1"/>
    <n v="2"/>
    <n v="2"/>
    <m/>
    <n v="4"/>
    <n v="4"/>
    <n v="4"/>
    <n v="4"/>
    <x v="1"/>
    <n v="4"/>
    <n v="4"/>
    <m/>
    <m/>
    <n v="5"/>
    <n v="5"/>
    <n v="5"/>
    <n v="5"/>
    <n v="5"/>
    <n v="5"/>
    <n v="2"/>
    <m/>
    <s v="Si"/>
    <n v="4"/>
    <s v="No"/>
    <m/>
    <s v="No"/>
    <m/>
    <s v="No"/>
    <s v="Sí"/>
    <s v="No"/>
    <m/>
    <s v="No"/>
    <m/>
    <m/>
    <m/>
    <m/>
    <n v="5"/>
    <n v="5"/>
    <m/>
    <n v="3"/>
  </r>
  <r>
    <s v="Facultad de Ciencias Económicas y Empresariales "/>
    <s v="CEE"/>
    <x v="3"/>
    <n v="114"/>
    <m/>
    <m/>
    <n v="5"/>
    <m/>
    <n v="2"/>
    <n v="4"/>
    <m/>
    <n v="5"/>
    <m/>
    <m/>
    <m/>
    <m/>
    <m/>
    <n v="5"/>
    <m/>
    <m/>
    <m/>
    <m/>
    <m/>
    <n v="2"/>
    <n v="5"/>
    <n v="1"/>
    <n v="2"/>
    <n v="2"/>
    <m/>
    <n v="5"/>
    <n v="4"/>
    <n v="5"/>
    <n v="5"/>
    <x v="3"/>
    <n v="5"/>
    <n v="5"/>
    <m/>
    <m/>
    <n v="5"/>
    <n v="5"/>
    <n v="5"/>
    <n v="5"/>
    <n v="5"/>
    <n v="5"/>
    <n v="5"/>
    <m/>
    <s v="Si"/>
    <n v="5"/>
    <s v="No"/>
    <m/>
    <s v="No"/>
    <m/>
    <s v="Sí"/>
    <s v="Sí"/>
    <s v="Sí"/>
    <n v="5"/>
    <s v="No"/>
    <m/>
    <m/>
    <m/>
    <m/>
    <n v="5"/>
    <n v="5"/>
    <m/>
    <n v="5"/>
  </r>
  <r>
    <s v="Facultad de Ciencias Geológicas "/>
    <s v="GEO"/>
    <x v="4"/>
    <n v="115"/>
    <m/>
    <m/>
    <n v="7"/>
    <m/>
    <n v="2"/>
    <n v="3"/>
    <m/>
    <n v="7"/>
    <n v="2"/>
    <m/>
    <s v="CRAI (Universidad de Alcalá)"/>
    <m/>
    <m/>
    <n v="4"/>
    <n v="5"/>
    <n v="4"/>
    <n v="2"/>
    <m/>
    <m/>
    <n v="3"/>
    <n v="3"/>
    <n v="3"/>
    <n v="5"/>
    <n v="4"/>
    <m/>
    <n v="3"/>
    <n v="5"/>
    <n v="5"/>
    <n v="5"/>
    <x v="3"/>
    <n v="4"/>
    <n v="4"/>
    <m/>
    <m/>
    <n v="5"/>
    <n v="5"/>
    <n v="5"/>
    <n v="5"/>
    <n v="5"/>
    <n v="5"/>
    <n v="5"/>
    <m/>
    <s v="Si"/>
    <n v="3"/>
    <s v="No"/>
    <m/>
    <s v="Sí"/>
    <n v="4"/>
    <s v="No"/>
    <s v="Sí"/>
    <s v="No"/>
    <m/>
    <s v="No"/>
    <m/>
    <m/>
    <m/>
    <m/>
    <n v="4"/>
    <n v="4"/>
    <m/>
    <n v="4"/>
  </r>
  <r>
    <s v="Facultad de Filosofía "/>
    <s v="FLS"/>
    <x v="1"/>
    <n v="116"/>
    <m/>
    <m/>
    <n v="15"/>
    <m/>
    <n v="3"/>
    <n v="4"/>
    <m/>
    <n v="15"/>
    <n v="15"/>
    <n v="15"/>
    <m/>
    <m/>
    <m/>
    <n v="5"/>
    <m/>
    <m/>
    <m/>
    <m/>
    <m/>
    <n v="5"/>
    <n v="4"/>
    <n v="5"/>
    <n v="4"/>
    <n v="4"/>
    <m/>
    <n v="4"/>
    <n v="4"/>
    <n v="4"/>
    <n v="5"/>
    <x v="1"/>
    <n v="5"/>
    <n v="3"/>
    <m/>
    <m/>
    <n v="5"/>
    <n v="5"/>
    <n v="5"/>
    <n v="5"/>
    <n v="5"/>
    <n v="5"/>
    <n v="5"/>
    <m/>
    <s v="Si"/>
    <n v="4"/>
    <s v="Sí"/>
    <n v="4"/>
    <s v="Sí"/>
    <n v="4"/>
    <s v="No"/>
    <s v="Sí"/>
    <s v="No"/>
    <m/>
    <s v="Sí"/>
    <m/>
    <m/>
    <m/>
    <m/>
    <n v="5"/>
    <n v="5"/>
    <m/>
    <n v="5"/>
  </r>
  <r>
    <s v="Facultad de Ciencias Químicas "/>
    <s v="QUI"/>
    <x v="4"/>
    <n v="117"/>
    <m/>
    <m/>
    <n v="10"/>
    <m/>
    <n v="2"/>
    <n v="5"/>
    <m/>
    <n v="10"/>
    <m/>
    <m/>
    <m/>
    <m/>
    <m/>
    <n v="5"/>
    <n v="5"/>
    <n v="5"/>
    <n v="5"/>
    <m/>
    <m/>
    <n v="2"/>
    <n v="4"/>
    <n v="4"/>
    <n v="2"/>
    <n v="5"/>
    <m/>
    <n v="4"/>
    <n v="5"/>
    <n v="5"/>
    <n v="5"/>
    <x v="0"/>
    <n v="5"/>
    <n v="5"/>
    <m/>
    <m/>
    <n v="5"/>
    <n v="5"/>
    <n v="5"/>
    <n v="5"/>
    <n v="5"/>
    <n v="5"/>
    <n v="5"/>
    <m/>
    <s v="Si"/>
    <n v="4"/>
    <s v="No"/>
    <m/>
    <s v="No"/>
    <m/>
    <s v="Sí"/>
    <s v="Sí"/>
    <s v="No"/>
    <m/>
    <s v="No"/>
    <m/>
    <m/>
    <m/>
    <m/>
    <n v="5"/>
    <n v="5"/>
    <m/>
    <n v="5"/>
  </r>
  <r>
    <s v="F. Enfermería, Fisioterapia y Podología"/>
    <s v="ENF"/>
    <x v="0"/>
    <n v="118"/>
    <m/>
    <m/>
    <n v="22"/>
    <m/>
    <n v="3"/>
    <n v="5"/>
    <m/>
    <n v="22"/>
    <n v="18"/>
    <m/>
    <m/>
    <m/>
    <m/>
    <n v="5"/>
    <n v="5"/>
    <n v="5"/>
    <n v="5"/>
    <m/>
    <m/>
    <n v="4"/>
    <n v="4"/>
    <n v="3"/>
    <n v="4"/>
    <n v="5"/>
    <m/>
    <n v="4"/>
    <n v="5"/>
    <n v="5"/>
    <n v="5"/>
    <x v="3"/>
    <n v="5"/>
    <n v="5"/>
    <m/>
    <m/>
    <n v="5"/>
    <n v="5"/>
    <n v="5"/>
    <n v="5"/>
    <n v="5"/>
    <n v="5"/>
    <n v="5"/>
    <m/>
    <s v="Si"/>
    <n v="5"/>
    <s v="Sí"/>
    <n v="5"/>
    <s v="Sí"/>
    <n v="5"/>
    <s v="Sí"/>
    <s v="Sí"/>
    <s v="Sí"/>
    <n v="5"/>
    <s v="Sí"/>
    <s v="SERVICIOS DE TRADUCCIÓN PARA LA PUBLICACIÓN DE ARTÍCULOS"/>
    <m/>
    <m/>
    <m/>
    <n v="5"/>
    <n v="5"/>
    <m/>
    <n v="5"/>
  </r>
  <r>
    <s v="Facultad de Geografía e Historia "/>
    <s v="GHI"/>
    <x v="1"/>
    <n v="119"/>
    <m/>
    <m/>
    <n v="16"/>
    <m/>
    <n v="3"/>
    <n v="4"/>
    <m/>
    <n v="16"/>
    <m/>
    <m/>
    <m/>
    <m/>
    <m/>
    <n v="4"/>
    <n v="5"/>
    <n v="4"/>
    <n v="3"/>
    <m/>
    <m/>
    <n v="3"/>
    <n v="3"/>
    <n v="5"/>
    <n v="2"/>
    <n v="1"/>
    <m/>
    <n v="4"/>
    <n v="4"/>
    <m/>
    <n v="4"/>
    <x v="0"/>
    <m/>
    <m/>
    <m/>
    <m/>
    <n v="4"/>
    <n v="3"/>
    <n v="4"/>
    <n v="1"/>
    <n v="4"/>
    <n v="4"/>
    <n v="4"/>
    <m/>
    <s v="Si"/>
    <n v="4"/>
    <m/>
    <m/>
    <s v="No"/>
    <m/>
    <s v="No"/>
    <s v="No"/>
    <s v="No"/>
    <m/>
    <s v="No"/>
    <m/>
    <m/>
    <m/>
    <m/>
    <n v="3"/>
    <n v="3"/>
    <m/>
    <n v="4"/>
  </r>
  <r>
    <s v="Facultad de Filología "/>
    <s v="FLL"/>
    <x v="1"/>
    <n v="120"/>
    <m/>
    <m/>
    <n v="14"/>
    <m/>
    <n v="3"/>
    <n v="4"/>
    <m/>
    <n v="29"/>
    <n v="15"/>
    <n v="14"/>
    <m/>
    <m/>
    <m/>
    <n v="5"/>
    <n v="5"/>
    <n v="5"/>
    <n v="5"/>
    <m/>
    <m/>
    <n v="4"/>
    <n v="3"/>
    <n v="5"/>
    <n v="3"/>
    <n v="2"/>
    <m/>
    <n v="4"/>
    <n v="4"/>
    <n v="4"/>
    <n v="5"/>
    <x v="3"/>
    <n v="5"/>
    <n v="5"/>
    <m/>
    <m/>
    <n v="5"/>
    <n v="4"/>
    <n v="5"/>
    <n v="4"/>
    <n v="5"/>
    <n v="5"/>
    <n v="5"/>
    <m/>
    <s v="Si"/>
    <n v="4"/>
    <s v="No"/>
    <m/>
    <s v="Sí"/>
    <n v="4"/>
    <s v="Sí"/>
    <s v="Sí"/>
    <s v="Sí"/>
    <n v="3"/>
    <s v="No"/>
    <m/>
    <m/>
    <m/>
    <m/>
    <n v="5"/>
    <n v="5"/>
    <m/>
    <n v="5"/>
  </r>
  <r>
    <s v="Facultad de Ciencias Matemáticas "/>
    <s v="MAT"/>
    <x v="4"/>
    <n v="121"/>
    <m/>
    <m/>
    <n v="8"/>
    <m/>
    <n v="4"/>
    <n v="5"/>
    <m/>
    <n v="8"/>
    <n v="6"/>
    <n v="10"/>
    <m/>
    <m/>
    <m/>
    <n v="4"/>
    <n v="4"/>
    <n v="4"/>
    <n v="4"/>
    <m/>
    <m/>
    <n v="4"/>
    <n v="4"/>
    <n v="4"/>
    <n v="4"/>
    <n v="1"/>
    <m/>
    <n v="3"/>
    <n v="4"/>
    <n v="4"/>
    <n v="4"/>
    <x v="3"/>
    <n v="4"/>
    <n v="4"/>
    <m/>
    <m/>
    <n v="4"/>
    <n v="4"/>
    <n v="4"/>
    <n v="4"/>
    <n v="4"/>
    <n v="4"/>
    <n v="4"/>
    <m/>
    <s v="Si"/>
    <n v="4"/>
    <s v="Sí"/>
    <n v="3"/>
    <s v="No"/>
    <m/>
    <s v="Sí"/>
    <s v="Sí"/>
    <s v="No"/>
    <m/>
    <s v="No"/>
    <m/>
    <m/>
    <m/>
    <m/>
    <n v="5"/>
    <n v="4"/>
    <m/>
    <n v="4"/>
  </r>
  <r>
    <s v="Facultad de Filología "/>
    <s v="FLL"/>
    <x v="1"/>
    <n v="122"/>
    <m/>
    <m/>
    <n v="14"/>
    <m/>
    <n v="3"/>
    <n v="2"/>
    <m/>
    <n v="29"/>
    <n v="14"/>
    <m/>
    <s v="Biblioteca UAH"/>
    <m/>
    <m/>
    <n v="1"/>
    <n v="1"/>
    <n v="2"/>
    <n v="1"/>
    <m/>
    <m/>
    <n v="5"/>
    <n v="5"/>
    <n v="5"/>
    <n v="5"/>
    <n v="5"/>
    <m/>
    <n v="4"/>
    <n v="5"/>
    <n v="4"/>
    <n v="5"/>
    <x v="3"/>
    <n v="3"/>
    <n v="3"/>
    <m/>
    <m/>
    <n v="4"/>
    <n v="4"/>
    <n v="5"/>
    <n v="5"/>
    <n v="5"/>
    <n v="4"/>
    <n v="5"/>
    <m/>
    <s v="Si"/>
    <n v="4"/>
    <s v="No"/>
    <m/>
    <s v="No"/>
    <m/>
    <s v="No"/>
    <s v="Sí"/>
    <s v="No"/>
    <m/>
    <s v="No"/>
    <m/>
    <m/>
    <m/>
    <m/>
    <n v="5"/>
    <n v="5"/>
    <m/>
    <n v="5"/>
  </r>
  <r>
    <s v="Facultad de Ciencias Físicas "/>
    <s v="FIS"/>
    <x v="4"/>
    <n v="123"/>
    <m/>
    <m/>
    <n v="6"/>
    <m/>
    <n v="3"/>
    <m/>
    <m/>
    <n v="8"/>
    <n v="6"/>
    <m/>
    <m/>
    <m/>
    <m/>
    <n v="5"/>
    <n v="4"/>
    <n v="4"/>
    <n v="4"/>
    <m/>
    <m/>
    <n v="4"/>
    <n v="5"/>
    <n v="4"/>
    <n v="3"/>
    <n v="4"/>
    <m/>
    <n v="4"/>
    <n v="5"/>
    <n v="3"/>
    <n v="5"/>
    <x v="3"/>
    <n v="4"/>
    <n v="4"/>
    <m/>
    <m/>
    <n v="5"/>
    <n v="4"/>
    <n v="4"/>
    <n v="5"/>
    <n v="5"/>
    <n v="5"/>
    <n v="4"/>
    <m/>
    <s v="Si"/>
    <n v="3"/>
    <s v="No"/>
    <m/>
    <s v="Sí"/>
    <m/>
    <s v="Sí"/>
    <s v="Sí"/>
    <s v="No"/>
    <m/>
    <s v="Sí"/>
    <m/>
    <m/>
    <m/>
    <m/>
    <n v="5"/>
    <n v="5"/>
    <m/>
    <n v="4"/>
  </r>
  <r>
    <s v="F. Óptica y Optometría"/>
    <s v="OPT"/>
    <x v="0"/>
    <n v="124"/>
    <m/>
    <m/>
    <n v="25"/>
    <m/>
    <n v="4"/>
    <n v="4"/>
    <m/>
    <n v="25"/>
    <m/>
    <m/>
    <m/>
    <m/>
    <m/>
    <n v="4"/>
    <n v="4"/>
    <n v="4"/>
    <n v="3"/>
    <m/>
    <m/>
    <n v="2"/>
    <n v="5"/>
    <n v="4"/>
    <n v="3"/>
    <n v="3"/>
    <m/>
    <n v="5"/>
    <n v="5"/>
    <n v="4"/>
    <n v="5"/>
    <x v="1"/>
    <n v="4"/>
    <n v="4"/>
    <m/>
    <m/>
    <n v="5"/>
    <n v="5"/>
    <n v="5"/>
    <n v="5"/>
    <n v="5"/>
    <n v="5"/>
    <n v="4"/>
    <m/>
    <s v="Si"/>
    <n v="4"/>
    <s v="No"/>
    <m/>
    <s v="No"/>
    <m/>
    <s v="Sí"/>
    <s v="Sí"/>
    <s v="Sí"/>
    <n v="4"/>
    <s v="Sí"/>
    <m/>
    <m/>
    <m/>
    <m/>
    <n v="5"/>
    <n v="4"/>
    <m/>
    <n v="4"/>
  </r>
  <r>
    <s v=""/>
    <s v=""/>
    <x v="2"/>
    <n v="125"/>
    <m/>
    <m/>
    <m/>
    <m/>
    <n v="4"/>
    <n v="3"/>
    <m/>
    <n v="5"/>
    <n v="9"/>
    <n v="16"/>
    <m/>
    <m/>
    <m/>
    <n v="5"/>
    <n v="5"/>
    <n v="4"/>
    <n v="4"/>
    <m/>
    <m/>
    <n v="4"/>
    <n v="5"/>
    <n v="2"/>
    <n v="2"/>
    <n v="2"/>
    <m/>
    <n v="1"/>
    <n v="1"/>
    <n v="1"/>
    <n v="1"/>
    <x v="5"/>
    <n v="1"/>
    <n v="2"/>
    <m/>
    <m/>
    <n v="2"/>
    <n v="1"/>
    <n v="1"/>
    <n v="1"/>
    <n v="1"/>
    <n v="1"/>
    <n v="1"/>
    <m/>
    <s v="Si"/>
    <n v="1"/>
    <s v="Sí"/>
    <n v="4"/>
    <s v="Sí"/>
    <n v="4"/>
    <s v="No"/>
    <m/>
    <s v="Sí"/>
    <n v="3"/>
    <s v="No"/>
    <m/>
    <m/>
    <m/>
    <m/>
    <n v="5"/>
    <n v="5"/>
    <m/>
    <n v="5"/>
  </r>
  <r>
    <s v="Facultad de Farmacia "/>
    <s v="FAR"/>
    <x v="0"/>
    <n v="126"/>
    <m/>
    <m/>
    <n v="13"/>
    <m/>
    <n v="2"/>
    <n v="3"/>
    <m/>
    <n v="13"/>
    <n v="18"/>
    <n v="2"/>
    <m/>
    <m/>
    <m/>
    <n v="5"/>
    <n v="5"/>
    <n v="5"/>
    <m/>
    <m/>
    <m/>
    <n v="3"/>
    <n v="1"/>
    <n v="4"/>
    <n v="1"/>
    <n v="5"/>
    <m/>
    <n v="4"/>
    <n v="4"/>
    <m/>
    <n v="4"/>
    <x v="5"/>
    <n v="4"/>
    <n v="4"/>
    <m/>
    <m/>
    <n v="5"/>
    <n v="5"/>
    <n v="5"/>
    <n v="5"/>
    <n v="5"/>
    <n v="5"/>
    <n v="4"/>
    <m/>
    <s v="No"/>
    <m/>
    <m/>
    <m/>
    <m/>
    <m/>
    <m/>
    <m/>
    <m/>
    <m/>
    <m/>
    <m/>
    <m/>
    <m/>
    <m/>
    <n v="5"/>
    <n v="5"/>
    <m/>
    <n v="5"/>
  </r>
  <r>
    <s v="Facultad de Filología "/>
    <s v="FLL"/>
    <x v="1"/>
    <n v="127"/>
    <m/>
    <m/>
    <n v="14"/>
    <m/>
    <n v="3"/>
    <n v="5"/>
    <m/>
    <n v="29"/>
    <n v="16"/>
    <n v="28"/>
    <m/>
    <m/>
    <m/>
    <n v="5"/>
    <n v="5"/>
    <n v="5"/>
    <n v="5"/>
    <m/>
    <m/>
    <n v="5"/>
    <n v="5"/>
    <n v="5"/>
    <n v="5"/>
    <n v="5"/>
    <m/>
    <n v="5"/>
    <n v="5"/>
    <n v="5"/>
    <n v="5"/>
    <x v="5"/>
    <n v="5"/>
    <n v="2"/>
    <m/>
    <m/>
    <n v="5"/>
    <n v="5"/>
    <n v="5"/>
    <n v="2"/>
    <n v="1"/>
    <m/>
    <n v="5"/>
    <m/>
    <s v="Si"/>
    <n v="5"/>
    <m/>
    <n v="5"/>
    <s v="Sí"/>
    <n v="5"/>
    <m/>
    <s v="Sí"/>
    <s v="No"/>
    <m/>
    <s v="Sí"/>
    <m/>
    <m/>
    <m/>
    <m/>
    <n v="5"/>
    <n v="5"/>
    <m/>
    <n v="4"/>
  </r>
  <r>
    <s v="Facultad de Derecho "/>
    <s v="DER"/>
    <x v="3"/>
    <n v="128"/>
    <m/>
    <m/>
    <n v="11"/>
    <m/>
    <n v="4"/>
    <n v="5"/>
    <m/>
    <n v="29"/>
    <n v="11"/>
    <m/>
    <s v="Colegio Notarial de Madrid"/>
    <m/>
    <m/>
    <n v="4"/>
    <n v="4"/>
    <n v="1"/>
    <n v="4"/>
    <m/>
    <m/>
    <n v="5"/>
    <n v="5"/>
    <n v="5"/>
    <n v="1"/>
    <n v="4"/>
    <m/>
    <n v="4"/>
    <n v="1"/>
    <n v="3"/>
    <n v="4"/>
    <x v="1"/>
    <n v="4"/>
    <n v="3"/>
    <m/>
    <m/>
    <n v="3"/>
    <n v="5"/>
    <n v="5"/>
    <n v="3"/>
    <n v="4"/>
    <n v="5"/>
    <n v="4"/>
    <m/>
    <s v="Si"/>
    <n v="3"/>
    <s v="Sí"/>
    <n v="3"/>
    <s v="Sí"/>
    <n v="3"/>
    <s v="Sí"/>
    <s v="Sí"/>
    <s v="Sí"/>
    <n v="4"/>
    <s v="Sí"/>
    <m/>
    <m/>
    <m/>
    <m/>
    <n v="5"/>
    <n v="5"/>
    <m/>
    <n v="4"/>
  </r>
  <r>
    <s v="Facultad de Ciencias Políticas y Sociología "/>
    <s v="CPS"/>
    <x v="3"/>
    <n v="129"/>
    <m/>
    <m/>
    <n v="9"/>
    <m/>
    <n v="3"/>
    <n v="3"/>
    <m/>
    <n v="9"/>
    <n v="26"/>
    <n v="20"/>
    <m/>
    <m/>
    <m/>
    <n v="4"/>
    <n v="4"/>
    <n v="4"/>
    <m/>
    <m/>
    <m/>
    <n v="5"/>
    <n v="4"/>
    <n v="2"/>
    <n v="2"/>
    <n v="5"/>
    <m/>
    <n v="4"/>
    <n v="5"/>
    <n v="4"/>
    <n v="5"/>
    <x v="3"/>
    <m/>
    <n v="3"/>
    <m/>
    <m/>
    <n v="5"/>
    <n v="5"/>
    <n v="5"/>
    <n v="5"/>
    <n v="5"/>
    <n v="5"/>
    <n v="5"/>
    <m/>
    <s v="Si"/>
    <m/>
    <s v="No"/>
    <m/>
    <s v="No"/>
    <m/>
    <s v="No"/>
    <s v="Sí"/>
    <s v="No"/>
    <m/>
    <s v="No"/>
    <m/>
    <m/>
    <m/>
    <m/>
    <n v="5"/>
    <n v="5"/>
    <m/>
    <n v="4"/>
  </r>
  <r>
    <s v="Facultad de Bellas Artes "/>
    <s v="BBA"/>
    <x v="1"/>
    <n v="130"/>
    <m/>
    <m/>
    <n v="1"/>
    <m/>
    <n v="3"/>
    <n v="3"/>
    <m/>
    <n v="1"/>
    <m/>
    <m/>
    <m/>
    <m/>
    <m/>
    <n v="5"/>
    <n v="5"/>
    <n v="5"/>
    <n v="3"/>
    <m/>
    <m/>
    <n v="4"/>
    <n v="3"/>
    <n v="4"/>
    <n v="4"/>
    <n v="3"/>
    <m/>
    <n v="4"/>
    <n v="4"/>
    <n v="4"/>
    <n v="5"/>
    <x v="0"/>
    <n v="5"/>
    <n v="4"/>
    <m/>
    <m/>
    <n v="5"/>
    <n v="5"/>
    <n v="5"/>
    <n v="5"/>
    <n v="5"/>
    <n v="5"/>
    <n v="3"/>
    <m/>
    <s v="No"/>
    <m/>
    <s v="No"/>
    <m/>
    <s v="Sí"/>
    <n v="4"/>
    <s v="No"/>
    <s v="Sí"/>
    <s v="No"/>
    <m/>
    <s v="No"/>
    <m/>
    <m/>
    <m/>
    <m/>
    <n v="5"/>
    <n v="5"/>
    <m/>
    <n v="5"/>
  </r>
  <r>
    <s v="Facultad de Ciencias Matemáticas "/>
    <s v="MAT"/>
    <x v="4"/>
    <n v="131"/>
    <m/>
    <m/>
    <n v="8"/>
    <m/>
    <n v="2"/>
    <n v="2"/>
    <m/>
    <m/>
    <m/>
    <m/>
    <m/>
    <m/>
    <m/>
    <m/>
    <m/>
    <m/>
    <m/>
    <m/>
    <m/>
    <n v="2"/>
    <n v="1"/>
    <n v="5"/>
    <n v="1"/>
    <n v="2"/>
    <m/>
    <m/>
    <m/>
    <m/>
    <m/>
    <x v="2"/>
    <m/>
    <m/>
    <m/>
    <m/>
    <m/>
    <m/>
    <m/>
    <m/>
    <m/>
    <m/>
    <m/>
    <m/>
    <m/>
    <m/>
    <m/>
    <m/>
    <m/>
    <m/>
    <m/>
    <m/>
    <m/>
    <m/>
    <m/>
    <m/>
    <m/>
    <m/>
    <m/>
    <m/>
    <m/>
    <m/>
    <m/>
  </r>
  <r>
    <s v="Facultad de Farmacia "/>
    <s v="FAR"/>
    <x v="0"/>
    <n v="132"/>
    <m/>
    <m/>
    <n v="13"/>
    <m/>
    <n v="3"/>
    <n v="2"/>
    <m/>
    <n v="13"/>
    <m/>
    <m/>
    <m/>
    <m/>
    <m/>
    <n v="5"/>
    <n v="5"/>
    <n v="5"/>
    <n v="5"/>
    <m/>
    <m/>
    <n v="3"/>
    <n v="3"/>
    <n v="4"/>
    <n v="1"/>
    <n v="4"/>
    <m/>
    <n v="3"/>
    <n v="3"/>
    <n v="3"/>
    <n v="4"/>
    <x v="1"/>
    <n v="4"/>
    <n v="3"/>
    <m/>
    <m/>
    <n v="4"/>
    <n v="5"/>
    <n v="4"/>
    <n v="4"/>
    <n v="4"/>
    <n v="4"/>
    <n v="4"/>
    <m/>
    <s v="Si"/>
    <n v="3"/>
    <s v="Sí"/>
    <n v="3"/>
    <m/>
    <n v="3"/>
    <s v="No"/>
    <s v="Sí"/>
    <s v="No"/>
    <m/>
    <s v="Sí"/>
    <m/>
    <m/>
    <m/>
    <m/>
    <n v="4"/>
    <n v="5"/>
    <m/>
    <n v="4"/>
  </r>
  <r>
    <s v="Facultad de Veterinaria "/>
    <s v="VET"/>
    <x v="0"/>
    <n v="133"/>
    <m/>
    <m/>
    <n v="21"/>
    <m/>
    <n v="3"/>
    <n v="2"/>
    <m/>
    <n v="21"/>
    <m/>
    <m/>
    <m/>
    <m/>
    <m/>
    <n v="5"/>
    <n v="5"/>
    <n v="3"/>
    <n v="5"/>
    <m/>
    <m/>
    <n v="5"/>
    <m/>
    <n v="5"/>
    <n v="2"/>
    <n v="5"/>
    <m/>
    <n v="3"/>
    <n v="5"/>
    <n v="4"/>
    <n v="5"/>
    <x v="1"/>
    <n v="5"/>
    <n v="3"/>
    <m/>
    <m/>
    <n v="5"/>
    <n v="5"/>
    <n v="5"/>
    <n v="5"/>
    <n v="5"/>
    <n v="5"/>
    <n v="5"/>
    <m/>
    <s v="Si"/>
    <n v="3"/>
    <s v="No"/>
    <m/>
    <s v="No"/>
    <m/>
    <s v="Sí"/>
    <s v="Sí"/>
    <s v="No"/>
    <m/>
    <s v="Sí"/>
    <m/>
    <m/>
    <m/>
    <m/>
    <n v="5"/>
    <n v="5"/>
    <m/>
    <n v="5"/>
  </r>
  <r>
    <s v="Facultad de Educación "/>
    <s v="EDU"/>
    <x v="1"/>
    <n v="134"/>
    <m/>
    <m/>
    <n v="12"/>
    <m/>
    <n v="4"/>
    <n v="3"/>
    <m/>
    <n v="12"/>
    <m/>
    <m/>
    <m/>
    <m/>
    <m/>
    <n v="5"/>
    <n v="4"/>
    <n v="4"/>
    <n v="3"/>
    <m/>
    <m/>
    <n v="5"/>
    <n v="3"/>
    <n v="4"/>
    <n v="3"/>
    <n v="2"/>
    <m/>
    <n v="3"/>
    <n v="3"/>
    <n v="5"/>
    <n v="3"/>
    <x v="3"/>
    <n v="4"/>
    <n v="4"/>
    <m/>
    <m/>
    <n v="4"/>
    <n v="4"/>
    <n v="3"/>
    <n v="5"/>
    <n v="4"/>
    <n v="5"/>
    <n v="3"/>
    <m/>
    <m/>
    <n v="3"/>
    <s v="Sí"/>
    <n v="3"/>
    <s v="No"/>
    <m/>
    <s v="No"/>
    <s v="Sí"/>
    <s v="No"/>
    <n v="3"/>
    <s v="Sí"/>
    <m/>
    <m/>
    <m/>
    <m/>
    <n v="4"/>
    <n v="3"/>
    <m/>
    <n v="3"/>
  </r>
  <r>
    <s v="Facultad de Farmacia "/>
    <s v="FAR"/>
    <x v="0"/>
    <n v="136"/>
    <m/>
    <m/>
    <n v="13"/>
    <m/>
    <n v="4"/>
    <n v="4"/>
    <m/>
    <n v="13"/>
    <n v="2"/>
    <n v="7"/>
    <s v="Real Jardín Botánico de Madrid, CSIC&lt;br&gt;Real Academia Nacional de Farmacia&lt;br&gt;Biblioteca Nacional"/>
    <m/>
    <m/>
    <n v="5"/>
    <n v="4"/>
    <n v="4"/>
    <n v="4"/>
    <m/>
    <m/>
    <n v="5"/>
    <n v="4"/>
    <n v="5"/>
    <n v="4"/>
    <n v="5"/>
    <m/>
    <n v="4"/>
    <n v="4"/>
    <n v="4"/>
    <n v="4"/>
    <x v="3"/>
    <n v="5"/>
    <n v="4"/>
    <m/>
    <m/>
    <n v="5"/>
    <n v="5"/>
    <n v="4"/>
    <n v="4"/>
    <n v="4"/>
    <n v="4"/>
    <n v="5"/>
    <m/>
    <s v="Si"/>
    <n v="4"/>
    <s v="Sí"/>
    <n v="4"/>
    <s v="Sí"/>
    <n v="4"/>
    <s v="Sí"/>
    <s v="Sí"/>
    <s v="No"/>
    <m/>
    <s v="No"/>
    <m/>
    <m/>
    <m/>
    <m/>
    <n v="4"/>
    <n v="5"/>
    <m/>
    <n v="5"/>
  </r>
  <r>
    <s v="Facultad de Farmacia "/>
    <s v="FAR"/>
    <x v="0"/>
    <n v="137"/>
    <m/>
    <m/>
    <n v="13"/>
    <m/>
    <n v="1"/>
    <n v="3"/>
    <m/>
    <m/>
    <m/>
    <m/>
    <m/>
    <m/>
    <m/>
    <m/>
    <m/>
    <m/>
    <m/>
    <m/>
    <m/>
    <n v="3"/>
    <n v="5"/>
    <n v="3"/>
    <n v="3"/>
    <n v="4"/>
    <m/>
    <n v="3"/>
    <n v="3"/>
    <n v="3"/>
    <n v="3"/>
    <x v="1"/>
    <n v="3"/>
    <n v="3"/>
    <m/>
    <m/>
    <m/>
    <m/>
    <m/>
    <m/>
    <m/>
    <m/>
    <m/>
    <m/>
    <s v="No"/>
    <m/>
    <s v="No"/>
    <m/>
    <s v="No"/>
    <m/>
    <s v="Sí"/>
    <s v="No"/>
    <s v="No"/>
    <m/>
    <s v="No"/>
    <m/>
    <m/>
    <m/>
    <m/>
    <m/>
    <m/>
    <m/>
    <m/>
  </r>
  <r>
    <s v="Facultad de Ciencias Físicas "/>
    <s v="FIS"/>
    <x v="4"/>
    <n v="138"/>
    <m/>
    <m/>
    <n v="6"/>
    <m/>
    <n v="2"/>
    <n v="3"/>
    <m/>
    <n v="6"/>
    <n v="17"/>
    <n v="29"/>
    <m/>
    <m/>
    <m/>
    <n v="5"/>
    <n v="5"/>
    <n v="4"/>
    <n v="5"/>
    <m/>
    <m/>
    <n v="2"/>
    <n v="5"/>
    <n v="3"/>
    <n v="4"/>
    <n v="5"/>
    <m/>
    <n v="3"/>
    <n v="5"/>
    <n v="4"/>
    <n v="5"/>
    <x v="1"/>
    <n v="5"/>
    <n v="5"/>
    <m/>
    <m/>
    <n v="5"/>
    <n v="5"/>
    <n v="5"/>
    <n v="5"/>
    <n v="5"/>
    <n v="5"/>
    <n v="4"/>
    <m/>
    <s v="Si"/>
    <n v="4"/>
    <s v="No"/>
    <m/>
    <s v="Sí"/>
    <n v="3"/>
    <s v="Sí"/>
    <s v="Sí"/>
    <s v="No"/>
    <m/>
    <s v="Sí"/>
    <m/>
    <m/>
    <m/>
    <m/>
    <n v="5"/>
    <n v="5"/>
    <m/>
    <n v="4"/>
  </r>
  <r>
    <s v=""/>
    <s v=""/>
    <x v="2"/>
    <n v="139"/>
    <m/>
    <m/>
    <m/>
    <m/>
    <n v="3"/>
    <n v="5"/>
    <m/>
    <n v="29"/>
    <n v="16"/>
    <n v="15"/>
    <s v="Biblioteca AECID"/>
    <m/>
    <m/>
    <n v="3"/>
    <n v="4"/>
    <n v="4"/>
    <n v="3"/>
    <m/>
    <m/>
    <n v="3"/>
    <n v="5"/>
    <n v="4"/>
    <n v="5"/>
    <n v="4"/>
    <m/>
    <n v="4"/>
    <n v="2"/>
    <n v="2"/>
    <n v="3"/>
    <x v="4"/>
    <n v="5"/>
    <n v="1"/>
    <m/>
    <m/>
    <n v="3"/>
    <n v="2"/>
    <n v="5"/>
    <n v="4"/>
    <n v="4"/>
    <n v="3"/>
    <n v="2"/>
    <m/>
    <s v="Si"/>
    <n v="3"/>
    <s v="Sí"/>
    <n v="3"/>
    <s v="No"/>
    <m/>
    <s v="Sí"/>
    <s v="Sí"/>
    <s v="Sí"/>
    <n v="3"/>
    <s v="No"/>
    <m/>
    <m/>
    <m/>
    <m/>
    <n v="4"/>
    <n v="4"/>
    <m/>
    <n v="3"/>
  </r>
  <r>
    <s v="Facultad de Geografía e Historia "/>
    <s v="GHI"/>
    <x v="1"/>
    <n v="140"/>
    <m/>
    <m/>
    <n v="16"/>
    <m/>
    <n v="3"/>
    <n v="4"/>
    <m/>
    <n v="16"/>
    <n v="3"/>
    <n v="28"/>
    <s v="Archivo Histórico Nacional, Archivo Protocolos, Archivo de Villa, Archivo Regional de Madrid y otros"/>
    <m/>
    <m/>
    <n v="5"/>
    <n v="5"/>
    <n v="5"/>
    <n v="5"/>
    <m/>
    <m/>
    <n v="4"/>
    <n v="4"/>
    <n v="4"/>
    <n v="5"/>
    <n v="3"/>
    <m/>
    <n v="3"/>
    <n v="4"/>
    <n v="5"/>
    <n v="5"/>
    <x v="0"/>
    <n v="5"/>
    <n v="5"/>
    <m/>
    <m/>
    <n v="5"/>
    <n v="5"/>
    <n v="5"/>
    <n v="5"/>
    <n v="5"/>
    <n v="5"/>
    <n v="5"/>
    <m/>
    <s v="Si"/>
    <n v="5"/>
    <s v="Sí"/>
    <n v="5"/>
    <s v="Sí"/>
    <n v="5"/>
    <s v="Sí"/>
    <s v="Sí"/>
    <s v="No"/>
    <m/>
    <s v="Sí"/>
    <m/>
    <m/>
    <m/>
    <m/>
    <n v="5"/>
    <n v="5"/>
    <m/>
    <n v="5"/>
  </r>
  <r>
    <s v="Facultad de Geografía e Historia "/>
    <s v="GHI"/>
    <x v="1"/>
    <n v="141"/>
    <m/>
    <m/>
    <n v="16"/>
    <m/>
    <n v="5"/>
    <n v="5"/>
    <m/>
    <n v="16"/>
    <n v="14"/>
    <n v="15"/>
    <m/>
    <m/>
    <m/>
    <n v="5"/>
    <m/>
    <n v="5"/>
    <n v="1"/>
    <m/>
    <m/>
    <n v="5"/>
    <n v="5"/>
    <n v="5"/>
    <n v="3"/>
    <n v="3"/>
    <m/>
    <n v="5"/>
    <n v="5"/>
    <n v="5"/>
    <n v="5"/>
    <x v="4"/>
    <n v="5"/>
    <n v="1"/>
    <m/>
    <m/>
    <n v="5"/>
    <m/>
    <n v="5"/>
    <n v="5"/>
    <n v="5"/>
    <n v="4"/>
    <n v="3"/>
    <m/>
    <s v="Si"/>
    <n v="4"/>
    <s v="No"/>
    <m/>
    <s v="No"/>
    <m/>
    <s v="Sí"/>
    <s v="Sí"/>
    <s v="Sí"/>
    <n v="3"/>
    <s v="No"/>
    <m/>
    <m/>
    <m/>
    <m/>
    <n v="5"/>
    <n v="5"/>
    <m/>
    <n v="4"/>
  </r>
  <r>
    <s v="Facultad de Ciencias Políticas y Sociología "/>
    <s v="CPS"/>
    <x v="3"/>
    <n v="142"/>
    <m/>
    <m/>
    <n v="9"/>
    <m/>
    <n v="2"/>
    <n v="2"/>
    <m/>
    <n v="9"/>
    <n v="20"/>
    <n v="4"/>
    <s v="Bibliotecas de la red de bibliotecas de la Comunidad de Madrid (varias).&lt;br&gt;Bibliotecas de Centros Culturales (Retiro)"/>
    <m/>
    <m/>
    <n v="4"/>
    <n v="4"/>
    <n v="5"/>
    <n v="4"/>
    <m/>
    <m/>
    <n v="4"/>
    <n v="4"/>
    <n v="4"/>
    <n v="4"/>
    <n v="4"/>
    <m/>
    <n v="3"/>
    <n v="4"/>
    <n v="4"/>
    <n v="4"/>
    <x v="3"/>
    <n v="3"/>
    <n v="4"/>
    <m/>
    <m/>
    <n v="4"/>
    <n v="4"/>
    <n v="4"/>
    <n v="4"/>
    <n v="4"/>
    <n v="4"/>
    <n v="4"/>
    <m/>
    <s v="No"/>
    <m/>
    <s v="Sí"/>
    <n v="4"/>
    <s v="No"/>
    <m/>
    <s v="Sí"/>
    <s v="Sí"/>
    <s v="No"/>
    <m/>
    <s v="No"/>
    <m/>
    <m/>
    <m/>
    <m/>
    <n v="4"/>
    <n v="3"/>
    <m/>
    <n v="4"/>
  </r>
  <r>
    <s v="Facultad de Farmacia "/>
    <s v="FAR"/>
    <x v="0"/>
    <n v="143"/>
    <m/>
    <m/>
    <n v="13"/>
    <m/>
    <n v="2"/>
    <n v="3"/>
    <m/>
    <n v="13"/>
    <m/>
    <m/>
    <m/>
    <m/>
    <m/>
    <n v="4"/>
    <n v="4"/>
    <n v="4"/>
    <n v="2"/>
    <m/>
    <m/>
    <n v="3"/>
    <n v="5"/>
    <n v="4"/>
    <n v="5"/>
    <n v="5"/>
    <m/>
    <n v="4"/>
    <n v="5"/>
    <n v="5"/>
    <n v="5"/>
    <x v="1"/>
    <n v="5"/>
    <n v="4"/>
    <m/>
    <m/>
    <n v="5"/>
    <n v="5"/>
    <n v="4"/>
    <n v="5"/>
    <n v="5"/>
    <n v="5"/>
    <n v="4"/>
    <m/>
    <s v="Si"/>
    <n v="3"/>
    <s v="No"/>
    <m/>
    <s v="No"/>
    <m/>
    <s v="Sí"/>
    <s v="Sí"/>
    <s v="No"/>
    <m/>
    <s v="Sí"/>
    <m/>
    <m/>
    <m/>
    <m/>
    <n v="5"/>
    <n v="5"/>
    <m/>
    <n v="4"/>
  </r>
  <r>
    <s v="F. Óptica y Optometría"/>
    <s v="OPT"/>
    <x v="0"/>
    <n v="144"/>
    <m/>
    <m/>
    <n v="25"/>
    <m/>
    <n v="3"/>
    <n v="4"/>
    <m/>
    <n v="25"/>
    <n v="6"/>
    <m/>
    <m/>
    <m/>
    <m/>
    <n v="5"/>
    <n v="5"/>
    <n v="5"/>
    <n v="5"/>
    <m/>
    <m/>
    <n v="3"/>
    <n v="5"/>
    <n v="4"/>
    <m/>
    <n v="5"/>
    <m/>
    <n v="5"/>
    <n v="5"/>
    <n v="5"/>
    <n v="5"/>
    <x v="3"/>
    <n v="5"/>
    <n v="4"/>
    <m/>
    <m/>
    <n v="5"/>
    <n v="5"/>
    <n v="5"/>
    <n v="5"/>
    <n v="5"/>
    <n v="4"/>
    <n v="4"/>
    <m/>
    <s v="Si"/>
    <n v="3"/>
    <s v="Sí"/>
    <n v="4"/>
    <s v="Sí"/>
    <n v="5"/>
    <s v="Sí"/>
    <s v="Sí"/>
    <s v="No"/>
    <m/>
    <s v="Sí"/>
    <m/>
    <m/>
    <m/>
    <m/>
    <n v="5"/>
    <n v="5"/>
    <m/>
    <n v="5"/>
  </r>
  <r>
    <s v="Facultad de Ciencias Geológicas "/>
    <s v="GEO"/>
    <x v="4"/>
    <n v="145"/>
    <m/>
    <m/>
    <n v="7"/>
    <m/>
    <n v="3"/>
    <n v="3"/>
    <m/>
    <n v="7"/>
    <n v="2"/>
    <n v="29"/>
    <m/>
    <m/>
    <m/>
    <n v="5"/>
    <n v="4"/>
    <n v="4"/>
    <n v="3"/>
    <m/>
    <m/>
    <n v="4"/>
    <n v="4"/>
    <n v="5"/>
    <n v="3"/>
    <n v="3"/>
    <m/>
    <n v="5"/>
    <n v="5"/>
    <n v="5"/>
    <n v="5"/>
    <x v="3"/>
    <n v="5"/>
    <n v="5"/>
    <m/>
    <m/>
    <n v="5"/>
    <n v="5"/>
    <n v="5"/>
    <n v="5"/>
    <n v="5"/>
    <n v="5"/>
    <n v="5"/>
    <m/>
    <s v="Si"/>
    <n v="3"/>
    <s v="Sí"/>
    <n v="3"/>
    <m/>
    <n v="3"/>
    <s v="No"/>
    <s v="Sí"/>
    <s v="No"/>
    <m/>
    <s v="No"/>
    <m/>
    <m/>
    <m/>
    <m/>
    <n v="4"/>
    <n v="5"/>
    <m/>
    <n v="5"/>
  </r>
  <r>
    <s v="Facultad de Geografía e Historia "/>
    <s v="GHI"/>
    <x v="1"/>
    <n v="146"/>
    <m/>
    <m/>
    <n v="16"/>
    <m/>
    <n v="4"/>
    <n v="4"/>
    <m/>
    <n v="16"/>
    <n v="14"/>
    <m/>
    <m/>
    <m/>
    <m/>
    <n v="4"/>
    <n v="4"/>
    <n v="4"/>
    <n v="3"/>
    <m/>
    <m/>
    <n v="5"/>
    <n v="3"/>
    <n v="2"/>
    <n v="4"/>
    <n v="4"/>
    <m/>
    <n v="4"/>
    <n v="4"/>
    <n v="3"/>
    <n v="3"/>
    <x v="1"/>
    <n v="3"/>
    <n v="1"/>
    <m/>
    <m/>
    <n v="4"/>
    <n v="5"/>
    <n v="5"/>
    <n v="1"/>
    <n v="1"/>
    <n v="1"/>
    <n v="3"/>
    <m/>
    <s v="No"/>
    <m/>
    <s v="No"/>
    <m/>
    <s v="No"/>
    <m/>
    <s v="No"/>
    <s v="Sí"/>
    <s v="No"/>
    <m/>
    <m/>
    <m/>
    <m/>
    <m/>
    <m/>
    <n v="4"/>
    <n v="4"/>
    <m/>
    <n v="4"/>
  </r>
  <r>
    <s v="Facultad de Medicina "/>
    <s v="MED"/>
    <x v="0"/>
    <n v="147"/>
    <m/>
    <m/>
    <n v="18"/>
    <m/>
    <n v="2"/>
    <n v="2"/>
    <m/>
    <n v="18"/>
    <m/>
    <m/>
    <m/>
    <m/>
    <m/>
    <n v="4"/>
    <m/>
    <n v="5"/>
    <n v="5"/>
    <m/>
    <m/>
    <n v="3"/>
    <n v="5"/>
    <m/>
    <m/>
    <n v="5"/>
    <m/>
    <n v="3"/>
    <n v="3"/>
    <n v="3"/>
    <n v="4"/>
    <x v="5"/>
    <n v="3"/>
    <n v="2"/>
    <m/>
    <m/>
    <n v="4"/>
    <n v="4"/>
    <m/>
    <n v="4"/>
    <n v="4"/>
    <m/>
    <m/>
    <m/>
    <s v="No"/>
    <m/>
    <s v="No"/>
    <m/>
    <s v="No"/>
    <m/>
    <s v="No"/>
    <s v="No"/>
    <s v="No"/>
    <m/>
    <s v="No"/>
    <m/>
    <m/>
    <m/>
    <m/>
    <n v="5"/>
    <n v="5"/>
    <m/>
    <n v="4"/>
  </r>
  <r>
    <s v="Facultad de Ciencias Económicas y Empresariales "/>
    <s v="CEE"/>
    <x v="3"/>
    <n v="148"/>
    <m/>
    <m/>
    <n v="5"/>
    <m/>
    <n v="3"/>
    <n v="5"/>
    <m/>
    <n v="5"/>
    <n v="29"/>
    <m/>
    <m/>
    <m/>
    <m/>
    <n v="5"/>
    <n v="5"/>
    <n v="4"/>
    <n v="4"/>
    <m/>
    <m/>
    <n v="3"/>
    <n v="5"/>
    <n v="5"/>
    <n v="2"/>
    <n v="4"/>
    <m/>
    <n v="4"/>
    <n v="5"/>
    <n v="3"/>
    <n v="5"/>
    <x v="1"/>
    <n v="4"/>
    <n v="3"/>
    <m/>
    <m/>
    <n v="5"/>
    <n v="2"/>
    <n v="3"/>
    <n v="5"/>
    <n v="3"/>
    <n v="5"/>
    <n v="4"/>
    <m/>
    <s v="Si"/>
    <n v="4"/>
    <s v="Sí"/>
    <n v="4"/>
    <s v="No"/>
    <m/>
    <s v="Sí"/>
    <s v="Sí"/>
    <s v="Sí"/>
    <n v="4"/>
    <s v="Sí"/>
    <m/>
    <m/>
    <m/>
    <m/>
    <n v="4"/>
    <n v="5"/>
    <m/>
    <n v="4"/>
  </r>
  <r>
    <s v="Facultad de Filología "/>
    <s v="FLL"/>
    <x v="1"/>
    <n v="149"/>
    <m/>
    <m/>
    <n v="14"/>
    <m/>
    <n v="3"/>
    <n v="5"/>
    <m/>
    <n v="29"/>
    <n v="14"/>
    <n v="15"/>
    <m/>
    <m/>
    <m/>
    <n v="5"/>
    <n v="5"/>
    <n v="5"/>
    <n v="5"/>
    <m/>
    <m/>
    <n v="5"/>
    <n v="5"/>
    <n v="4"/>
    <n v="4"/>
    <n v="4"/>
    <m/>
    <n v="5"/>
    <n v="5"/>
    <n v="4"/>
    <n v="5"/>
    <x v="3"/>
    <n v="5"/>
    <n v="4"/>
    <m/>
    <m/>
    <n v="5"/>
    <n v="5"/>
    <n v="5"/>
    <n v="5"/>
    <n v="5"/>
    <n v="5"/>
    <n v="4"/>
    <m/>
    <s v="Si"/>
    <n v="4"/>
    <s v="Sí"/>
    <n v="5"/>
    <s v="No"/>
    <m/>
    <s v="No"/>
    <s v="Sí"/>
    <s v="Sí"/>
    <n v="4"/>
    <s v="No"/>
    <m/>
    <m/>
    <m/>
    <m/>
    <n v="5"/>
    <n v="5"/>
    <m/>
    <n v="5"/>
  </r>
  <r>
    <s v="Facultad de Filología "/>
    <s v="FLL"/>
    <x v="1"/>
    <n v="150"/>
    <m/>
    <m/>
    <n v="14"/>
    <m/>
    <n v="4"/>
    <n v="4"/>
    <m/>
    <n v="14"/>
    <n v="29"/>
    <n v="15"/>
    <m/>
    <m/>
    <m/>
    <n v="4"/>
    <n v="3"/>
    <n v="4"/>
    <n v="2"/>
    <m/>
    <m/>
    <n v="4"/>
    <n v="5"/>
    <n v="3"/>
    <n v="4"/>
    <n v="4"/>
    <m/>
    <n v="3"/>
    <n v="3"/>
    <n v="2"/>
    <n v="4"/>
    <x v="1"/>
    <m/>
    <n v="3"/>
    <m/>
    <m/>
    <n v="5"/>
    <n v="5"/>
    <n v="4"/>
    <n v="5"/>
    <n v="5"/>
    <n v="5"/>
    <n v="2"/>
    <m/>
    <s v="Si"/>
    <n v="3"/>
    <s v="No"/>
    <m/>
    <s v="No"/>
    <m/>
    <s v="No"/>
    <s v="Sí"/>
    <s v="No"/>
    <m/>
    <s v="Sí"/>
    <s v="Mayor catálogo de revistas en Humanidades."/>
    <m/>
    <m/>
    <m/>
    <n v="5"/>
    <n v="5"/>
    <m/>
    <n v="5"/>
  </r>
  <r>
    <s v="Facultad de Educación "/>
    <s v="EDU"/>
    <x v="1"/>
    <n v="151"/>
    <m/>
    <m/>
    <n v="12"/>
    <m/>
    <n v="3"/>
    <n v="2"/>
    <m/>
    <n v="12"/>
    <n v="15"/>
    <n v="4"/>
    <m/>
    <m/>
    <m/>
    <n v="4"/>
    <n v="4"/>
    <n v="5"/>
    <n v="3"/>
    <m/>
    <m/>
    <n v="3"/>
    <n v="4"/>
    <n v="5"/>
    <n v="3"/>
    <n v="4"/>
    <m/>
    <n v="3"/>
    <n v="4"/>
    <n v="4"/>
    <n v="5"/>
    <x v="1"/>
    <n v="4"/>
    <n v="4"/>
    <m/>
    <m/>
    <n v="5"/>
    <n v="5"/>
    <n v="5"/>
    <n v="5"/>
    <n v="5"/>
    <n v="5"/>
    <n v="4"/>
    <m/>
    <s v="Si"/>
    <n v="4"/>
    <s v="No"/>
    <m/>
    <s v="No"/>
    <m/>
    <s v="No"/>
    <s v="Sí"/>
    <s v="No"/>
    <m/>
    <s v="Sí"/>
    <m/>
    <m/>
    <m/>
    <m/>
    <n v="5"/>
    <n v="5"/>
    <m/>
    <n v="4"/>
  </r>
  <r>
    <s v="Facultad de Ciencias Políticas y Sociología "/>
    <s v="CPS"/>
    <x v="3"/>
    <n v="152"/>
    <m/>
    <m/>
    <n v="9"/>
    <m/>
    <n v="3"/>
    <n v="4"/>
    <m/>
    <n v="9"/>
    <n v="20"/>
    <n v="26"/>
    <m/>
    <m/>
    <m/>
    <n v="5"/>
    <n v="5"/>
    <n v="5"/>
    <n v="5"/>
    <m/>
    <m/>
    <n v="4"/>
    <n v="5"/>
    <n v="4"/>
    <n v="4"/>
    <n v="4"/>
    <m/>
    <n v="5"/>
    <n v="5"/>
    <n v="5"/>
    <n v="5"/>
    <x v="0"/>
    <n v="5"/>
    <n v="5"/>
    <m/>
    <m/>
    <n v="5"/>
    <n v="5"/>
    <n v="5"/>
    <n v="5"/>
    <n v="5"/>
    <n v="5"/>
    <n v="5"/>
    <m/>
    <s v="No"/>
    <m/>
    <s v="No"/>
    <m/>
    <s v="No"/>
    <m/>
    <s v="Sí"/>
    <s v="Sí"/>
    <s v="No"/>
    <m/>
    <s v="Sí"/>
    <m/>
    <m/>
    <m/>
    <m/>
    <n v="5"/>
    <n v="5"/>
    <m/>
    <n v="5"/>
  </r>
  <r>
    <s v=""/>
    <s v=""/>
    <x v="2"/>
    <n v="153"/>
    <m/>
    <m/>
    <m/>
    <m/>
    <n v="2"/>
    <n v="2"/>
    <m/>
    <n v="7"/>
    <m/>
    <m/>
    <m/>
    <m/>
    <m/>
    <n v="5"/>
    <n v="5"/>
    <n v="5"/>
    <m/>
    <m/>
    <m/>
    <n v="2"/>
    <n v="5"/>
    <n v="3"/>
    <n v="1"/>
    <n v="3"/>
    <m/>
    <n v="4"/>
    <n v="5"/>
    <n v="5"/>
    <n v="5"/>
    <x v="3"/>
    <n v="5"/>
    <n v="4"/>
    <m/>
    <m/>
    <n v="5"/>
    <n v="5"/>
    <n v="5"/>
    <n v="5"/>
    <n v="5"/>
    <n v="5"/>
    <n v="4"/>
    <m/>
    <s v="Si"/>
    <n v="4"/>
    <s v="No"/>
    <m/>
    <s v="No"/>
    <m/>
    <s v="Sí"/>
    <s v="Sí"/>
    <s v="No"/>
    <m/>
    <s v="No"/>
    <m/>
    <m/>
    <m/>
    <m/>
    <n v="5"/>
    <n v="5"/>
    <m/>
    <n v="5"/>
  </r>
  <r>
    <s v="Facultad de Derecho "/>
    <s v="DER"/>
    <x v="3"/>
    <n v="154"/>
    <m/>
    <m/>
    <n v="11"/>
    <m/>
    <n v="3"/>
    <n v="2"/>
    <m/>
    <n v="29"/>
    <n v="11"/>
    <m/>
    <m/>
    <m/>
    <m/>
    <n v="5"/>
    <n v="5"/>
    <n v="5"/>
    <n v="5"/>
    <m/>
    <m/>
    <n v="4"/>
    <n v="4"/>
    <n v="4"/>
    <n v="2"/>
    <n v="4"/>
    <m/>
    <n v="5"/>
    <n v="5"/>
    <n v="5"/>
    <n v="5"/>
    <x v="3"/>
    <n v="5"/>
    <n v="5"/>
    <m/>
    <m/>
    <n v="5"/>
    <n v="5"/>
    <n v="5"/>
    <n v="5"/>
    <n v="5"/>
    <n v="5"/>
    <m/>
    <m/>
    <s v="No"/>
    <m/>
    <s v="No"/>
    <m/>
    <s v="No"/>
    <m/>
    <s v="No"/>
    <m/>
    <s v="No"/>
    <m/>
    <s v="No"/>
    <m/>
    <m/>
    <m/>
    <m/>
    <n v="5"/>
    <n v="5"/>
    <m/>
    <n v="5"/>
  </r>
  <r>
    <s v="Facultad de Ciencias Políticas y Sociología "/>
    <s v="CPS"/>
    <x v="3"/>
    <n v="155"/>
    <m/>
    <m/>
    <n v="9"/>
    <m/>
    <n v="4"/>
    <n v="5"/>
    <m/>
    <n v="9"/>
    <n v="26"/>
    <n v="5"/>
    <s v="Facultad de Geografía e Historia - Humanidades"/>
    <m/>
    <m/>
    <n v="4"/>
    <n v="4"/>
    <n v="4"/>
    <n v="4"/>
    <m/>
    <m/>
    <n v="5"/>
    <n v="4"/>
    <n v="5"/>
    <n v="4"/>
    <n v="5"/>
    <m/>
    <n v="4"/>
    <n v="5"/>
    <n v="4"/>
    <n v="5"/>
    <x v="0"/>
    <n v="5"/>
    <n v="5"/>
    <m/>
    <m/>
    <n v="5"/>
    <n v="4"/>
    <n v="5"/>
    <n v="5"/>
    <n v="5"/>
    <n v="5"/>
    <n v="5"/>
    <m/>
    <s v="Si"/>
    <n v="4"/>
    <s v="Sí"/>
    <n v="4"/>
    <s v="No"/>
    <m/>
    <s v="Sí"/>
    <s v="Sí"/>
    <s v="Sí"/>
    <n v="5"/>
    <s v="No"/>
    <s v="Listado de libros en reserva para los estudiantes de particulares asignaturas que imparto, durante todo el cuatrimestre en que son impartidas."/>
    <m/>
    <m/>
    <m/>
    <n v="5"/>
    <n v="5"/>
    <m/>
    <n v="4"/>
  </r>
  <r>
    <s v=""/>
    <s v=""/>
    <x v="2"/>
    <n v="156"/>
    <m/>
    <m/>
    <m/>
    <m/>
    <n v="5"/>
    <n v="3"/>
    <m/>
    <n v="1"/>
    <n v="16"/>
    <m/>
    <m/>
    <m/>
    <m/>
    <n v="5"/>
    <n v="5"/>
    <n v="5"/>
    <n v="4"/>
    <m/>
    <m/>
    <n v="4"/>
    <n v="4"/>
    <n v="4"/>
    <n v="4"/>
    <n v="5"/>
    <m/>
    <n v="4"/>
    <n v="5"/>
    <n v="5"/>
    <n v="4"/>
    <x v="2"/>
    <n v="5"/>
    <n v="4"/>
    <m/>
    <m/>
    <n v="5"/>
    <n v="5"/>
    <n v="5"/>
    <n v="5"/>
    <n v="4"/>
    <n v="5"/>
    <n v="5"/>
    <m/>
    <s v="Si"/>
    <n v="4"/>
    <s v="No"/>
    <m/>
    <s v="No"/>
    <m/>
    <s v="No"/>
    <s v="Sí"/>
    <s v="Sí"/>
    <n v="5"/>
    <m/>
    <m/>
    <m/>
    <m/>
    <m/>
    <n v="5"/>
    <n v="5"/>
    <m/>
    <n v="5"/>
  </r>
  <r>
    <s v="Facultad de Informática "/>
    <s v="FDI"/>
    <x v="4"/>
    <n v="157"/>
    <m/>
    <m/>
    <n v="17"/>
    <m/>
    <n v="3"/>
    <n v="4"/>
    <m/>
    <m/>
    <m/>
    <m/>
    <m/>
    <m/>
    <m/>
    <n v="5"/>
    <n v="5"/>
    <n v="5"/>
    <n v="5"/>
    <m/>
    <m/>
    <n v="5"/>
    <n v="5"/>
    <n v="3"/>
    <n v="3"/>
    <n v="3"/>
    <m/>
    <n v="5"/>
    <n v="5"/>
    <n v="4"/>
    <n v="5"/>
    <x v="0"/>
    <n v="5"/>
    <n v="5"/>
    <m/>
    <m/>
    <n v="5"/>
    <n v="5"/>
    <n v="5"/>
    <n v="5"/>
    <n v="5"/>
    <n v="5"/>
    <m/>
    <m/>
    <s v="Si"/>
    <n v="5"/>
    <s v="No"/>
    <m/>
    <s v="No"/>
    <m/>
    <s v="Sí"/>
    <s v="Sí"/>
    <s v="Sí"/>
    <n v="4"/>
    <s v="No"/>
    <m/>
    <m/>
    <m/>
    <m/>
    <n v="5"/>
    <n v="5"/>
    <m/>
    <n v="5"/>
  </r>
  <r>
    <s v="Facultad de Ciencias de la Información "/>
    <s v="INF"/>
    <x v="3"/>
    <n v="158"/>
    <m/>
    <m/>
    <n v="4"/>
    <m/>
    <n v="5"/>
    <n v="5"/>
    <m/>
    <n v="4"/>
    <m/>
    <m/>
    <m/>
    <m/>
    <m/>
    <n v="5"/>
    <n v="5"/>
    <n v="5"/>
    <n v="5"/>
    <m/>
    <m/>
    <n v="5"/>
    <n v="5"/>
    <n v="5"/>
    <n v="5"/>
    <n v="5"/>
    <m/>
    <n v="5"/>
    <n v="5"/>
    <n v="5"/>
    <n v="5"/>
    <x v="0"/>
    <n v="5"/>
    <n v="5"/>
    <m/>
    <m/>
    <n v="5"/>
    <n v="5"/>
    <n v="5"/>
    <n v="5"/>
    <n v="5"/>
    <n v="5"/>
    <n v="5"/>
    <m/>
    <s v="Si"/>
    <n v="5"/>
    <s v="Sí"/>
    <n v="5"/>
    <s v="Sí"/>
    <n v="5"/>
    <s v="Sí"/>
    <s v="Sí"/>
    <s v="Sí"/>
    <n v="5"/>
    <s v="Sí"/>
    <m/>
    <m/>
    <m/>
    <m/>
    <n v="5"/>
    <n v="5"/>
    <m/>
    <n v="5"/>
  </r>
  <r>
    <s v="F. Óptica y Optometría"/>
    <s v="OPT"/>
    <x v="0"/>
    <n v="159"/>
    <m/>
    <m/>
    <n v="25"/>
    <m/>
    <n v="5"/>
    <n v="3"/>
    <m/>
    <n v="18"/>
    <n v="15"/>
    <n v="29"/>
    <m/>
    <m/>
    <m/>
    <n v="5"/>
    <n v="5"/>
    <n v="5"/>
    <n v="4"/>
    <m/>
    <m/>
    <n v="5"/>
    <n v="4"/>
    <n v="4"/>
    <n v="3"/>
    <n v="4"/>
    <m/>
    <n v="5"/>
    <n v="5"/>
    <n v="5"/>
    <n v="5"/>
    <x v="0"/>
    <n v="5"/>
    <n v="5"/>
    <m/>
    <m/>
    <n v="5"/>
    <n v="5"/>
    <n v="5"/>
    <n v="5"/>
    <n v="5"/>
    <n v="5"/>
    <n v="5"/>
    <m/>
    <s v="Si"/>
    <n v="5"/>
    <s v="Sí"/>
    <n v="5"/>
    <s v="Sí"/>
    <n v="5"/>
    <s v="Sí"/>
    <s v="Sí"/>
    <s v="Sí"/>
    <n v="5"/>
    <s v="Sí"/>
    <m/>
    <m/>
    <m/>
    <m/>
    <n v="5"/>
    <n v="5"/>
    <m/>
    <n v="5"/>
  </r>
  <r>
    <s v="Facultad de Geografía e Historia "/>
    <s v="GHI"/>
    <x v="1"/>
    <n v="160"/>
    <m/>
    <m/>
    <n v="16"/>
    <m/>
    <n v="4"/>
    <n v="5"/>
    <m/>
    <n v="16"/>
    <n v="29"/>
    <m/>
    <s v="Biblioteca Nacional de España, Biblioteca del Museo Nacional del Prado"/>
    <m/>
    <m/>
    <n v="5"/>
    <n v="5"/>
    <n v="4"/>
    <n v="3"/>
    <m/>
    <m/>
    <n v="4"/>
    <n v="3"/>
    <n v="4"/>
    <n v="3"/>
    <n v="4"/>
    <m/>
    <n v="5"/>
    <n v="4"/>
    <n v="3"/>
    <n v="4"/>
    <x v="5"/>
    <n v="3"/>
    <n v="3"/>
    <m/>
    <m/>
    <n v="5"/>
    <n v="5"/>
    <n v="5"/>
    <n v="4"/>
    <n v="3"/>
    <n v="4"/>
    <n v="4"/>
    <m/>
    <s v="Si"/>
    <n v="3"/>
    <s v="No"/>
    <m/>
    <s v="No"/>
    <m/>
    <s v="No"/>
    <s v="Sí"/>
    <s v="Sí"/>
    <n v="4"/>
    <s v="No"/>
    <m/>
    <m/>
    <m/>
    <m/>
    <n v="4"/>
    <n v="5"/>
    <m/>
    <n v="4"/>
  </r>
  <r>
    <s v="Facultad de Filología "/>
    <s v="FLL"/>
    <x v="1"/>
    <n v="161"/>
    <m/>
    <m/>
    <n v="14"/>
    <m/>
    <n v="3"/>
    <n v="5"/>
    <m/>
    <n v="14"/>
    <n v="29"/>
    <n v="15"/>
    <m/>
    <m/>
    <m/>
    <n v="5"/>
    <n v="4"/>
    <n v="4"/>
    <n v="4"/>
    <m/>
    <m/>
    <n v="5"/>
    <n v="5"/>
    <n v="5"/>
    <n v="5"/>
    <n v="5"/>
    <m/>
    <n v="3"/>
    <n v="2"/>
    <n v="2"/>
    <n v="5"/>
    <x v="4"/>
    <n v="5"/>
    <n v="5"/>
    <m/>
    <m/>
    <n v="5"/>
    <n v="5"/>
    <n v="5"/>
    <n v="5"/>
    <n v="5"/>
    <n v="5"/>
    <n v="2"/>
    <m/>
    <s v="Si"/>
    <n v="5"/>
    <s v="Sí"/>
    <n v="3"/>
    <s v="Sí"/>
    <n v="3"/>
    <s v="Sí"/>
    <s v="Sí"/>
    <s v="Sí"/>
    <n v="5"/>
    <s v="Sí"/>
    <m/>
    <m/>
    <m/>
    <m/>
    <n v="5"/>
    <n v="5"/>
    <m/>
    <n v="4"/>
  </r>
  <r>
    <s v="Facultad de Ciencias Químicas "/>
    <s v="QUI"/>
    <x v="4"/>
    <n v="162"/>
    <m/>
    <m/>
    <n v="10"/>
    <m/>
    <n v="3"/>
    <n v="2"/>
    <m/>
    <n v="10"/>
    <m/>
    <m/>
    <m/>
    <m/>
    <m/>
    <n v="1"/>
    <n v="1"/>
    <n v="1"/>
    <n v="2"/>
    <m/>
    <m/>
    <n v="4"/>
    <n v="4"/>
    <n v="5"/>
    <n v="2"/>
    <n v="4"/>
    <m/>
    <n v="4"/>
    <n v="5"/>
    <n v="4"/>
    <n v="5"/>
    <x v="3"/>
    <n v="5"/>
    <n v="4"/>
    <m/>
    <m/>
    <n v="4"/>
    <n v="4"/>
    <m/>
    <n v="5"/>
    <n v="5"/>
    <n v="5"/>
    <n v="5"/>
    <m/>
    <s v="Si"/>
    <n v="3"/>
    <s v="Sí"/>
    <n v="4"/>
    <s v="Sí"/>
    <n v="4"/>
    <s v="Sí"/>
    <s v="Sí"/>
    <s v="No"/>
    <m/>
    <s v="Sí"/>
    <m/>
    <m/>
    <m/>
    <m/>
    <n v="5"/>
    <n v="5"/>
    <m/>
    <n v="4"/>
  </r>
  <r>
    <s v="Facultad de Filología "/>
    <s v="FLL"/>
    <x v="1"/>
    <n v="163"/>
    <m/>
    <m/>
    <n v="14"/>
    <m/>
    <m/>
    <n v="4"/>
    <m/>
    <n v="14"/>
    <n v="29"/>
    <n v="15"/>
    <m/>
    <m/>
    <m/>
    <n v="5"/>
    <n v="4"/>
    <n v="5"/>
    <n v="4"/>
    <m/>
    <m/>
    <n v="4"/>
    <n v="4"/>
    <n v="5"/>
    <n v="4"/>
    <n v="4"/>
    <m/>
    <n v="4"/>
    <n v="4"/>
    <n v="2"/>
    <n v="5"/>
    <x v="5"/>
    <n v="5"/>
    <m/>
    <m/>
    <m/>
    <n v="5"/>
    <n v="5"/>
    <n v="5"/>
    <n v="5"/>
    <n v="5"/>
    <n v="5"/>
    <n v="5"/>
    <m/>
    <s v="Si"/>
    <n v="5"/>
    <s v="Sí"/>
    <n v="2"/>
    <s v="No"/>
    <m/>
    <s v="Sí"/>
    <s v="Sí"/>
    <s v="Sí"/>
    <n v="5"/>
    <s v="Sí"/>
    <m/>
    <m/>
    <m/>
    <m/>
    <n v="5"/>
    <n v="5"/>
    <m/>
    <n v="5"/>
  </r>
  <r>
    <s v="Facultad de Ciencias Geológicas "/>
    <s v="GEO"/>
    <x v="4"/>
    <n v="164"/>
    <m/>
    <m/>
    <n v="7"/>
    <m/>
    <n v="2"/>
    <n v="4"/>
    <m/>
    <n v="7"/>
    <n v="14"/>
    <n v="16"/>
    <s v="Bibliotecas del ayuntamiento de Madrid o de la Comunidad de Madrid."/>
    <m/>
    <m/>
    <n v="4"/>
    <n v="4"/>
    <n v="4"/>
    <n v="4"/>
    <m/>
    <m/>
    <n v="3"/>
    <n v="5"/>
    <n v="3"/>
    <n v="2"/>
    <n v="3"/>
    <m/>
    <n v="5"/>
    <n v="4"/>
    <n v="2"/>
    <n v="5"/>
    <x v="5"/>
    <n v="3"/>
    <n v="2"/>
    <m/>
    <m/>
    <n v="4"/>
    <n v="5"/>
    <n v="5"/>
    <n v="4"/>
    <n v="4"/>
    <n v="4"/>
    <n v="4"/>
    <m/>
    <s v="Si"/>
    <n v="4"/>
    <s v="No"/>
    <m/>
    <s v="No"/>
    <m/>
    <s v="Sí"/>
    <s v="Sí"/>
    <s v="No"/>
    <m/>
    <s v="No"/>
    <m/>
    <m/>
    <m/>
    <m/>
    <n v="4"/>
    <n v="4"/>
    <m/>
    <n v="4"/>
  </r>
  <r>
    <s v="Facultad de Filosofía "/>
    <s v="FLS"/>
    <x v="1"/>
    <n v="165"/>
    <m/>
    <m/>
    <n v="15"/>
    <m/>
    <n v="4"/>
    <n v="3"/>
    <m/>
    <n v="15"/>
    <n v="29"/>
    <n v="14"/>
    <m/>
    <m/>
    <m/>
    <n v="5"/>
    <n v="5"/>
    <n v="5"/>
    <n v="5"/>
    <m/>
    <m/>
    <n v="5"/>
    <n v="4"/>
    <n v="4"/>
    <n v="3"/>
    <n v="3"/>
    <m/>
    <n v="5"/>
    <n v="5"/>
    <n v="5"/>
    <n v="5"/>
    <x v="5"/>
    <n v="5"/>
    <n v="3"/>
    <m/>
    <m/>
    <n v="5"/>
    <n v="5"/>
    <n v="5"/>
    <n v="5"/>
    <n v="5"/>
    <n v="5"/>
    <n v="5"/>
    <m/>
    <s v="Si"/>
    <n v="4"/>
    <s v="Sí"/>
    <n v="4"/>
    <s v="Sí"/>
    <n v="3"/>
    <s v="Sí"/>
    <s v="Sí"/>
    <s v="No"/>
    <m/>
    <s v="No"/>
    <m/>
    <m/>
    <m/>
    <m/>
    <n v="5"/>
    <n v="5"/>
    <m/>
    <n v="5"/>
  </r>
  <r>
    <s v="F. Óptica y Optometría"/>
    <s v="OPT"/>
    <x v="0"/>
    <n v="166"/>
    <m/>
    <m/>
    <n v="25"/>
    <m/>
    <n v="4"/>
    <m/>
    <m/>
    <n v="25"/>
    <n v="25"/>
    <m/>
    <m/>
    <m/>
    <m/>
    <n v="5"/>
    <n v="5"/>
    <n v="5"/>
    <n v="5"/>
    <m/>
    <m/>
    <n v="5"/>
    <n v="4"/>
    <n v="3"/>
    <n v="1"/>
    <n v="3"/>
    <m/>
    <n v="5"/>
    <n v="5"/>
    <n v="5"/>
    <n v="5"/>
    <x v="0"/>
    <m/>
    <n v="5"/>
    <m/>
    <m/>
    <n v="5"/>
    <n v="5"/>
    <n v="5"/>
    <n v="5"/>
    <n v="5"/>
    <n v="5"/>
    <n v="5"/>
    <m/>
    <s v="Si"/>
    <n v="5"/>
    <s v="Sí"/>
    <n v="5"/>
    <s v="No"/>
    <m/>
    <s v="Sí"/>
    <s v="Sí"/>
    <s v="Sí"/>
    <n v="5"/>
    <s v="Sí"/>
    <m/>
    <m/>
    <m/>
    <m/>
    <n v="5"/>
    <n v="5"/>
    <m/>
    <n v="5"/>
  </r>
  <r>
    <s v="Facultad de Ciencias Biológicas "/>
    <s v="BIO"/>
    <x v="4"/>
    <n v="167"/>
    <m/>
    <m/>
    <n v="2"/>
    <m/>
    <n v="2"/>
    <n v="5"/>
    <m/>
    <n v="2"/>
    <m/>
    <m/>
    <m/>
    <m/>
    <m/>
    <n v="5"/>
    <n v="5"/>
    <n v="5"/>
    <n v="5"/>
    <m/>
    <m/>
    <n v="4"/>
    <n v="5"/>
    <n v="4"/>
    <n v="4"/>
    <n v="3"/>
    <m/>
    <n v="4"/>
    <n v="4"/>
    <n v="5"/>
    <n v="4"/>
    <x v="3"/>
    <n v="4"/>
    <m/>
    <m/>
    <m/>
    <n v="5"/>
    <n v="5"/>
    <n v="4"/>
    <n v="5"/>
    <n v="5"/>
    <n v="5"/>
    <n v="5"/>
    <m/>
    <s v="Si"/>
    <n v="4"/>
    <s v="No"/>
    <m/>
    <s v="Sí"/>
    <n v="4"/>
    <s v="Sí"/>
    <s v="Sí"/>
    <s v="No"/>
    <m/>
    <s v="Sí"/>
    <m/>
    <m/>
    <m/>
    <m/>
    <n v="4"/>
    <n v="5"/>
    <m/>
    <n v="4"/>
  </r>
  <r>
    <s v="F. Óptica y Optometría"/>
    <s v="OPT"/>
    <x v="0"/>
    <n v="168"/>
    <m/>
    <m/>
    <n v="25"/>
    <m/>
    <n v="3"/>
    <n v="5"/>
    <m/>
    <n v="25"/>
    <n v="18"/>
    <n v="21"/>
    <m/>
    <m/>
    <m/>
    <n v="4"/>
    <n v="4"/>
    <n v="5"/>
    <n v="3"/>
    <m/>
    <m/>
    <n v="4"/>
    <n v="5"/>
    <n v="4"/>
    <n v="4"/>
    <n v="3"/>
    <m/>
    <n v="5"/>
    <n v="4"/>
    <n v="4"/>
    <n v="4"/>
    <x v="0"/>
    <n v="4"/>
    <n v="5"/>
    <m/>
    <m/>
    <n v="5"/>
    <n v="4"/>
    <n v="4"/>
    <n v="5"/>
    <n v="5"/>
    <n v="5"/>
    <n v="4"/>
    <m/>
    <s v="Si"/>
    <n v="5"/>
    <s v="No"/>
    <m/>
    <s v="No"/>
    <m/>
    <s v="No"/>
    <m/>
    <s v="Sí"/>
    <n v="4"/>
    <s v="No"/>
    <m/>
    <m/>
    <m/>
    <m/>
    <n v="5"/>
    <n v="4"/>
    <m/>
    <n v="5"/>
  </r>
  <r>
    <s v="Facultad de Ciencias Químicas "/>
    <s v="QUI"/>
    <x v="4"/>
    <n v="169"/>
    <m/>
    <m/>
    <n v="10"/>
    <m/>
    <n v="3"/>
    <n v="3"/>
    <m/>
    <n v="10"/>
    <m/>
    <m/>
    <m/>
    <m/>
    <m/>
    <n v="5"/>
    <n v="5"/>
    <n v="5"/>
    <n v="4"/>
    <m/>
    <m/>
    <n v="2"/>
    <n v="2"/>
    <n v="4"/>
    <n v="1"/>
    <n v="4"/>
    <m/>
    <n v="3"/>
    <n v="4"/>
    <n v="3"/>
    <n v="5"/>
    <x v="1"/>
    <n v="5"/>
    <n v="3"/>
    <m/>
    <m/>
    <n v="5"/>
    <n v="5"/>
    <n v="5"/>
    <n v="5"/>
    <n v="5"/>
    <n v="4"/>
    <n v="4"/>
    <m/>
    <s v="Si"/>
    <n v="4"/>
    <s v="No"/>
    <m/>
    <s v="No"/>
    <m/>
    <s v="Sí"/>
    <s v="Sí"/>
    <s v="No"/>
    <m/>
    <s v="No"/>
    <m/>
    <m/>
    <m/>
    <m/>
    <n v="5"/>
    <n v="5"/>
    <m/>
    <n v="4"/>
  </r>
  <r>
    <s v="Facultad de Medicina "/>
    <s v="MED"/>
    <x v="0"/>
    <n v="170"/>
    <m/>
    <m/>
    <n v="18"/>
    <m/>
    <n v="2"/>
    <n v="3"/>
    <m/>
    <n v="18"/>
    <m/>
    <m/>
    <m/>
    <m/>
    <m/>
    <n v="4"/>
    <m/>
    <m/>
    <n v="5"/>
    <m/>
    <m/>
    <n v="3"/>
    <n v="3"/>
    <n v="2"/>
    <n v="2"/>
    <n v="5"/>
    <m/>
    <n v="4"/>
    <n v="4"/>
    <n v="5"/>
    <n v="5"/>
    <x v="3"/>
    <n v="5"/>
    <n v="5"/>
    <m/>
    <m/>
    <n v="5"/>
    <n v="4"/>
    <n v="4"/>
    <n v="4"/>
    <n v="4"/>
    <n v="4"/>
    <n v="5"/>
    <m/>
    <s v="Si"/>
    <n v="4"/>
    <s v="No"/>
    <m/>
    <s v="No"/>
    <m/>
    <s v="Sí"/>
    <s v="Sí"/>
    <s v="Sí"/>
    <n v="4"/>
    <s v="No"/>
    <m/>
    <m/>
    <m/>
    <m/>
    <n v="5"/>
    <n v="5"/>
    <m/>
    <n v="5"/>
  </r>
  <r>
    <s v="F. Trabajo Social"/>
    <s v="TRS"/>
    <x v="3"/>
    <n v="171"/>
    <m/>
    <m/>
    <n v="26"/>
    <m/>
    <n v="4"/>
    <n v="4"/>
    <m/>
    <m/>
    <m/>
    <m/>
    <m/>
    <m/>
    <m/>
    <n v="5"/>
    <n v="5"/>
    <n v="5"/>
    <n v="5"/>
    <m/>
    <m/>
    <n v="5"/>
    <n v="5"/>
    <n v="4"/>
    <n v="3"/>
    <n v="4"/>
    <m/>
    <n v="5"/>
    <n v="5"/>
    <n v="5"/>
    <n v="5"/>
    <x v="0"/>
    <n v="5"/>
    <n v="5"/>
    <m/>
    <m/>
    <n v="5"/>
    <n v="5"/>
    <n v="5"/>
    <n v="5"/>
    <n v="5"/>
    <n v="5"/>
    <n v="5"/>
    <m/>
    <s v="Si"/>
    <n v="5"/>
    <s v="No"/>
    <m/>
    <s v="No"/>
    <m/>
    <m/>
    <s v="No"/>
    <s v="No"/>
    <m/>
    <s v="No"/>
    <m/>
    <m/>
    <m/>
    <m/>
    <n v="5"/>
    <n v="5"/>
    <m/>
    <n v="5"/>
  </r>
  <r>
    <s v="Facultad de Ciencias de la Información "/>
    <s v="INF"/>
    <x v="3"/>
    <n v="172"/>
    <m/>
    <m/>
    <n v="4"/>
    <m/>
    <n v="3"/>
    <n v="4"/>
    <m/>
    <n v="4"/>
    <n v="9"/>
    <n v="29"/>
    <m/>
    <m/>
    <m/>
    <n v="5"/>
    <n v="4"/>
    <n v="3"/>
    <n v="3"/>
    <m/>
    <m/>
    <n v="3"/>
    <n v="5"/>
    <n v="2"/>
    <n v="3"/>
    <n v="4"/>
    <m/>
    <n v="4"/>
    <n v="4"/>
    <n v="4"/>
    <n v="5"/>
    <x v="3"/>
    <n v="2"/>
    <n v="3"/>
    <m/>
    <m/>
    <n v="4"/>
    <n v="3"/>
    <n v="5"/>
    <n v="5"/>
    <n v="5"/>
    <n v="5"/>
    <n v="5"/>
    <m/>
    <s v="Si"/>
    <n v="4"/>
    <s v="No"/>
    <m/>
    <s v="No"/>
    <m/>
    <s v="No"/>
    <s v="Sí"/>
    <s v="Sí"/>
    <n v="4"/>
    <s v="Sí"/>
    <m/>
    <m/>
    <m/>
    <m/>
    <n v="5"/>
    <n v="5"/>
    <m/>
    <n v="4"/>
  </r>
  <r>
    <s v="Facultad de Ciencias Políticas y Sociología "/>
    <s v="CPS"/>
    <x v="3"/>
    <n v="173"/>
    <m/>
    <m/>
    <n v="9"/>
    <m/>
    <n v="2"/>
    <n v="3"/>
    <m/>
    <n v="9"/>
    <n v="5"/>
    <m/>
    <m/>
    <m/>
    <m/>
    <n v="5"/>
    <n v="5"/>
    <n v="4"/>
    <n v="5"/>
    <m/>
    <m/>
    <n v="5"/>
    <n v="4"/>
    <n v="3"/>
    <n v="2"/>
    <n v="2"/>
    <m/>
    <n v="4"/>
    <n v="5"/>
    <n v="5"/>
    <n v="5"/>
    <x v="0"/>
    <n v="5"/>
    <n v="4"/>
    <m/>
    <m/>
    <n v="5"/>
    <n v="5"/>
    <n v="5"/>
    <n v="5"/>
    <n v="5"/>
    <n v="5"/>
    <n v="5"/>
    <m/>
    <s v="Si"/>
    <n v="4"/>
    <s v="No"/>
    <m/>
    <s v="No"/>
    <m/>
    <s v="No"/>
    <s v="Sí"/>
    <s v="No"/>
    <m/>
    <s v="No"/>
    <m/>
    <m/>
    <m/>
    <m/>
    <n v="5"/>
    <n v="5"/>
    <m/>
    <n v="5"/>
  </r>
  <r>
    <s v="Facultad de Bellas Artes "/>
    <s v="BBA"/>
    <x v="1"/>
    <n v="174"/>
    <m/>
    <m/>
    <n v="1"/>
    <m/>
    <n v="3"/>
    <n v="2"/>
    <m/>
    <n v="1"/>
    <n v="29"/>
    <m/>
    <m/>
    <m/>
    <m/>
    <n v="5"/>
    <n v="5"/>
    <n v="5"/>
    <n v="3"/>
    <m/>
    <m/>
    <n v="5"/>
    <n v="2"/>
    <n v="2"/>
    <n v="2"/>
    <n v="5"/>
    <m/>
    <n v="4"/>
    <n v="5"/>
    <n v="2"/>
    <n v="5"/>
    <x v="0"/>
    <n v="5"/>
    <n v="4"/>
    <m/>
    <m/>
    <n v="5"/>
    <n v="5"/>
    <n v="5"/>
    <n v="5"/>
    <n v="5"/>
    <n v="5"/>
    <n v="5"/>
    <m/>
    <s v="No"/>
    <m/>
    <s v="Sí"/>
    <n v="4"/>
    <s v="Sí"/>
    <n v="4"/>
    <s v="No"/>
    <s v="Sí"/>
    <s v="Sí"/>
    <n v="4"/>
    <s v="No"/>
    <m/>
    <m/>
    <m/>
    <m/>
    <n v="5"/>
    <n v="5"/>
    <m/>
    <n v="5"/>
  </r>
  <r>
    <s v="Facultad de Filosofía "/>
    <s v="FLS"/>
    <x v="1"/>
    <n v="175"/>
    <m/>
    <m/>
    <n v="15"/>
    <m/>
    <n v="5"/>
    <n v="5"/>
    <m/>
    <n v="15"/>
    <n v="14"/>
    <n v="16"/>
    <m/>
    <m/>
    <m/>
    <n v="3"/>
    <n v="3"/>
    <n v="2"/>
    <n v="2"/>
    <m/>
    <m/>
    <n v="4"/>
    <n v="3"/>
    <n v="5"/>
    <n v="4"/>
    <n v="4"/>
    <m/>
    <n v="3"/>
    <n v="1"/>
    <n v="1"/>
    <n v="3"/>
    <x v="4"/>
    <n v="4"/>
    <n v="1"/>
    <m/>
    <m/>
    <n v="4"/>
    <n v="5"/>
    <n v="5"/>
    <n v="3"/>
    <n v="3"/>
    <n v="1"/>
    <n v="3"/>
    <m/>
    <s v="Si"/>
    <n v="3"/>
    <s v="No"/>
    <m/>
    <s v="No"/>
    <m/>
    <s v="No"/>
    <s v="No"/>
    <s v="No"/>
    <m/>
    <s v="Sí"/>
    <s v="Salas especializadas para la investigación con disponibilidad de consulta inmediata y sin mediación del personal de las colecciones y obras completas de los autores principales, con acceso restringido a personal investigador, pero transferible entre facultades (por ejemplo, que siendo investigador de la facultad de filosofía se pudiera acceder a dicha sala de la facultad de filología y viceversa). Si bien existen algunas de estas salas, el acceso es extremadamente restringido y, por falta de personal, en muchos casos imposible. "/>
    <m/>
    <m/>
    <m/>
    <n v="5"/>
    <n v="4"/>
    <m/>
    <n v="3"/>
  </r>
  <r>
    <s v="Facultad de Veterinaria "/>
    <s v="VET"/>
    <x v="0"/>
    <n v="176"/>
    <m/>
    <m/>
    <n v="21"/>
    <m/>
    <n v="3"/>
    <n v="4"/>
    <m/>
    <n v="21"/>
    <m/>
    <m/>
    <m/>
    <m/>
    <m/>
    <n v="5"/>
    <n v="4"/>
    <n v="4"/>
    <n v="3"/>
    <m/>
    <m/>
    <n v="4"/>
    <n v="4"/>
    <n v="3"/>
    <n v="2"/>
    <n v="3"/>
    <m/>
    <n v="5"/>
    <n v="5"/>
    <n v="5"/>
    <n v="5"/>
    <x v="3"/>
    <n v="5"/>
    <n v="5"/>
    <m/>
    <m/>
    <n v="4"/>
    <n v="4"/>
    <n v="4"/>
    <n v="5"/>
    <n v="5"/>
    <n v="5"/>
    <n v="4"/>
    <m/>
    <s v="Si"/>
    <n v="3"/>
    <s v="No"/>
    <m/>
    <s v="No"/>
    <m/>
    <s v="Sí"/>
    <s v="Sí"/>
    <s v="Sí"/>
    <n v="4"/>
    <s v="Sí"/>
    <m/>
    <m/>
    <m/>
    <m/>
    <n v="5"/>
    <n v="5"/>
    <m/>
    <n v="4"/>
  </r>
  <r>
    <s v="Facultad de Farmacia "/>
    <s v="FAR"/>
    <x v="0"/>
    <n v="177"/>
    <m/>
    <m/>
    <n v="13"/>
    <m/>
    <n v="3"/>
    <n v="3"/>
    <m/>
    <n v="13"/>
    <m/>
    <m/>
    <m/>
    <m/>
    <m/>
    <n v="5"/>
    <m/>
    <n v="5"/>
    <m/>
    <m/>
    <m/>
    <n v="3"/>
    <n v="5"/>
    <n v="5"/>
    <n v="2"/>
    <n v="3"/>
    <m/>
    <n v="3"/>
    <n v="5"/>
    <n v="4"/>
    <n v="5"/>
    <x v="3"/>
    <n v="3"/>
    <n v="5"/>
    <m/>
    <m/>
    <n v="5"/>
    <n v="5"/>
    <n v="5"/>
    <n v="5"/>
    <n v="5"/>
    <n v="5"/>
    <n v="5"/>
    <m/>
    <s v="Si"/>
    <n v="4"/>
    <s v="Sí"/>
    <n v="4"/>
    <s v="Sí"/>
    <n v="4"/>
    <s v="Sí"/>
    <s v="Sí"/>
    <s v="Sí"/>
    <n v="5"/>
    <s v="Sí"/>
    <m/>
    <m/>
    <m/>
    <m/>
    <n v="5"/>
    <n v="5"/>
    <m/>
    <n v="4"/>
  </r>
  <r>
    <s v=""/>
    <s v=""/>
    <x v="2"/>
    <n v="178"/>
    <m/>
    <m/>
    <m/>
    <m/>
    <n v="2"/>
    <n v="4"/>
    <m/>
    <n v="13"/>
    <n v="10"/>
    <m/>
    <m/>
    <m/>
    <m/>
    <n v="5"/>
    <n v="5"/>
    <n v="4"/>
    <n v="4"/>
    <m/>
    <m/>
    <n v="3"/>
    <n v="5"/>
    <n v="3"/>
    <n v="3"/>
    <n v="4"/>
    <m/>
    <n v="4"/>
    <n v="4"/>
    <n v="4"/>
    <n v="5"/>
    <x v="3"/>
    <n v="4"/>
    <n v="4"/>
    <m/>
    <m/>
    <n v="5"/>
    <n v="4"/>
    <n v="4"/>
    <n v="4"/>
    <n v="4"/>
    <n v="4"/>
    <n v="4"/>
    <m/>
    <s v="Si"/>
    <n v="4"/>
    <s v="No"/>
    <m/>
    <s v="No"/>
    <m/>
    <s v="Sí"/>
    <s v="Sí"/>
    <s v="No"/>
    <m/>
    <s v="Sí"/>
    <s v="Sin comentarios"/>
    <m/>
    <m/>
    <m/>
    <n v="5"/>
    <n v="5"/>
    <m/>
    <n v="5"/>
  </r>
  <r>
    <s v="Facultad de Ciencias Matemáticas "/>
    <s v="MAT"/>
    <x v="4"/>
    <n v="179"/>
    <m/>
    <m/>
    <n v="8"/>
    <m/>
    <n v="2"/>
    <n v="4"/>
    <m/>
    <n v="8"/>
    <n v="6"/>
    <m/>
    <m/>
    <m/>
    <m/>
    <n v="5"/>
    <n v="5"/>
    <n v="3"/>
    <n v="1"/>
    <m/>
    <m/>
    <n v="1"/>
    <n v="5"/>
    <n v="5"/>
    <n v="4"/>
    <n v="5"/>
    <m/>
    <n v="3"/>
    <n v="3"/>
    <n v="1"/>
    <n v="5"/>
    <x v="4"/>
    <n v="1"/>
    <n v="1"/>
    <m/>
    <m/>
    <n v="5"/>
    <n v="1"/>
    <n v="5"/>
    <n v="1"/>
    <n v="1"/>
    <n v="1"/>
    <n v="2"/>
    <m/>
    <s v="Si"/>
    <n v="5"/>
    <s v="No"/>
    <m/>
    <s v="No"/>
    <m/>
    <s v="Sí"/>
    <s v="No"/>
    <s v="No"/>
    <m/>
    <s v="No"/>
    <m/>
    <m/>
    <m/>
    <m/>
    <n v="5"/>
    <n v="5"/>
    <m/>
    <n v="2"/>
  </r>
  <r>
    <s v="Facultad de Ciencias Económicas y Empresariales "/>
    <s v="CEE"/>
    <x v="3"/>
    <n v="180"/>
    <m/>
    <m/>
    <n v="5"/>
    <m/>
    <n v="2"/>
    <n v="4"/>
    <m/>
    <n v="5"/>
    <m/>
    <m/>
    <m/>
    <m/>
    <m/>
    <n v="4"/>
    <n v="4"/>
    <n v="4"/>
    <n v="4"/>
    <m/>
    <m/>
    <n v="3"/>
    <n v="4"/>
    <n v="4"/>
    <n v="4"/>
    <n v="4"/>
    <m/>
    <n v="4"/>
    <n v="3"/>
    <n v="4"/>
    <n v="4"/>
    <x v="1"/>
    <n v="4"/>
    <n v="4"/>
    <m/>
    <m/>
    <m/>
    <m/>
    <m/>
    <m/>
    <m/>
    <m/>
    <m/>
    <m/>
    <s v="Si"/>
    <n v="3"/>
    <s v="No"/>
    <m/>
    <s v="No"/>
    <m/>
    <s v="Sí"/>
    <s v="No"/>
    <s v="No"/>
    <m/>
    <s v="Sí"/>
    <m/>
    <m/>
    <m/>
    <m/>
    <n v="4"/>
    <n v="4"/>
    <m/>
    <n v="4"/>
  </r>
  <r>
    <s v="Facultad de Geografía e Historia "/>
    <s v="GHI"/>
    <x v="1"/>
    <n v="182"/>
    <m/>
    <m/>
    <n v="16"/>
    <m/>
    <n v="5"/>
    <n v="5"/>
    <m/>
    <n v="16"/>
    <n v="29"/>
    <n v="14"/>
    <s v="Biblioteca Nacional de España"/>
    <m/>
    <m/>
    <n v="5"/>
    <n v="5"/>
    <n v="3"/>
    <n v="2"/>
    <m/>
    <m/>
    <n v="5"/>
    <n v="4"/>
    <n v="3"/>
    <n v="5"/>
    <n v="5"/>
    <m/>
    <n v="5"/>
    <n v="5"/>
    <n v="5"/>
    <n v="5"/>
    <x v="0"/>
    <n v="5"/>
    <n v="5"/>
    <m/>
    <m/>
    <n v="5"/>
    <m/>
    <n v="5"/>
    <n v="5"/>
    <n v="5"/>
    <n v="5"/>
    <n v="5"/>
    <m/>
    <s v="Si"/>
    <n v="3"/>
    <s v="Sí"/>
    <n v="3"/>
    <s v="No"/>
    <n v="3"/>
    <s v="No"/>
    <s v="Sí"/>
    <s v="Sí"/>
    <n v="4"/>
    <s v="No"/>
    <m/>
    <m/>
    <m/>
    <m/>
    <n v="5"/>
    <n v="4"/>
    <m/>
    <n v="5"/>
  </r>
  <r>
    <s v="Facultad de Veterinaria "/>
    <s v="VET"/>
    <x v="0"/>
    <n v="183"/>
    <m/>
    <m/>
    <n v="21"/>
    <m/>
    <n v="2"/>
    <n v="3"/>
    <m/>
    <n v="21"/>
    <n v="16"/>
    <n v="23"/>
    <m/>
    <m/>
    <m/>
    <n v="5"/>
    <n v="3"/>
    <n v="4"/>
    <n v="4"/>
    <m/>
    <m/>
    <n v="4"/>
    <n v="3"/>
    <n v="4"/>
    <n v="2"/>
    <n v="2"/>
    <m/>
    <n v="4"/>
    <n v="5"/>
    <n v="5"/>
    <n v="5"/>
    <x v="3"/>
    <n v="5"/>
    <n v="5"/>
    <m/>
    <m/>
    <n v="5"/>
    <n v="5"/>
    <n v="4"/>
    <n v="5"/>
    <n v="5"/>
    <n v="5"/>
    <n v="4"/>
    <m/>
    <s v="No"/>
    <m/>
    <s v="No"/>
    <m/>
    <s v="Sí"/>
    <n v="5"/>
    <s v="Sí"/>
    <s v="No"/>
    <s v="No"/>
    <m/>
    <s v="Sí"/>
    <m/>
    <m/>
    <m/>
    <m/>
    <n v="5"/>
    <n v="5"/>
    <m/>
    <n v="5"/>
  </r>
  <r>
    <s v="Facultad de Derecho "/>
    <s v="DER"/>
    <x v="3"/>
    <n v="184"/>
    <m/>
    <m/>
    <n v="11"/>
    <m/>
    <n v="5"/>
    <n v="5"/>
    <m/>
    <n v="11"/>
    <n v="29"/>
    <m/>
    <m/>
    <m/>
    <m/>
    <n v="5"/>
    <n v="5"/>
    <n v="5"/>
    <n v="3"/>
    <m/>
    <m/>
    <n v="5"/>
    <n v="5"/>
    <n v="3"/>
    <n v="2"/>
    <n v="3"/>
    <m/>
    <n v="4"/>
    <n v="4"/>
    <n v="3"/>
    <n v="5"/>
    <x v="5"/>
    <n v="4"/>
    <n v="5"/>
    <m/>
    <m/>
    <n v="5"/>
    <n v="5"/>
    <n v="5"/>
    <n v="5"/>
    <n v="5"/>
    <n v="5"/>
    <n v="5"/>
    <m/>
    <s v="Si"/>
    <n v="5"/>
    <s v="No"/>
    <m/>
    <s v="No"/>
    <m/>
    <s v="No"/>
    <s v="Sí"/>
    <s v="Sí"/>
    <n v="5"/>
    <s v="Sí"/>
    <m/>
    <m/>
    <m/>
    <m/>
    <n v="5"/>
    <n v="5"/>
    <m/>
    <n v="5"/>
  </r>
  <r>
    <s v="Facultad de Ciencias Biológicas "/>
    <s v="BIO"/>
    <x v="4"/>
    <n v="185"/>
    <m/>
    <m/>
    <n v="2"/>
    <m/>
    <n v="3"/>
    <n v="5"/>
    <m/>
    <n v="2"/>
    <m/>
    <m/>
    <m/>
    <m/>
    <m/>
    <n v="5"/>
    <n v="5"/>
    <n v="5"/>
    <n v="4"/>
    <m/>
    <m/>
    <n v="3"/>
    <n v="5"/>
    <n v="3"/>
    <n v="2"/>
    <n v="3"/>
    <m/>
    <n v="5"/>
    <n v="5"/>
    <n v="4"/>
    <n v="5"/>
    <x v="3"/>
    <n v="5"/>
    <n v="4"/>
    <m/>
    <m/>
    <n v="5"/>
    <n v="5"/>
    <n v="5"/>
    <n v="5"/>
    <n v="5"/>
    <n v="5"/>
    <m/>
    <m/>
    <s v="Si"/>
    <n v="5"/>
    <s v="Sí"/>
    <n v="4"/>
    <s v="No"/>
    <m/>
    <s v="Sí"/>
    <s v="Sí"/>
    <s v="No"/>
    <m/>
    <s v="Sí"/>
    <m/>
    <m/>
    <m/>
    <m/>
    <n v="5"/>
    <n v="5"/>
    <m/>
    <n v="5"/>
  </r>
  <r>
    <s v="Facultad de Filología "/>
    <s v="FLL"/>
    <x v="1"/>
    <n v="186"/>
    <m/>
    <m/>
    <n v="14"/>
    <m/>
    <n v="3"/>
    <n v="3"/>
    <m/>
    <n v="29"/>
    <n v="14"/>
    <n v="16"/>
    <m/>
    <m/>
    <m/>
    <n v="5"/>
    <n v="5"/>
    <n v="5"/>
    <n v="5"/>
    <m/>
    <m/>
    <n v="4"/>
    <n v="4"/>
    <n v="5"/>
    <n v="3"/>
    <n v="3"/>
    <m/>
    <n v="4"/>
    <n v="3"/>
    <n v="3"/>
    <n v="4"/>
    <x v="1"/>
    <n v="3"/>
    <n v="3"/>
    <m/>
    <m/>
    <n v="5"/>
    <n v="5"/>
    <n v="5"/>
    <n v="4"/>
    <n v="4"/>
    <n v="5"/>
    <n v="3"/>
    <m/>
    <s v="Si"/>
    <n v="5"/>
    <s v="No"/>
    <m/>
    <s v="No"/>
    <m/>
    <s v="No"/>
    <s v="No"/>
    <s v="No"/>
    <m/>
    <s v="No"/>
    <m/>
    <m/>
    <m/>
    <m/>
    <n v="3"/>
    <n v="5"/>
    <m/>
    <n v="5"/>
  </r>
  <r>
    <s v="Facultad de Ciencias Biológicas "/>
    <s v="BIO"/>
    <x v="4"/>
    <n v="187"/>
    <m/>
    <m/>
    <n v="2"/>
    <m/>
    <n v="4"/>
    <n v="5"/>
    <m/>
    <n v="2"/>
    <n v="7"/>
    <n v="16"/>
    <s v="BNE, AECID, Bibliotecas CSIX"/>
    <m/>
    <m/>
    <n v="5"/>
    <n v="5"/>
    <n v="5"/>
    <n v="5"/>
    <m/>
    <m/>
    <n v="5"/>
    <n v="5"/>
    <n v="4"/>
    <n v="5"/>
    <n v="5"/>
    <m/>
    <n v="5"/>
    <n v="5"/>
    <n v="5"/>
    <n v="5"/>
    <x v="0"/>
    <n v="5"/>
    <n v="5"/>
    <m/>
    <m/>
    <n v="5"/>
    <n v="5"/>
    <n v="5"/>
    <n v="5"/>
    <n v="5"/>
    <n v="5"/>
    <n v="5"/>
    <m/>
    <s v="Si"/>
    <n v="5"/>
    <s v="Sí"/>
    <n v="5"/>
    <s v="No"/>
    <m/>
    <s v="Sí"/>
    <s v="Sí"/>
    <s v="No"/>
    <m/>
    <s v="Sí"/>
    <m/>
    <m/>
    <m/>
    <m/>
    <n v="5"/>
    <n v="5"/>
    <m/>
    <n v="5"/>
  </r>
  <r>
    <s v="Facultad de Derecho "/>
    <s v="DER"/>
    <x v="3"/>
    <n v="188"/>
    <m/>
    <m/>
    <n v="11"/>
    <m/>
    <n v="5"/>
    <n v="4"/>
    <m/>
    <n v="11"/>
    <n v="29"/>
    <n v="16"/>
    <m/>
    <m/>
    <m/>
    <n v="5"/>
    <n v="5"/>
    <n v="5"/>
    <n v="5"/>
    <m/>
    <m/>
    <n v="5"/>
    <n v="3"/>
    <n v="5"/>
    <n v="4"/>
    <n v="4"/>
    <m/>
    <n v="5"/>
    <n v="5"/>
    <n v="5"/>
    <n v="5"/>
    <x v="0"/>
    <n v="5"/>
    <n v="5"/>
    <m/>
    <m/>
    <n v="5"/>
    <n v="5"/>
    <n v="5"/>
    <n v="4"/>
    <n v="4"/>
    <n v="4"/>
    <n v="4"/>
    <m/>
    <s v="Si"/>
    <n v="5"/>
    <s v="No"/>
    <m/>
    <s v="No"/>
    <m/>
    <s v="Sí"/>
    <s v="Sí"/>
    <s v="Sí"/>
    <n v="5"/>
    <s v="Sí"/>
    <m/>
    <m/>
    <m/>
    <m/>
    <n v="5"/>
    <n v="5"/>
    <m/>
    <n v="5"/>
  </r>
  <r>
    <s v="Facultad de Derecho "/>
    <s v="DER"/>
    <x v="3"/>
    <n v="189"/>
    <m/>
    <m/>
    <n v="11"/>
    <m/>
    <n v="3"/>
    <n v="3"/>
    <m/>
    <n v="29"/>
    <m/>
    <m/>
    <m/>
    <m/>
    <m/>
    <n v="5"/>
    <n v="5"/>
    <n v="4"/>
    <n v="3"/>
    <m/>
    <m/>
    <n v="5"/>
    <n v="4"/>
    <n v="3"/>
    <n v="1"/>
    <n v="2"/>
    <m/>
    <n v="5"/>
    <n v="2"/>
    <n v="2"/>
    <n v="3"/>
    <x v="4"/>
    <n v="4"/>
    <n v="1"/>
    <m/>
    <m/>
    <n v="4"/>
    <n v="4"/>
    <n v="4"/>
    <n v="4"/>
    <n v="2"/>
    <n v="4"/>
    <n v="3"/>
    <m/>
    <s v="Si"/>
    <n v="4"/>
    <s v="Sí"/>
    <n v="4"/>
    <s v="Sí"/>
    <n v="4"/>
    <s v="No"/>
    <s v="Sí"/>
    <m/>
    <n v="3"/>
    <s v="No"/>
    <m/>
    <m/>
    <m/>
    <m/>
    <n v="3"/>
    <n v="4"/>
    <m/>
    <n v="4"/>
  </r>
  <r>
    <s v="F. Enfermería, Fisioterapia y Podología"/>
    <s v="ENF"/>
    <x v="0"/>
    <n v="190"/>
    <m/>
    <m/>
    <n v="22"/>
    <m/>
    <n v="3"/>
    <n v="4"/>
    <m/>
    <n v="22"/>
    <n v="18"/>
    <n v="12"/>
    <m/>
    <m/>
    <m/>
    <n v="5"/>
    <n v="3"/>
    <n v="3"/>
    <n v="3"/>
    <m/>
    <m/>
    <n v="4"/>
    <n v="4"/>
    <n v="3"/>
    <n v="3"/>
    <n v="3"/>
    <m/>
    <n v="4"/>
    <n v="4"/>
    <n v="4"/>
    <n v="5"/>
    <x v="3"/>
    <n v="4"/>
    <n v="4"/>
    <m/>
    <m/>
    <n v="5"/>
    <n v="4"/>
    <n v="4"/>
    <n v="4"/>
    <n v="5"/>
    <n v="5"/>
    <n v="4"/>
    <m/>
    <s v="Si"/>
    <n v="3"/>
    <s v="No"/>
    <m/>
    <s v="Sí"/>
    <n v="4"/>
    <s v="Sí"/>
    <s v="Sí"/>
    <s v="Sí"/>
    <n v="4"/>
    <s v="Sí"/>
    <m/>
    <m/>
    <m/>
    <m/>
    <n v="5"/>
    <n v="5"/>
    <m/>
    <n v="4"/>
  </r>
  <r>
    <s v="F. Comercio y Turismo"/>
    <s v="EMP"/>
    <x v="3"/>
    <n v="191"/>
    <m/>
    <m/>
    <n v="24"/>
    <m/>
    <n v="3"/>
    <n v="4"/>
    <m/>
    <n v="24"/>
    <n v="5"/>
    <m/>
    <m/>
    <m/>
    <m/>
    <n v="5"/>
    <n v="5"/>
    <n v="4"/>
    <n v="3"/>
    <m/>
    <m/>
    <n v="4"/>
    <n v="4"/>
    <n v="3"/>
    <n v="2"/>
    <n v="3"/>
    <m/>
    <n v="4"/>
    <n v="5"/>
    <n v="4"/>
    <n v="5"/>
    <x v="3"/>
    <n v="5"/>
    <n v="5"/>
    <m/>
    <m/>
    <n v="5"/>
    <n v="5"/>
    <n v="5"/>
    <n v="5"/>
    <n v="5"/>
    <n v="5"/>
    <m/>
    <m/>
    <s v="No"/>
    <m/>
    <s v="No"/>
    <m/>
    <s v="Sí"/>
    <n v="5"/>
    <s v="No"/>
    <s v="No"/>
    <s v="No"/>
    <m/>
    <m/>
    <m/>
    <m/>
    <m/>
    <m/>
    <n v="5"/>
    <n v="5"/>
    <m/>
    <n v="5"/>
  </r>
  <r>
    <s v="Facultad de Veterinaria "/>
    <s v="VET"/>
    <x v="0"/>
    <n v="192"/>
    <m/>
    <m/>
    <n v="21"/>
    <m/>
    <n v="2"/>
    <n v="3"/>
    <m/>
    <n v="21"/>
    <m/>
    <m/>
    <m/>
    <m/>
    <m/>
    <m/>
    <m/>
    <n v="4"/>
    <n v="3"/>
    <m/>
    <m/>
    <n v="4"/>
    <n v="4"/>
    <n v="2"/>
    <n v="3"/>
    <n v="5"/>
    <m/>
    <n v="4"/>
    <n v="3"/>
    <n v="4"/>
    <n v="5"/>
    <x v="3"/>
    <n v="5"/>
    <n v="4"/>
    <m/>
    <m/>
    <n v="4"/>
    <n v="4"/>
    <n v="4"/>
    <n v="4"/>
    <n v="4"/>
    <n v="4"/>
    <n v="4"/>
    <m/>
    <s v="No"/>
    <m/>
    <m/>
    <m/>
    <m/>
    <m/>
    <m/>
    <m/>
    <m/>
    <m/>
    <m/>
    <m/>
    <m/>
    <m/>
    <m/>
    <n v="5"/>
    <n v="5"/>
    <m/>
    <n v="5"/>
  </r>
  <r>
    <s v="Facultad de Ciencias Biológicas "/>
    <s v="BIO"/>
    <x v="4"/>
    <n v="193"/>
    <m/>
    <m/>
    <n v="2"/>
    <m/>
    <n v="2"/>
    <n v="4"/>
    <m/>
    <n v="2"/>
    <m/>
    <m/>
    <m/>
    <m/>
    <m/>
    <n v="1"/>
    <n v="2"/>
    <n v="1"/>
    <n v="1"/>
    <m/>
    <m/>
    <n v="1"/>
    <n v="2"/>
    <n v="5"/>
    <n v="1"/>
    <n v="5"/>
    <m/>
    <n v="5"/>
    <n v="5"/>
    <n v="5"/>
    <n v="5"/>
    <x v="2"/>
    <n v="5"/>
    <n v="5"/>
    <m/>
    <m/>
    <n v="5"/>
    <n v="5"/>
    <m/>
    <n v="5"/>
    <n v="5"/>
    <m/>
    <n v="5"/>
    <m/>
    <s v="Si"/>
    <n v="4"/>
    <s v="No"/>
    <m/>
    <s v="No"/>
    <m/>
    <s v="Sí"/>
    <s v="No"/>
    <s v="No"/>
    <m/>
    <m/>
    <m/>
    <m/>
    <m/>
    <m/>
    <n v="5"/>
    <n v="5"/>
    <m/>
    <n v="5"/>
  </r>
  <r>
    <s v="Facultad de Filosofía "/>
    <s v="FLS"/>
    <x v="1"/>
    <n v="194"/>
    <m/>
    <m/>
    <n v="15"/>
    <m/>
    <n v="4"/>
    <n v="4"/>
    <m/>
    <n v="15"/>
    <n v="29"/>
    <n v="11"/>
    <s v="AECID"/>
    <m/>
    <m/>
    <n v="5"/>
    <n v="5"/>
    <n v="3"/>
    <n v="4"/>
    <m/>
    <m/>
    <n v="5"/>
    <n v="5"/>
    <n v="4"/>
    <n v="4"/>
    <n v="2"/>
    <m/>
    <n v="5"/>
    <n v="4"/>
    <n v="4"/>
    <n v="5"/>
    <x v="1"/>
    <n v="4"/>
    <n v="3"/>
    <m/>
    <m/>
    <n v="5"/>
    <n v="5"/>
    <n v="5"/>
    <n v="5"/>
    <n v="5"/>
    <n v="5"/>
    <n v="2"/>
    <m/>
    <s v="Si"/>
    <n v="4"/>
    <s v="Sí"/>
    <n v="4"/>
    <s v="No"/>
    <m/>
    <s v="No"/>
    <s v="Sí"/>
    <s v="No"/>
    <m/>
    <s v="No"/>
    <s v="Debería facilitarse el envío de materiales que se encuentran en otras bibliotecas del mismo Campus a nuestra Facultad para ahorrar desplazamientos"/>
    <m/>
    <m/>
    <m/>
    <n v="5"/>
    <n v="5"/>
    <m/>
    <n v="5"/>
  </r>
  <r>
    <s v="Facultad de Derecho "/>
    <s v="DER"/>
    <x v="3"/>
    <n v="195"/>
    <m/>
    <m/>
    <n v="11"/>
    <m/>
    <n v="5"/>
    <n v="5"/>
    <m/>
    <n v="11"/>
    <n v="29"/>
    <n v="14"/>
    <m/>
    <m/>
    <m/>
    <n v="5"/>
    <n v="5"/>
    <n v="5"/>
    <n v="5"/>
    <m/>
    <m/>
    <n v="5"/>
    <n v="5"/>
    <n v="5"/>
    <n v="5"/>
    <n v="5"/>
    <m/>
    <m/>
    <n v="5"/>
    <n v="5"/>
    <n v="5"/>
    <x v="0"/>
    <n v="5"/>
    <n v="5"/>
    <m/>
    <m/>
    <n v="5"/>
    <n v="5"/>
    <n v="5"/>
    <n v="5"/>
    <n v="5"/>
    <n v="5"/>
    <n v="5"/>
    <m/>
    <s v="Si"/>
    <m/>
    <s v="Sí"/>
    <n v="5"/>
    <s v="Sí"/>
    <n v="5"/>
    <s v="No"/>
    <s v="Sí"/>
    <s v="No"/>
    <m/>
    <s v="No"/>
    <m/>
    <m/>
    <m/>
    <m/>
    <n v="5"/>
    <n v="5"/>
    <m/>
    <n v="5"/>
  </r>
  <r>
    <s v="Facultad de Ciencias Químicas "/>
    <s v="QUI"/>
    <x v="4"/>
    <n v="196"/>
    <m/>
    <m/>
    <n v="10"/>
    <m/>
    <n v="2"/>
    <n v="4"/>
    <m/>
    <n v="10"/>
    <m/>
    <m/>
    <m/>
    <m/>
    <m/>
    <n v="4"/>
    <n v="4"/>
    <n v="4"/>
    <n v="4"/>
    <m/>
    <m/>
    <n v="3"/>
    <n v="5"/>
    <n v="3"/>
    <n v="2"/>
    <n v="3"/>
    <m/>
    <n v="3"/>
    <n v="4"/>
    <n v="5"/>
    <n v="5"/>
    <x v="0"/>
    <n v="5"/>
    <n v="5"/>
    <m/>
    <m/>
    <n v="5"/>
    <n v="5"/>
    <n v="5"/>
    <n v="5"/>
    <n v="5"/>
    <n v="5"/>
    <n v="5"/>
    <m/>
    <s v="Si"/>
    <n v="4"/>
    <s v="Sí"/>
    <n v="4"/>
    <s v="Sí"/>
    <n v="4"/>
    <s v="Sí"/>
    <s v="Sí"/>
    <s v="No"/>
    <m/>
    <s v="Sí"/>
    <m/>
    <m/>
    <m/>
    <m/>
    <n v="5"/>
    <n v="5"/>
    <m/>
    <n v="4"/>
  </r>
  <r>
    <s v="Facultad de Filología "/>
    <s v="FLL"/>
    <x v="1"/>
    <n v="197"/>
    <m/>
    <m/>
    <n v="14"/>
    <m/>
    <n v="5"/>
    <n v="5"/>
    <m/>
    <n v="29"/>
    <n v="14"/>
    <m/>
    <s v="AECID"/>
    <m/>
    <m/>
    <n v="5"/>
    <n v="4"/>
    <n v="4"/>
    <n v="4"/>
    <m/>
    <m/>
    <n v="4"/>
    <n v="5"/>
    <n v="4"/>
    <n v="4"/>
    <n v="4"/>
    <m/>
    <n v="4"/>
    <n v="5"/>
    <n v="5"/>
    <n v="5"/>
    <x v="3"/>
    <n v="4"/>
    <n v="4"/>
    <m/>
    <m/>
    <n v="5"/>
    <n v="5"/>
    <n v="5"/>
    <n v="5"/>
    <n v="5"/>
    <n v="5"/>
    <n v="4"/>
    <m/>
    <s v="Si"/>
    <n v="3"/>
    <s v="Sí"/>
    <n v="4"/>
    <s v="Sí"/>
    <n v="4"/>
    <s v="No"/>
    <s v="Sí"/>
    <s v="Sí"/>
    <n v="5"/>
    <s v="No"/>
    <m/>
    <m/>
    <m/>
    <m/>
    <n v="5"/>
    <n v="5"/>
    <m/>
    <m/>
  </r>
  <r>
    <s v="F. Enfermería, Fisioterapia y Podología"/>
    <s v="ENF"/>
    <x v="0"/>
    <n v="198"/>
    <m/>
    <m/>
    <n v="22"/>
    <m/>
    <n v="3"/>
    <n v="4"/>
    <m/>
    <n v="22"/>
    <m/>
    <m/>
    <m/>
    <m/>
    <m/>
    <n v="5"/>
    <n v="5"/>
    <n v="5"/>
    <n v="5"/>
    <m/>
    <m/>
    <n v="5"/>
    <n v="5"/>
    <n v="4"/>
    <n v="1"/>
    <n v="3"/>
    <m/>
    <n v="4"/>
    <n v="5"/>
    <n v="4"/>
    <n v="5"/>
    <x v="0"/>
    <n v="4"/>
    <n v="4"/>
    <m/>
    <m/>
    <n v="5"/>
    <n v="5"/>
    <n v="5"/>
    <n v="5"/>
    <n v="5"/>
    <n v="5"/>
    <n v="5"/>
    <m/>
    <s v="Si"/>
    <n v="4"/>
    <s v="No"/>
    <m/>
    <s v="No"/>
    <m/>
    <s v="No"/>
    <s v="Sí"/>
    <s v="No"/>
    <m/>
    <s v="Sí"/>
    <s v="Ayuda a la investigación "/>
    <m/>
    <m/>
    <m/>
    <n v="5"/>
    <n v="5"/>
    <m/>
    <n v="4"/>
  </r>
  <r>
    <s v=""/>
    <s v=""/>
    <x v="2"/>
    <n v="199"/>
    <m/>
    <m/>
    <m/>
    <m/>
    <n v="3"/>
    <n v="5"/>
    <m/>
    <n v="5"/>
    <n v="9"/>
    <n v="26"/>
    <s v="AECID"/>
    <m/>
    <m/>
    <n v="5"/>
    <n v="5"/>
    <n v="5"/>
    <n v="4"/>
    <m/>
    <m/>
    <n v="4"/>
    <n v="4"/>
    <n v="3"/>
    <n v="2"/>
    <n v="2"/>
    <m/>
    <n v="4"/>
    <n v="5"/>
    <n v="4"/>
    <n v="5"/>
    <x v="0"/>
    <n v="5"/>
    <n v="5"/>
    <m/>
    <m/>
    <n v="5"/>
    <n v="5"/>
    <n v="5"/>
    <n v="5"/>
    <n v="5"/>
    <n v="5"/>
    <n v="5"/>
    <m/>
    <s v="Si"/>
    <n v="4"/>
    <m/>
    <n v="4"/>
    <s v="Sí"/>
    <n v="4"/>
    <s v="Sí"/>
    <s v="Sí"/>
    <s v="No"/>
    <m/>
    <s v="No"/>
    <m/>
    <m/>
    <m/>
    <m/>
    <n v="5"/>
    <n v="5"/>
    <m/>
    <n v="5"/>
  </r>
  <r>
    <s v="Facultad de Filología "/>
    <s v="FLL"/>
    <x v="1"/>
    <n v="200"/>
    <m/>
    <m/>
    <n v="14"/>
    <m/>
    <n v="3"/>
    <n v="4"/>
    <m/>
    <n v="14"/>
    <n v="4"/>
    <n v="15"/>
    <s v="Facultad de Educación"/>
    <m/>
    <m/>
    <n v="5"/>
    <n v="5"/>
    <n v="5"/>
    <n v="5"/>
    <m/>
    <m/>
    <n v="5"/>
    <n v="4"/>
    <n v="5"/>
    <n v="3"/>
    <n v="3"/>
    <m/>
    <n v="4"/>
    <n v="5"/>
    <n v="5"/>
    <n v="5"/>
    <x v="3"/>
    <n v="5"/>
    <n v="5"/>
    <m/>
    <m/>
    <n v="5"/>
    <n v="5"/>
    <n v="5"/>
    <n v="5"/>
    <n v="5"/>
    <n v="5"/>
    <n v="5"/>
    <m/>
    <s v="Si"/>
    <n v="5"/>
    <s v="Sí"/>
    <n v="5"/>
    <s v="No"/>
    <m/>
    <s v="No"/>
    <s v="Sí"/>
    <s v="Sí"/>
    <n v="5"/>
    <s v="No"/>
    <m/>
    <m/>
    <m/>
    <m/>
    <n v="5"/>
    <n v="5"/>
    <m/>
    <n v="5"/>
  </r>
  <r>
    <s v="Facultad de Ciencias Geológicas "/>
    <s v="GEO"/>
    <x v="4"/>
    <n v="201"/>
    <m/>
    <m/>
    <n v="7"/>
    <m/>
    <n v="5"/>
    <n v="3"/>
    <m/>
    <n v="7"/>
    <n v="29"/>
    <n v="2"/>
    <s v="Biblioteca Nacional"/>
    <m/>
    <m/>
    <n v="5"/>
    <n v="3"/>
    <n v="4"/>
    <n v="3"/>
    <m/>
    <m/>
    <n v="4"/>
    <n v="4"/>
    <n v="4"/>
    <n v="5"/>
    <n v="3"/>
    <m/>
    <n v="4"/>
    <n v="1"/>
    <n v="4"/>
    <n v="4"/>
    <x v="1"/>
    <n v="3"/>
    <n v="3"/>
    <m/>
    <m/>
    <n v="4"/>
    <n v="3"/>
    <n v="3"/>
    <n v="2"/>
    <n v="1"/>
    <n v="3"/>
    <n v="3"/>
    <m/>
    <s v="Si"/>
    <n v="4"/>
    <s v="Sí"/>
    <n v="4"/>
    <s v="Sí"/>
    <n v="4"/>
    <s v="Sí"/>
    <s v="Sí"/>
    <s v="No"/>
    <m/>
    <s v="No"/>
    <m/>
    <m/>
    <m/>
    <m/>
    <n v="4"/>
    <n v="4"/>
    <m/>
    <n v="3"/>
  </r>
  <r>
    <s v="F. Óptica y Optometría"/>
    <s v="OPT"/>
    <x v="0"/>
    <n v="202"/>
    <m/>
    <m/>
    <n v="25"/>
    <m/>
    <n v="4"/>
    <n v="2"/>
    <m/>
    <n v="25"/>
    <n v="6"/>
    <m/>
    <s v="biblioteca centro cultura Pablo Iglesias (Alcobendas)"/>
    <m/>
    <m/>
    <n v="5"/>
    <n v="5"/>
    <n v="5"/>
    <n v="5"/>
    <m/>
    <m/>
    <n v="5"/>
    <n v="5"/>
    <n v="3"/>
    <n v="4"/>
    <n v="3"/>
    <m/>
    <n v="5"/>
    <n v="5"/>
    <n v="5"/>
    <n v="5"/>
    <x v="3"/>
    <n v="5"/>
    <n v="4"/>
    <m/>
    <m/>
    <n v="5"/>
    <n v="5"/>
    <n v="4"/>
    <n v="5"/>
    <n v="5"/>
    <n v="4"/>
    <n v="5"/>
    <m/>
    <s v="Si"/>
    <n v="4"/>
    <s v="Sí"/>
    <n v="4"/>
    <s v="No"/>
    <m/>
    <s v="Sí"/>
    <s v="No"/>
    <s v="No"/>
    <m/>
    <s v="Sí"/>
    <s v="mejor información sobre el préstamo interuniversitario y el acceso a revistas (antiguo Madroño)"/>
    <m/>
    <m/>
    <m/>
    <n v="5"/>
    <n v="5"/>
    <m/>
    <n v="5"/>
  </r>
  <r>
    <s v="Facultad de Ciencias Biológicas "/>
    <s v="BIO"/>
    <x v="4"/>
    <n v="203"/>
    <m/>
    <m/>
    <n v="2"/>
    <m/>
    <n v="3"/>
    <n v="2"/>
    <m/>
    <n v="2"/>
    <n v="16"/>
    <m/>
    <m/>
    <m/>
    <m/>
    <n v="5"/>
    <n v="5"/>
    <n v="5"/>
    <n v="5"/>
    <m/>
    <m/>
    <n v="5"/>
    <n v="5"/>
    <n v="5"/>
    <n v="2"/>
    <n v="5"/>
    <m/>
    <n v="4"/>
    <n v="4"/>
    <n v="5"/>
    <n v="5"/>
    <x v="0"/>
    <n v="5"/>
    <n v="5"/>
    <m/>
    <m/>
    <n v="5"/>
    <n v="5"/>
    <n v="4"/>
    <n v="5"/>
    <n v="5"/>
    <n v="5"/>
    <n v="5"/>
    <m/>
    <s v="No"/>
    <m/>
    <s v="No"/>
    <m/>
    <s v="No"/>
    <m/>
    <s v="Sí"/>
    <s v="No"/>
    <s v="No"/>
    <m/>
    <s v="No"/>
    <m/>
    <m/>
    <m/>
    <m/>
    <n v="5"/>
    <n v="5"/>
    <m/>
    <n v="5"/>
  </r>
  <r>
    <s v="F. Óptica y Optometría"/>
    <s v="OPT"/>
    <x v="0"/>
    <n v="204"/>
    <m/>
    <m/>
    <n v="25"/>
    <m/>
    <n v="5"/>
    <n v="5"/>
    <m/>
    <n v="25"/>
    <n v="8"/>
    <n v="29"/>
    <m/>
    <m/>
    <m/>
    <n v="5"/>
    <n v="5"/>
    <n v="5"/>
    <n v="5"/>
    <m/>
    <m/>
    <n v="5"/>
    <n v="5"/>
    <n v="3"/>
    <n v="4"/>
    <n v="2"/>
    <m/>
    <n v="5"/>
    <n v="5"/>
    <n v="5"/>
    <n v="5"/>
    <x v="1"/>
    <n v="5"/>
    <n v="3"/>
    <m/>
    <m/>
    <n v="5"/>
    <n v="5"/>
    <n v="3"/>
    <n v="5"/>
    <n v="4"/>
    <n v="5"/>
    <n v="4"/>
    <m/>
    <s v="Si"/>
    <n v="4"/>
    <s v="Sí"/>
    <n v="4"/>
    <s v="Sí"/>
    <n v="5"/>
    <s v="Sí"/>
    <s v="Sí"/>
    <s v="No"/>
    <m/>
    <s v="Sí"/>
    <m/>
    <m/>
    <m/>
    <m/>
    <n v="5"/>
    <n v="5"/>
    <m/>
    <n v="5"/>
  </r>
  <r>
    <s v="Facultad de Ciencias Químicas "/>
    <s v="QUI"/>
    <x v="4"/>
    <n v="205"/>
    <m/>
    <m/>
    <n v="10"/>
    <m/>
    <n v="2"/>
    <n v="3"/>
    <m/>
    <n v="10"/>
    <n v="13"/>
    <m/>
    <m/>
    <m/>
    <m/>
    <n v="5"/>
    <n v="5"/>
    <n v="4"/>
    <n v="4"/>
    <m/>
    <m/>
    <n v="3"/>
    <n v="4"/>
    <n v="3"/>
    <n v="3"/>
    <n v="5"/>
    <m/>
    <n v="4"/>
    <n v="4"/>
    <n v="2"/>
    <n v="5"/>
    <x v="5"/>
    <n v="5"/>
    <n v="2"/>
    <m/>
    <m/>
    <n v="5"/>
    <n v="5"/>
    <n v="5"/>
    <n v="4"/>
    <n v="5"/>
    <n v="5"/>
    <n v="4"/>
    <m/>
    <s v="Si"/>
    <n v="4"/>
    <s v="No"/>
    <m/>
    <s v="No"/>
    <m/>
    <s v="Sí"/>
    <s v="Sí"/>
    <s v="Sí"/>
    <n v="4"/>
    <s v="Sí"/>
    <m/>
    <m/>
    <m/>
    <m/>
    <n v="5"/>
    <n v="5"/>
    <m/>
    <n v="4"/>
  </r>
  <r>
    <s v="Facultad de Farmacia "/>
    <s v="FAR"/>
    <x v="0"/>
    <n v="206"/>
    <m/>
    <m/>
    <n v="13"/>
    <m/>
    <n v="1"/>
    <n v="3"/>
    <m/>
    <n v="13"/>
    <m/>
    <m/>
    <m/>
    <m/>
    <m/>
    <n v="3"/>
    <n v="3"/>
    <n v="3"/>
    <n v="4"/>
    <m/>
    <m/>
    <n v="5"/>
    <n v="5"/>
    <n v="4"/>
    <n v="1"/>
    <n v="5"/>
    <m/>
    <n v="4"/>
    <n v="4"/>
    <n v="4"/>
    <n v="5"/>
    <x v="3"/>
    <n v="3"/>
    <n v="5"/>
    <m/>
    <m/>
    <n v="3"/>
    <n v="3"/>
    <n v="3"/>
    <n v="4"/>
    <n v="4"/>
    <n v="4"/>
    <n v="4"/>
    <m/>
    <s v="Si"/>
    <n v="5"/>
    <s v="No"/>
    <n v="1"/>
    <s v="No"/>
    <m/>
    <s v="No"/>
    <s v="No"/>
    <s v="No"/>
    <m/>
    <s v="Sí"/>
    <m/>
    <m/>
    <m/>
    <m/>
    <n v="3"/>
    <m/>
    <m/>
    <n v="4"/>
  </r>
  <r>
    <s v="Facultad de Derecho "/>
    <s v="DER"/>
    <x v="3"/>
    <n v="207"/>
    <m/>
    <m/>
    <n v="11"/>
    <m/>
    <n v="4"/>
    <n v="4"/>
    <m/>
    <n v="11"/>
    <n v="16"/>
    <n v="9"/>
    <m/>
    <m/>
    <m/>
    <n v="5"/>
    <n v="5"/>
    <n v="5"/>
    <n v="5"/>
    <m/>
    <m/>
    <n v="5"/>
    <n v="4"/>
    <n v="5"/>
    <n v="5"/>
    <n v="5"/>
    <m/>
    <n v="5"/>
    <n v="4"/>
    <n v="4"/>
    <n v="4"/>
    <x v="0"/>
    <n v="5"/>
    <n v="5"/>
    <m/>
    <m/>
    <n v="5"/>
    <n v="5"/>
    <n v="5"/>
    <n v="5"/>
    <n v="5"/>
    <n v="4"/>
    <n v="5"/>
    <m/>
    <s v="Si"/>
    <n v="5"/>
    <s v="No"/>
    <m/>
    <s v="No"/>
    <m/>
    <s v="Sí"/>
    <s v="No"/>
    <s v="No"/>
    <m/>
    <s v="No"/>
    <s v="Facilidad para renovar o solicitar duplicado del carnet de la biblioteca: debería solicitarse fácilmente on line y recibirlo en el despacho o recogerlo en Criminología u en otro sitio. &lt;br&gt;También estamos teniendo problemas para fotocopiar un artículo de un libro.&lt;br&gt;Y estaría muy bien algún servicio o máquina para escanear libros"/>
    <m/>
    <m/>
    <m/>
    <n v="5"/>
    <n v="5"/>
    <m/>
    <n v="5"/>
  </r>
  <r>
    <s v="Facultad de Educación "/>
    <s v="EDU"/>
    <x v="1"/>
    <n v="208"/>
    <m/>
    <m/>
    <n v="12"/>
    <m/>
    <n v="3"/>
    <n v="5"/>
    <m/>
    <n v="12"/>
    <n v="20"/>
    <m/>
    <s v="Bibliotecas de las Facultades de Educación y Psicología de: UNED, UAM."/>
    <m/>
    <m/>
    <n v="5"/>
    <n v="4"/>
    <n v="4"/>
    <n v="4"/>
    <m/>
    <m/>
    <n v="3"/>
    <n v="5"/>
    <n v="5"/>
    <n v="2"/>
    <n v="2"/>
    <m/>
    <n v="5"/>
    <n v="4"/>
    <n v="3"/>
    <n v="5"/>
    <x v="1"/>
    <n v="5"/>
    <n v="2"/>
    <m/>
    <m/>
    <n v="5"/>
    <n v="5"/>
    <n v="5"/>
    <n v="5"/>
    <n v="4"/>
    <n v="3"/>
    <n v="3"/>
    <m/>
    <s v="Si"/>
    <n v="3"/>
    <s v="Sí"/>
    <n v="4"/>
    <s v="No"/>
    <m/>
    <s v="No"/>
    <s v="Sí"/>
    <m/>
    <m/>
    <s v="No"/>
    <m/>
    <m/>
    <m/>
    <m/>
    <n v="5"/>
    <n v="5"/>
    <m/>
    <n v="5"/>
  </r>
  <r>
    <s v="Facultad de Geografía e Historia "/>
    <s v="GHI"/>
    <x v="1"/>
    <n v="209"/>
    <m/>
    <m/>
    <n v="16"/>
    <m/>
    <n v="5"/>
    <n v="4"/>
    <m/>
    <n v="16"/>
    <n v="29"/>
    <m/>
    <s v="Bblioteca Marqués de Valdecilla"/>
    <m/>
    <m/>
    <n v="5"/>
    <n v="5"/>
    <n v="5"/>
    <n v="5"/>
    <m/>
    <m/>
    <n v="5"/>
    <n v="5"/>
    <n v="4"/>
    <n v="4"/>
    <n v="4"/>
    <m/>
    <n v="5"/>
    <n v="5"/>
    <n v="5"/>
    <n v="5"/>
    <x v="0"/>
    <n v="5"/>
    <n v="5"/>
    <m/>
    <m/>
    <n v="5"/>
    <n v="5"/>
    <n v="5"/>
    <n v="5"/>
    <n v="5"/>
    <n v="5"/>
    <n v="5"/>
    <m/>
    <s v="Si"/>
    <n v="5"/>
    <s v="Sí"/>
    <n v="5"/>
    <s v="Sí"/>
    <n v="5"/>
    <s v="No"/>
    <s v="Sí"/>
    <s v="Sí"/>
    <n v="5"/>
    <s v="Sí"/>
    <m/>
    <m/>
    <m/>
    <m/>
    <n v="5"/>
    <n v="5"/>
    <m/>
    <n v="5"/>
  </r>
  <r>
    <s v="Facultad de Medicina "/>
    <s v="MED"/>
    <x v="0"/>
    <n v="210"/>
    <m/>
    <m/>
    <n v="18"/>
    <m/>
    <n v="5"/>
    <n v="2"/>
    <m/>
    <n v="20"/>
    <n v="6"/>
    <n v="18"/>
    <m/>
    <m/>
    <m/>
    <n v="4"/>
    <m/>
    <n v="4"/>
    <n v="2"/>
    <m/>
    <m/>
    <n v="2"/>
    <n v="5"/>
    <n v="3"/>
    <n v="1"/>
    <n v="4"/>
    <m/>
    <n v="3"/>
    <n v="2"/>
    <n v="3"/>
    <n v="4"/>
    <x v="1"/>
    <n v="3"/>
    <n v="3"/>
    <m/>
    <m/>
    <m/>
    <n v="3"/>
    <n v="3"/>
    <n v="4"/>
    <n v="4"/>
    <n v="4"/>
    <n v="4"/>
    <m/>
    <s v="No"/>
    <m/>
    <s v="No"/>
    <m/>
    <s v="No"/>
    <m/>
    <s v="Sí"/>
    <s v="Sí"/>
    <m/>
    <n v="4"/>
    <s v="No"/>
    <m/>
    <m/>
    <m/>
    <m/>
    <n v="4"/>
    <n v="4"/>
    <m/>
    <n v="4"/>
  </r>
  <r>
    <s v="Facultad de Farmacia "/>
    <s v="FAR"/>
    <x v="0"/>
    <n v="211"/>
    <m/>
    <m/>
    <n v="13"/>
    <m/>
    <n v="2"/>
    <n v="2"/>
    <m/>
    <n v="13"/>
    <n v="10"/>
    <m/>
    <m/>
    <m/>
    <m/>
    <n v="4"/>
    <n v="4"/>
    <n v="4"/>
    <m/>
    <m/>
    <m/>
    <n v="2"/>
    <n v="5"/>
    <n v="2"/>
    <n v="4"/>
    <n v="5"/>
    <m/>
    <n v="2"/>
    <n v="4"/>
    <n v="2"/>
    <n v="5"/>
    <x v="3"/>
    <n v="5"/>
    <m/>
    <m/>
    <m/>
    <n v="5"/>
    <n v="4"/>
    <n v="4"/>
    <n v="5"/>
    <n v="5"/>
    <n v="4"/>
    <n v="5"/>
    <m/>
    <s v="Si"/>
    <n v="4"/>
    <s v="No"/>
    <m/>
    <s v="No"/>
    <m/>
    <s v="Sí"/>
    <s v="Sí"/>
    <s v="Sí"/>
    <n v="5"/>
    <s v="No"/>
    <s v="Más revistas electrónicas. "/>
    <m/>
    <m/>
    <m/>
    <n v="5"/>
    <n v="5"/>
    <m/>
    <n v="4"/>
  </r>
  <r>
    <s v=""/>
    <s v=""/>
    <x v="2"/>
    <n v="212"/>
    <m/>
    <m/>
    <m/>
    <m/>
    <n v="4"/>
    <n v="1"/>
    <m/>
    <n v="24"/>
    <m/>
    <m/>
    <m/>
    <m/>
    <m/>
    <n v="5"/>
    <n v="4"/>
    <n v="5"/>
    <n v="5"/>
    <m/>
    <m/>
    <n v="5"/>
    <n v="3"/>
    <n v="5"/>
    <n v="4"/>
    <n v="2"/>
    <m/>
    <n v="3"/>
    <n v="5"/>
    <n v="5"/>
    <n v="4"/>
    <x v="3"/>
    <n v="3"/>
    <n v="4"/>
    <m/>
    <m/>
    <n v="5"/>
    <n v="1"/>
    <n v="2"/>
    <n v="4"/>
    <n v="4"/>
    <n v="3"/>
    <n v="4"/>
    <m/>
    <s v="No"/>
    <m/>
    <s v="No"/>
    <m/>
    <s v="No"/>
    <m/>
    <s v="No"/>
    <s v="Sí"/>
    <s v="No"/>
    <m/>
    <s v="No"/>
    <m/>
    <m/>
    <m/>
    <m/>
    <n v="5"/>
    <n v="5"/>
    <m/>
    <n v="5"/>
  </r>
  <r>
    <s v="Facultad de Ciencias de la Información "/>
    <s v="INF"/>
    <x v="3"/>
    <n v="213"/>
    <m/>
    <m/>
    <n v="4"/>
    <m/>
    <n v="4"/>
    <n v="4"/>
    <m/>
    <n v="4"/>
    <n v="29"/>
    <n v="14"/>
    <s v="Biblioteca Nacional de España"/>
    <m/>
    <m/>
    <n v="5"/>
    <n v="5"/>
    <n v="5"/>
    <n v="5"/>
    <m/>
    <m/>
    <n v="4"/>
    <n v="4"/>
    <n v="5"/>
    <n v="4"/>
    <n v="3"/>
    <m/>
    <n v="5"/>
    <n v="5"/>
    <n v="5"/>
    <n v="5"/>
    <x v="0"/>
    <n v="5"/>
    <n v="5"/>
    <m/>
    <m/>
    <n v="5"/>
    <n v="2"/>
    <n v="4"/>
    <n v="5"/>
    <n v="5"/>
    <n v="5"/>
    <n v="5"/>
    <m/>
    <s v="Si"/>
    <n v="5"/>
    <s v="No"/>
    <m/>
    <s v="Sí"/>
    <n v="5"/>
    <s v="Sí"/>
    <s v="Sí"/>
    <s v="Sí"/>
    <n v="5"/>
    <s v="No"/>
    <s v="La vinculación con biblioteca de otros países del entorno europeo, al menos."/>
    <m/>
    <m/>
    <m/>
    <n v="5"/>
    <n v="5"/>
    <m/>
    <n v="5"/>
  </r>
  <r>
    <s v="Facultad de Odontología "/>
    <s v="ODO"/>
    <x v="0"/>
    <n v="214"/>
    <m/>
    <m/>
    <n v="19"/>
    <m/>
    <n v="3"/>
    <n v="2"/>
    <m/>
    <n v="19"/>
    <m/>
    <m/>
    <m/>
    <m/>
    <m/>
    <n v="5"/>
    <n v="5"/>
    <n v="5"/>
    <n v="5"/>
    <m/>
    <m/>
    <n v="4"/>
    <n v="4"/>
    <n v="2"/>
    <n v="1"/>
    <n v="4"/>
    <m/>
    <n v="4"/>
    <n v="5"/>
    <n v="4"/>
    <n v="5"/>
    <x v="3"/>
    <n v="5"/>
    <n v="3"/>
    <m/>
    <m/>
    <n v="5"/>
    <n v="5"/>
    <n v="5"/>
    <n v="5"/>
    <n v="5"/>
    <n v="5"/>
    <n v="5"/>
    <m/>
    <s v="No"/>
    <m/>
    <s v="No"/>
    <m/>
    <s v="No"/>
    <m/>
    <s v="No"/>
    <s v="Sí"/>
    <s v="No"/>
    <m/>
    <s v="Sí"/>
    <s v="En mayor oferta de horarios debería ofrecer más cursos para los profesores porque a alguno que me ha interesado no he podido asistir por ser martes que tenía prácticas"/>
    <m/>
    <m/>
    <m/>
    <n v="4"/>
    <n v="5"/>
    <m/>
    <n v="5"/>
  </r>
  <r>
    <s v="Facultad de Educación "/>
    <s v="EDU"/>
    <x v="1"/>
    <n v="215"/>
    <m/>
    <m/>
    <n v="12"/>
    <m/>
    <n v="3"/>
    <n v="3"/>
    <m/>
    <n v="12"/>
    <n v="18"/>
    <m/>
    <m/>
    <m/>
    <m/>
    <n v="5"/>
    <n v="5"/>
    <n v="5"/>
    <n v="5"/>
    <m/>
    <m/>
    <n v="5"/>
    <n v="4"/>
    <n v="4"/>
    <n v="3"/>
    <n v="4"/>
    <m/>
    <n v="5"/>
    <n v="5"/>
    <n v="5"/>
    <n v="5"/>
    <x v="0"/>
    <n v="5"/>
    <n v="5"/>
    <m/>
    <m/>
    <n v="5"/>
    <n v="5"/>
    <n v="5"/>
    <n v="5"/>
    <n v="5"/>
    <n v="5"/>
    <n v="5"/>
    <m/>
    <s v="Si"/>
    <n v="5"/>
    <s v="Sí"/>
    <n v="5"/>
    <s v="Sí"/>
    <n v="5"/>
    <s v="Sí"/>
    <s v="Sí"/>
    <s v="Sí"/>
    <n v="5"/>
    <s v="Sí"/>
    <m/>
    <m/>
    <m/>
    <m/>
    <n v="5"/>
    <n v="5"/>
    <m/>
    <n v="5"/>
  </r>
  <r>
    <s v="Facultad de Medicina "/>
    <s v="MED"/>
    <x v="0"/>
    <n v="216"/>
    <m/>
    <m/>
    <n v="18"/>
    <m/>
    <n v="2"/>
    <n v="4"/>
    <m/>
    <n v="18"/>
    <n v="2"/>
    <n v="22"/>
    <m/>
    <m/>
    <m/>
    <n v="5"/>
    <n v="5"/>
    <n v="4"/>
    <n v="5"/>
    <m/>
    <m/>
    <n v="4"/>
    <n v="4"/>
    <n v="3"/>
    <n v="4"/>
    <n v="5"/>
    <m/>
    <n v="5"/>
    <n v="5"/>
    <n v="5"/>
    <n v="5"/>
    <x v="3"/>
    <n v="5"/>
    <n v="5"/>
    <m/>
    <m/>
    <n v="5"/>
    <n v="5"/>
    <n v="5"/>
    <n v="5"/>
    <n v="5"/>
    <n v="5"/>
    <n v="5"/>
    <m/>
    <s v="Si"/>
    <n v="5"/>
    <s v="Sí"/>
    <n v="4"/>
    <s v="Sí"/>
    <n v="5"/>
    <s v="Sí"/>
    <s v="No"/>
    <s v="No"/>
    <m/>
    <s v="No"/>
    <m/>
    <m/>
    <m/>
    <m/>
    <n v="5"/>
    <n v="5"/>
    <m/>
    <n v="5"/>
  </r>
  <r>
    <s v="Facultad de Derecho "/>
    <s v="DER"/>
    <x v="3"/>
    <n v="217"/>
    <m/>
    <m/>
    <n v="11"/>
    <m/>
    <n v="4"/>
    <n v="5"/>
    <m/>
    <n v="29"/>
    <n v="11"/>
    <n v="14"/>
    <m/>
    <m/>
    <m/>
    <n v="5"/>
    <n v="5"/>
    <n v="4"/>
    <n v="4"/>
    <m/>
    <m/>
    <n v="5"/>
    <n v="5"/>
    <n v="3"/>
    <n v="1"/>
    <n v="2"/>
    <m/>
    <n v="4"/>
    <n v="2"/>
    <n v="5"/>
    <n v="5"/>
    <x v="1"/>
    <n v="5"/>
    <n v="4"/>
    <m/>
    <m/>
    <n v="5"/>
    <n v="5"/>
    <n v="5"/>
    <n v="5"/>
    <n v="5"/>
    <n v="5"/>
    <n v="5"/>
    <m/>
    <s v="Si"/>
    <n v="3"/>
    <s v="Sí"/>
    <m/>
    <s v="Sí"/>
    <n v="4"/>
    <s v="No"/>
    <s v="Sí"/>
    <s v="Sí"/>
    <n v="4"/>
    <s v="Sí"/>
    <m/>
    <m/>
    <m/>
    <m/>
    <n v="5"/>
    <n v="5"/>
    <m/>
    <n v="5"/>
  </r>
  <r>
    <s v="Facultad de Filología "/>
    <s v="FLL"/>
    <x v="1"/>
    <n v="218"/>
    <m/>
    <m/>
    <n v="14"/>
    <m/>
    <n v="4"/>
    <n v="5"/>
    <m/>
    <n v="14"/>
    <n v="15"/>
    <n v="16"/>
    <s v="Biblioteca Nacional de España"/>
    <m/>
    <m/>
    <n v="5"/>
    <n v="5"/>
    <n v="5"/>
    <n v="4"/>
    <m/>
    <m/>
    <n v="5"/>
    <n v="4"/>
    <n v="4"/>
    <n v="4"/>
    <n v="3"/>
    <m/>
    <n v="4"/>
    <n v="4"/>
    <n v="5"/>
    <n v="5"/>
    <x v="3"/>
    <n v="4"/>
    <n v="5"/>
    <m/>
    <m/>
    <n v="5"/>
    <n v="5"/>
    <n v="5"/>
    <n v="5"/>
    <n v="5"/>
    <n v="5"/>
    <n v="4"/>
    <m/>
    <s v="Si"/>
    <n v="4"/>
    <s v="Sí"/>
    <n v="5"/>
    <s v="Sí"/>
    <n v="5"/>
    <s v="Sí"/>
    <s v="Sí"/>
    <s v="No"/>
    <m/>
    <s v="No"/>
    <m/>
    <m/>
    <m/>
    <m/>
    <n v="5"/>
    <n v="5"/>
    <m/>
    <n v="5"/>
  </r>
  <r>
    <s v="Facultad de Ciencias Políticas y Sociología "/>
    <s v="CPS"/>
    <x v="3"/>
    <n v="219"/>
    <m/>
    <m/>
    <n v="9"/>
    <m/>
    <n v="2"/>
    <m/>
    <m/>
    <n v="9"/>
    <n v="18"/>
    <m/>
    <s v="Biblioteca pública de Majadahonda (Francisco Umbral)"/>
    <m/>
    <m/>
    <n v="5"/>
    <m/>
    <n v="5"/>
    <m/>
    <m/>
    <m/>
    <n v="2"/>
    <n v="5"/>
    <n v="4"/>
    <n v="2"/>
    <n v="4"/>
    <m/>
    <n v="3"/>
    <n v="5"/>
    <n v="5"/>
    <n v="5"/>
    <x v="0"/>
    <n v="5"/>
    <n v="5"/>
    <m/>
    <m/>
    <n v="5"/>
    <n v="5"/>
    <n v="5"/>
    <n v="5"/>
    <n v="5"/>
    <n v="5"/>
    <m/>
    <m/>
    <s v="Si"/>
    <n v="5"/>
    <s v="Sí"/>
    <m/>
    <s v="No"/>
    <m/>
    <s v="No"/>
    <s v="Sí"/>
    <s v="No"/>
    <m/>
    <s v="No"/>
    <m/>
    <m/>
    <m/>
    <m/>
    <n v="5"/>
    <n v="5"/>
    <m/>
    <n v="5"/>
  </r>
  <r>
    <s v="Facultad de Geografía e Historia "/>
    <s v="GHI"/>
    <x v="1"/>
    <n v="220"/>
    <m/>
    <m/>
    <n v="16"/>
    <m/>
    <n v="3"/>
    <n v="4"/>
    <m/>
    <n v="16"/>
    <n v="29"/>
    <n v="28"/>
    <m/>
    <m/>
    <m/>
    <n v="4"/>
    <n v="5"/>
    <n v="4"/>
    <n v="3"/>
    <m/>
    <m/>
    <n v="5"/>
    <n v="4"/>
    <n v="4"/>
    <n v="4"/>
    <n v="4"/>
    <m/>
    <n v="4"/>
    <n v="5"/>
    <n v="4"/>
    <n v="5"/>
    <x v="3"/>
    <n v="5"/>
    <n v="3"/>
    <m/>
    <m/>
    <n v="5"/>
    <n v="5"/>
    <n v="5"/>
    <n v="5"/>
    <n v="5"/>
    <n v="5"/>
    <n v="5"/>
    <m/>
    <m/>
    <n v="5"/>
    <s v="Sí"/>
    <n v="4"/>
    <s v="No"/>
    <m/>
    <s v="Sí"/>
    <s v="Sí"/>
    <s v="No"/>
    <m/>
    <s v="Sí"/>
    <m/>
    <m/>
    <m/>
    <m/>
    <n v="4"/>
    <n v="5"/>
    <m/>
    <n v="4"/>
  </r>
  <r>
    <s v="Facultad de Veterinaria "/>
    <s v="VET"/>
    <x v="0"/>
    <n v="221"/>
    <m/>
    <m/>
    <n v="21"/>
    <m/>
    <n v="2"/>
    <n v="4"/>
    <m/>
    <n v="21"/>
    <m/>
    <m/>
    <m/>
    <m/>
    <m/>
    <n v="4"/>
    <n v="4"/>
    <n v="2"/>
    <n v="1"/>
    <m/>
    <m/>
    <n v="4"/>
    <n v="5"/>
    <n v="3"/>
    <n v="4"/>
    <n v="3"/>
    <m/>
    <n v="3"/>
    <n v="3"/>
    <n v="4"/>
    <n v="5"/>
    <x v="3"/>
    <n v="4"/>
    <n v="3"/>
    <m/>
    <m/>
    <n v="4"/>
    <n v="5"/>
    <n v="4"/>
    <n v="4"/>
    <n v="5"/>
    <n v="4"/>
    <n v="4"/>
    <m/>
    <s v="No"/>
    <m/>
    <s v="No"/>
    <m/>
    <s v="No"/>
    <m/>
    <s v="No"/>
    <s v="Sí"/>
    <s v="Sí"/>
    <n v="4"/>
    <s v="No"/>
    <m/>
    <m/>
    <m/>
    <m/>
    <n v="5"/>
    <n v="5"/>
    <m/>
    <n v="4"/>
  </r>
  <r>
    <s v=""/>
    <s v=""/>
    <x v="2"/>
    <n v="222"/>
    <m/>
    <m/>
    <m/>
    <m/>
    <m/>
    <m/>
    <m/>
    <m/>
    <m/>
    <m/>
    <m/>
    <m/>
    <m/>
    <m/>
    <m/>
    <m/>
    <m/>
    <m/>
    <m/>
    <m/>
    <m/>
    <m/>
    <m/>
    <m/>
    <m/>
    <m/>
    <m/>
    <m/>
    <m/>
    <x v="2"/>
    <m/>
    <m/>
    <m/>
    <m/>
    <m/>
    <m/>
    <m/>
    <m/>
    <m/>
    <m/>
    <m/>
    <m/>
    <m/>
    <m/>
    <m/>
    <m/>
    <m/>
    <m/>
    <m/>
    <m/>
    <m/>
    <m/>
    <m/>
    <m/>
    <m/>
    <m/>
    <m/>
    <m/>
    <m/>
    <m/>
    <m/>
  </r>
  <r>
    <s v="F. Enfermería, Fisioterapia y Podología"/>
    <s v="ENF"/>
    <x v="0"/>
    <n v="223"/>
    <m/>
    <m/>
    <n v="22"/>
    <m/>
    <n v="1"/>
    <n v="4"/>
    <m/>
    <m/>
    <m/>
    <m/>
    <m/>
    <m/>
    <m/>
    <m/>
    <m/>
    <m/>
    <m/>
    <m/>
    <m/>
    <n v="2"/>
    <n v="4"/>
    <n v="2"/>
    <n v="3"/>
    <n v="5"/>
    <m/>
    <n v="4"/>
    <m/>
    <n v="4"/>
    <n v="4"/>
    <x v="1"/>
    <n v="4"/>
    <n v="4"/>
    <m/>
    <m/>
    <m/>
    <m/>
    <m/>
    <m/>
    <m/>
    <m/>
    <n v="4"/>
    <m/>
    <s v="No"/>
    <m/>
    <s v="Sí"/>
    <m/>
    <s v="No"/>
    <m/>
    <s v="No"/>
    <s v="Sí"/>
    <s v="No"/>
    <m/>
    <m/>
    <m/>
    <m/>
    <m/>
    <m/>
    <m/>
    <m/>
    <m/>
    <n v="4"/>
  </r>
  <r>
    <s v="Facultad de Ciencias Geológicas "/>
    <s v="GEO"/>
    <x v="4"/>
    <n v="224"/>
    <m/>
    <m/>
    <n v="7"/>
    <m/>
    <n v="2"/>
    <n v="4"/>
    <m/>
    <n v="7"/>
    <n v="6"/>
    <m/>
    <m/>
    <m/>
    <m/>
    <n v="5"/>
    <n v="5"/>
    <n v="5"/>
    <n v="5"/>
    <m/>
    <m/>
    <n v="3"/>
    <n v="5"/>
    <n v="2"/>
    <n v="3"/>
    <n v="3"/>
    <m/>
    <n v="4"/>
    <n v="5"/>
    <n v="5"/>
    <n v="5"/>
    <x v="3"/>
    <n v="4"/>
    <n v="4"/>
    <m/>
    <m/>
    <n v="5"/>
    <n v="5"/>
    <n v="4"/>
    <n v="5"/>
    <n v="5"/>
    <n v="5"/>
    <n v="5"/>
    <m/>
    <s v="Si"/>
    <n v="5"/>
    <s v="No"/>
    <m/>
    <s v="No"/>
    <m/>
    <s v="Sí"/>
    <s v="No"/>
    <s v="No"/>
    <m/>
    <s v="Sí"/>
    <m/>
    <m/>
    <m/>
    <m/>
    <n v="5"/>
    <n v="5"/>
    <m/>
    <n v="5"/>
  </r>
  <r>
    <s v="Facultad de Educación "/>
    <s v="EDU"/>
    <x v="1"/>
    <n v="225"/>
    <m/>
    <m/>
    <n v="12"/>
    <m/>
    <n v="3"/>
    <n v="2"/>
    <m/>
    <n v="12"/>
    <n v="16"/>
    <n v="15"/>
    <s v="Biblioteca Nacional"/>
    <m/>
    <m/>
    <n v="4"/>
    <n v="4"/>
    <n v="5"/>
    <n v="5"/>
    <m/>
    <m/>
    <n v="4"/>
    <n v="4"/>
    <n v="4"/>
    <n v="2"/>
    <n v="4"/>
    <m/>
    <n v="4"/>
    <n v="4"/>
    <n v="4"/>
    <n v="5"/>
    <x v="0"/>
    <n v="5"/>
    <n v="5"/>
    <m/>
    <m/>
    <n v="5"/>
    <n v="5"/>
    <n v="5"/>
    <n v="5"/>
    <n v="5"/>
    <n v="5"/>
    <n v="4"/>
    <m/>
    <s v="Si"/>
    <n v="5"/>
    <s v="No"/>
    <m/>
    <s v="No"/>
    <m/>
    <s v="No"/>
    <s v="Sí"/>
    <s v="No"/>
    <m/>
    <s v="No"/>
    <s v="Mayor publicidad en la realización de cursos para mejorar nuestra información como usuarios."/>
    <m/>
    <m/>
    <m/>
    <n v="5"/>
    <n v="5"/>
    <m/>
    <n v="4"/>
  </r>
  <r>
    <s v="Facultad de Ciencias Físicas "/>
    <s v="FIS"/>
    <x v="4"/>
    <n v="226"/>
    <m/>
    <m/>
    <n v="6"/>
    <m/>
    <n v="3"/>
    <n v="5"/>
    <m/>
    <n v="6"/>
    <n v="17"/>
    <n v="8"/>
    <m/>
    <m/>
    <m/>
    <n v="5"/>
    <n v="5"/>
    <n v="5"/>
    <n v="5"/>
    <m/>
    <m/>
    <n v="2"/>
    <n v="5"/>
    <n v="4"/>
    <n v="2"/>
    <n v="5"/>
    <m/>
    <n v="3"/>
    <n v="5"/>
    <n v="5"/>
    <n v="5"/>
    <x v="0"/>
    <n v="5"/>
    <n v="5"/>
    <m/>
    <m/>
    <n v="5"/>
    <n v="5"/>
    <n v="5"/>
    <n v="5"/>
    <n v="5"/>
    <n v="5"/>
    <n v="5"/>
    <m/>
    <s v="Si"/>
    <n v="5"/>
    <s v="No"/>
    <m/>
    <s v="No"/>
    <m/>
    <s v="Sí"/>
    <s v="Sí"/>
    <s v="No"/>
    <m/>
    <s v="No"/>
    <m/>
    <m/>
    <m/>
    <m/>
    <n v="5"/>
    <n v="5"/>
    <m/>
    <n v="5"/>
  </r>
  <r>
    <s v="Facultad de Ciencias de la Documentación "/>
    <s v="BYD"/>
    <x v="3"/>
    <n v="227"/>
    <m/>
    <m/>
    <n v="3"/>
    <m/>
    <n v="3"/>
    <n v="3"/>
    <m/>
    <n v="3"/>
    <n v="16"/>
    <n v="4"/>
    <m/>
    <m/>
    <m/>
    <n v="4"/>
    <n v="4"/>
    <n v="4"/>
    <n v="4"/>
    <m/>
    <m/>
    <n v="5"/>
    <n v="1"/>
    <n v="5"/>
    <n v="3"/>
    <n v="5"/>
    <m/>
    <n v="4"/>
    <n v="4"/>
    <n v="2"/>
    <n v="5"/>
    <x v="4"/>
    <n v="2"/>
    <n v="2"/>
    <m/>
    <m/>
    <n v="5"/>
    <n v="5"/>
    <n v="5"/>
    <n v="5"/>
    <n v="5"/>
    <n v="2"/>
    <n v="5"/>
    <m/>
    <s v="Si"/>
    <n v="4"/>
    <s v="Sí"/>
    <n v="4"/>
    <s v="Sí"/>
    <n v="4"/>
    <s v="No"/>
    <s v="Sí"/>
    <s v="No"/>
    <m/>
    <s v="No"/>
    <m/>
    <m/>
    <m/>
    <m/>
    <n v="5"/>
    <n v="5"/>
    <m/>
    <n v="4"/>
  </r>
  <r>
    <s v="Facultad de Educación "/>
    <s v="EDU"/>
    <x v="1"/>
    <n v="228"/>
    <m/>
    <m/>
    <n v="12"/>
    <m/>
    <n v="3"/>
    <n v="4"/>
    <m/>
    <n v="12"/>
    <n v="20"/>
    <m/>
    <m/>
    <m/>
    <m/>
    <n v="5"/>
    <n v="3"/>
    <n v="4"/>
    <n v="4"/>
    <m/>
    <m/>
    <n v="3"/>
    <n v="3"/>
    <n v="3"/>
    <n v="3"/>
    <n v="3"/>
    <m/>
    <n v="3"/>
    <n v="4"/>
    <n v="3"/>
    <n v="4"/>
    <x v="5"/>
    <n v="5"/>
    <n v="4"/>
    <m/>
    <m/>
    <n v="5"/>
    <n v="5"/>
    <n v="5"/>
    <n v="4"/>
    <n v="4"/>
    <n v="4"/>
    <n v="4"/>
    <m/>
    <s v="No"/>
    <m/>
    <s v="Sí"/>
    <n v="4"/>
    <s v="No"/>
    <m/>
    <s v="No"/>
    <s v="No"/>
    <s v="No"/>
    <m/>
    <s v="No"/>
    <m/>
    <m/>
    <m/>
    <m/>
    <n v="5"/>
    <n v="5"/>
    <m/>
    <n v="4"/>
  </r>
  <r>
    <s v="Facultad de Psicología "/>
    <s v="PSI"/>
    <x v="0"/>
    <n v="229"/>
    <m/>
    <m/>
    <n v="20"/>
    <m/>
    <n v="2"/>
    <n v="4"/>
    <m/>
    <n v="20"/>
    <m/>
    <m/>
    <m/>
    <m/>
    <m/>
    <n v="5"/>
    <m/>
    <m/>
    <n v="4"/>
    <m/>
    <m/>
    <n v="3"/>
    <n v="5"/>
    <n v="4"/>
    <n v="2"/>
    <n v="3"/>
    <m/>
    <n v="4"/>
    <n v="5"/>
    <n v="5"/>
    <n v="5"/>
    <x v="0"/>
    <n v="4"/>
    <n v="4"/>
    <m/>
    <m/>
    <n v="5"/>
    <n v="5"/>
    <n v="5"/>
    <n v="5"/>
    <n v="5"/>
    <n v="3"/>
    <n v="5"/>
    <m/>
    <s v="Si"/>
    <n v="4"/>
    <s v="No"/>
    <m/>
    <s v="No"/>
    <m/>
    <s v="Sí"/>
    <s v="Sí"/>
    <s v="Sí"/>
    <n v="4"/>
    <s v="Sí"/>
    <m/>
    <m/>
    <m/>
    <m/>
    <n v="5"/>
    <n v="5"/>
    <m/>
    <n v="5"/>
  </r>
  <r>
    <s v=""/>
    <s v=""/>
    <x v="2"/>
    <n v="230"/>
    <m/>
    <m/>
    <m/>
    <m/>
    <n v="3"/>
    <n v="4"/>
    <m/>
    <n v="21"/>
    <m/>
    <m/>
    <m/>
    <m/>
    <m/>
    <n v="5"/>
    <n v="5"/>
    <n v="4"/>
    <n v="4"/>
    <m/>
    <m/>
    <n v="1"/>
    <n v="4"/>
    <n v="2"/>
    <n v="2"/>
    <n v="1"/>
    <m/>
    <n v="5"/>
    <n v="5"/>
    <n v="5"/>
    <n v="5"/>
    <x v="0"/>
    <n v="5"/>
    <n v="5"/>
    <m/>
    <m/>
    <n v="5"/>
    <n v="5"/>
    <n v="5"/>
    <n v="5"/>
    <m/>
    <n v="5"/>
    <n v="5"/>
    <m/>
    <s v="No"/>
    <m/>
    <s v="No"/>
    <m/>
    <s v="No"/>
    <m/>
    <s v="Sí"/>
    <s v="Sí"/>
    <s v="No"/>
    <m/>
    <s v="Sí"/>
    <m/>
    <m/>
    <m/>
    <m/>
    <n v="5"/>
    <n v="5"/>
    <m/>
    <n v="5"/>
  </r>
  <r>
    <s v="Facultad de Geografía e Historia "/>
    <s v="GHI"/>
    <x v="1"/>
    <n v="231"/>
    <m/>
    <m/>
    <n v="16"/>
    <m/>
    <n v="4"/>
    <n v="3"/>
    <m/>
    <n v="16"/>
    <n v="4"/>
    <n v="28"/>
    <m/>
    <m/>
    <m/>
    <n v="5"/>
    <n v="4"/>
    <n v="4"/>
    <n v="3"/>
    <m/>
    <m/>
    <n v="5"/>
    <n v="5"/>
    <n v="3"/>
    <n v="3"/>
    <n v="3"/>
    <m/>
    <n v="5"/>
    <n v="4"/>
    <n v="4"/>
    <n v="4"/>
    <x v="0"/>
    <n v="3"/>
    <n v="3"/>
    <m/>
    <m/>
    <n v="5"/>
    <n v="5"/>
    <n v="4"/>
    <n v="4"/>
    <n v="4"/>
    <n v="4"/>
    <n v="3"/>
    <m/>
    <s v="Si"/>
    <n v="4"/>
    <s v="Sí"/>
    <n v="4"/>
    <s v="No"/>
    <m/>
    <s v="No"/>
    <s v="Sí"/>
    <s v="No"/>
    <m/>
    <s v="Sí"/>
    <s v="Gestores bibliográficos y normas para la cita y presentación de trabajos académicos"/>
    <m/>
    <m/>
    <m/>
    <n v="5"/>
    <n v="5"/>
    <m/>
    <n v="4"/>
  </r>
  <r>
    <s v="Facultad de Ciencias de la Documentación "/>
    <s v="BYD"/>
    <x v="3"/>
    <n v="232"/>
    <m/>
    <m/>
    <n v="3"/>
    <m/>
    <n v="4"/>
    <n v="4"/>
    <m/>
    <n v="3"/>
    <n v="23"/>
    <m/>
    <m/>
    <m/>
    <m/>
    <n v="5"/>
    <n v="4"/>
    <n v="5"/>
    <n v="4"/>
    <m/>
    <m/>
    <n v="4"/>
    <n v="4"/>
    <n v="2"/>
    <n v="2"/>
    <n v="3"/>
    <m/>
    <n v="4"/>
    <n v="4"/>
    <n v="4"/>
    <n v="4"/>
    <x v="1"/>
    <n v="3"/>
    <n v="3"/>
    <m/>
    <m/>
    <n v="4"/>
    <n v="5"/>
    <n v="5"/>
    <n v="5"/>
    <n v="5"/>
    <n v="4"/>
    <n v="4"/>
    <m/>
    <s v="Si"/>
    <n v="4"/>
    <s v="No"/>
    <m/>
    <s v="No"/>
    <m/>
    <s v="Sí"/>
    <s v="No"/>
    <s v="No"/>
    <m/>
    <s v="No"/>
    <m/>
    <m/>
    <m/>
    <m/>
    <n v="5"/>
    <n v="5"/>
    <m/>
    <n v="4"/>
  </r>
  <r>
    <s v="Facultad de Veterinaria "/>
    <s v="VET"/>
    <x v="0"/>
    <n v="233"/>
    <m/>
    <m/>
    <n v="21"/>
    <m/>
    <n v="3"/>
    <n v="3"/>
    <m/>
    <n v="21"/>
    <n v="29"/>
    <m/>
    <m/>
    <m/>
    <m/>
    <n v="5"/>
    <n v="4"/>
    <n v="4"/>
    <n v="4"/>
    <m/>
    <m/>
    <n v="5"/>
    <n v="4"/>
    <n v="3"/>
    <m/>
    <n v="5"/>
    <m/>
    <n v="4"/>
    <n v="5"/>
    <n v="5"/>
    <n v="5"/>
    <x v="3"/>
    <n v="5"/>
    <n v="5"/>
    <m/>
    <m/>
    <n v="5"/>
    <n v="5"/>
    <n v="4"/>
    <n v="5"/>
    <n v="5"/>
    <n v="4"/>
    <n v="5"/>
    <m/>
    <s v="Si"/>
    <n v="5"/>
    <s v="Sí"/>
    <n v="5"/>
    <m/>
    <m/>
    <s v="Sí"/>
    <s v="Sí"/>
    <s v="Sí"/>
    <n v="5"/>
    <s v="No"/>
    <m/>
    <m/>
    <m/>
    <m/>
    <n v="5"/>
    <n v="5"/>
    <m/>
    <n v="5"/>
  </r>
  <r>
    <s v="Facultad de Farmacia "/>
    <s v="FAR"/>
    <x v="0"/>
    <n v="234"/>
    <m/>
    <m/>
    <n v="13"/>
    <m/>
    <n v="2"/>
    <n v="2"/>
    <m/>
    <n v="13"/>
    <n v="18"/>
    <m/>
    <m/>
    <m/>
    <m/>
    <n v="4"/>
    <n v="4"/>
    <n v="4"/>
    <n v="4"/>
    <m/>
    <m/>
    <n v="2"/>
    <n v="5"/>
    <n v="5"/>
    <n v="2"/>
    <n v="4"/>
    <m/>
    <n v="3"/>
    <n v="4"/>
    <n v="4"/>
    <n v="5"/>
    <x v="3"/>
    <n v="5"/>
    <n v="4"/>
    <m/>
    <m/>
    <n v="5"/>
    <n v="5"/>
    <n v="5"/>
    <n v="4"/>
    <n v="4"/>
    <n v="4"/>
    <n v="4"/>
    <m/>
    <s v="Si"/>
    <n v="3"/>
    <s v="No"/>
    <m/>
    <s v="No"/>
    <m/>
    <s v="Sí"/>
    <s v="Sí"/>
    <s v="No"/>
    <m/>
    <s v="No"/>
    <m/>
    <m/>
    <m/>
    <m/>
    <n v="5"/>
    <n v="5"/>
    <m/>
    <n v="5"/>
  </r>
  <r>
    <s v="Facultad de Ciencias de la Información "/>
    <s v="INF"/>
    <x v="3"/>
    <n v="235"/>
    <m/>
    <m/>
    <n v="4"/>
    <m/>
    <n v="4"/>
    <n v="5"/>
    <m/>
    <n v="1"/>
    <n v="4"/>
    <m/>
    <s v="Biblioteca y Centro de Documentación del Museo Nacional Centro de Arte Reina Sofía"/>
    <m/>
    <m/>
    <n v="5"/>
    <n v="5"/>
    <n v="5"/>
    <n v="5"/>
    <m/>
    <m/>
    <n v="5"/>
    <n v="5"/>
    <n v="3"/>
    <n v="5"/>
    <n v="4"/>
    <m/>
    <n v="4"/>
    <n v="5"/>
    <n v="4"/>
    <n v="5"/>
    <x v="3"/>
    <n v="3"/>
    <n v="4"/>
    <m/>
    <m/>
    <n v="5"/>
    <n v="5"/>
    <n v="5"/>
    <n v="5"/>
    <n v="5"/>
    <n v="5"/>
    <n v="5"/>
    <m/>
    <s v="Si"/>
    <n v="5"/>
    <s v="No"/>
    <m/>
    <s v="No"/>
    <m/>
    <s v="No"/>
    <s v="Sí"/>
    <s v="Sí"/>
    <n v="5"/>
    <s v="No"/>
    <m/>
    <m/>
    <m/>
    <m/>
    <n v="5"/>
    <n v="4"/>
    <m/>
    <n v="5"/>
  </r>
  <r>
    <s v="Facultad de Ciencias de la Documentación "/>
    <s v="BYD"/>
    <x v="3"/>
    <n v="236"/>
    <m/>
    <m/>
    <n v="3"/>
    <m/>
    <n v="3"/>
    <m/>
    <m/>
    <n v="3"/>
    <n v="28"/>
    <n v="14"/>
    <m/>
    <m/>
    <m/>
    <n v="5"/>
    <n v="5"/>
    <n v="5"/>
    <n v="5"/>
    <m/>
    <m/>
    <n v="4"/>
    <n v="4"/>
    <n v="5"/>
    <n v="4"/>
    <n v="4"/>
    <m/>
    <n v="3"/>
    <n v="5"/>
    <n v="3"/>
    <n v="5"/>
    <x v="4"/>
    <n v="4"/>
    <n v="3"/>
    <m/>
    <m/>
    <n v="5"/>
    <n v="5"/>
    <n v="5"/>
    <n v="5"/>
    <n v="5"/>
    <n v="5"/>
    <n v="5"/>
    <m/>
    <s v="Si"/>
    <n v="5"/>
    <s v="Sí"/>
    <n v="5"/>
    <s v="No"/>
    <m/>
    <s v="No"/>
    <s v="No"/>
    <s v="No"/>
    <m/>
    <s v="Sí"/>
    <m/>
    <m/>
    <m/>
    <m/>
    <n v="5"/>
    <n v="5"/>
    <m/>
    <n v="5"/>
  </r>
  <r>
    <s v="Facultad de Filología "/>
    <s v="FLL"/>
    <x v="1"/>
    <n v="237"/>
    <m/>
    <m/>
    <n v="14"/>
    <m/>
    <n v="5"/>
    <n v="5"/>
    <m/>
    <n v="29"/>
    <n v="14"/>
    <n v="16"/>
    <m/>
    <m/>
    <m/>
    <n v="4"/>
    <n v="5"/>
    <n v="4"/>
    <n v="1"/>
    <m/>
    <m/>
    <n v="5"/>
    <n v="4"/>
    <n v="4"/>
    <n v="3"/>
    <n v="3"/>
    <m/>
    <n v="4"/>
    <n v="3"/>
    <n v="3"/>
    <n v="4"/>
    <x v="4"/>
    <n v="5"/>
    <n v="3"/>
    <m/>
    <m/>
    <n v="4"/>
    <n v="2"/>
    <n v="1"/>
    <n v="4"/>
    <n v="2"/>
    <n v="4"/>
    <n v="3"/>
    <m/>
    <s v="Si"/>
    <n v="4"/>
    <s v="Sí"/>
    <n v="3"/>
    <s v="No"/>
    <m/>
    <s v="Sí"/>
    <s v="Sí"/>
    <s v="Sí"/>
    <n v="4"/>
    <s v="Sí"/>
    <m/>
    <m/>
    <m/>
    <m/>
    <n v="3"/>
    <n v="3"/>
    <m/>
    <n v="4"/>
  </r>
  <r>
    <s v="F. Óptica y Optometría"/>
    <s v="OPT"/>
    <x v="0"/>
    <n v="238"/>
    <m/>
    <m/>
    <n v="25"/>
    <m/>
    <n v="2"/>
    <n v="2"/>
    <m/>
    <n v="25"/>
    <m/>
    <m/>
    <m/>
    <m/>
    <m/>
    <n v="4"/>
    <n v="4"/>
    <n v="4"/>
    <n v="4"/>
    <m/>
    <m/>
    <n v="2"/>
    <n v="3"/>
    <n v="5"/>
    <n v="5"/>
    <n v="5"/>
    <m/>
    <n v="3"/>
    <n v="3"/>
    <n v="3"/>
    <n v="4"/>
    <x v="5"/>
    <n v="4"/>
    <n v="3"/>
    <m/>
    <m/>
    <n v="4"/>
    <n v="4"/>
    <n v="4"/>
    <n v="4"/>
    <n v="4"/>
    <n v="4"/>
    <n v="3"/>
    <m/>
    <s v="Si"/>
    <n v="2"/>
    <s v="Sí"/>
    <n v="2"/>
    <s v="Sí"/>
    <n v="2"/>
    <s v="No"/>
    <s v="Sí"/>
    <s v="Sí"/>
    <n v="4"/>
    <s v="Sí"/>
    <m/>
    <m/>
    <m/>
    <m/>
    <n v="4"/>
    <n v="4"/>
    <m/>
    <n v="4"/>
  </r>
  <r>
    <s v="Facultad de Ciencias Biológicas "/>
    <s v="BIO"/>
    <x v="4"/>
    <n v="239"/>
    <m/>
    <m/>
    <n v="2"/>
    <m/>
    <n v="2"/>
    <n v="5"/>
    <m/>
    <m/>
    <m/>
    <m/>
    <m/>
    <m/>
    <m/>
    <n v="5"/>
    <n v="5"/>
    <n v="5"/>
    <n v="5"/>
    <m/>
    <m/>
    <n v="1"/>
    <n v="5"/>
    <n v="3"/>
    <n v="4"/>
    <n v="4"/>
    <m/>
    <n v="4"/>
    <n v="4"/>
    <n v="5"/>
    <n v="5"/>
    <x v="1"/>
    <n v="5"/>
    <n v="3"/>
    <m/>
    <m/>
    <n v="5"/>
    <n v="5"/>
    <n v="5"/>
    <n v="5"/>
    <n v="5"/>
    <m/>
    <n v="4"/>
    <m/>
    <s v="Si"/>
    <n v="5"/>
    <s v="No"/>
    <m/>
    <s v="No"/>
    <m/>
    <s v="No"/>
    <s v="No"/>
    <s v="No"/>
    <m/>
    <s v="No"/>
    <m/>
    <m/>
    <m/>
    <m/>
    <n v="5"/>
    <n v="5"/>
    <m/>
    <n v="5"/>
  </r>
  <r>
    <s v="Facultad de Odontología "/>
    <s v="ODO"/>
    <x v="0"/>
    <n v="240"/>
    <m/>
    <m/>
    <n v="19"/>
    <m/>
    <n v="2"/>
    <n v="3"/>
    <m/>
    <n v="19"/>
    <m/>
    <m/>
    <m/>
    <m/>
    <m/>
    <n v="5"/>
    <n v="5"/>
    <n v="5"/>
    <n v="3"/>
    <m/>
    <m/>
    <n v="2"/>
    <n v="5"/>
    <n v="3"/>
    <n v="2"/>
    <n v="2"/>
    <m/>
    <n v="4"/>
    <n v="5"/>
    <n v="4"/>
    <n v="5"/>
    <x v="3"/>
    <n v="5"/>
    <n v="5"/>
    <m/>
    <m/>
    <n v="5"/>
    <n v="5"/>
    <n v="5"/>
    <n v="5"/>
    <n v="5"/>
    <n v="4"/>
    <n v="4"/>
    <m/>
    <s v="Si"/>
    <n v="4"/>
    <s v="No"/>
    <m/>
    <s v="No"/>
    <m/>
    <s v="Sí"/>
    <s v="Sí"/>
    <s v="Sí"/>
    <n v="5"/>
    <s v="Sí"/>
    <s v="Acceso a Embase"/>
    <m/>
    <m/>
    <m/>
    <n v="5"/>
    <n v="5"/>
    <m/>
    <n v="5"/>
  </r>
  <r>
    <s v="Facultad de Filología "/>
    <s v="FLL"/>
    <x v="1"/>
    <n v="241"/>
    <m/>
    <m/>
    <n v="14"/>
    <m/>
    <n v="4"/>
    <n v="5"/>
    <m/>
    <n v="29"/>
    <n v="9"/>
    <n v="4"/>
    <m/>
    <m/>
    <m/>
    <n v="3"/>
    <n v="4"/>
    <n v="3"/>
    <n v="4"/>
    <m/>
    <m/>
    <n v="2"/>
    <n v="5"/>
    <n v="4"/>
    <n v="2"/>
    <n v="2"/>
    <m/>
    <n v="2"/>
    <n v="2"/>
    <n v="4"/>
    <n v="3"/>
    <x v="3"/>
    <n v="3"/>
    <n v="3"/>
    <m/>
    <m/>
    <n v="3"/>
    <n v="2"/>
    <n v="2"/>
    <n v="2"/>
    <n v="4"/>
    <n v="3"/>
    <n v="3"/>
    <m/>
    <s v="No"/>
    <m/>
    <s v="No"/>
    <m/>
    <s v="No"/>
    <m/>
    <s v="No"/>
    <s v="No"/>
    <s v="No"/>
    <m/>
    <s v="No"/>
    <s v="Mayor repertorio bibliográfico "/>
    <m/>
    <m/>
    <m/>
    <n v="3"/>
    <n v="2"/>
    <m/>
    <n v="3"/>
  </r>
  <r>
    <s v="Facultad de Informática "/>
    <s v="FDI"/>
    <x v="4"/>
    <n v="242"/>
    <m/>
    <m/>
    <n v="17"/>
    <m/>
    <n v="3"/>
    <n v="3"/>
    <m/>
    <n v="17"/>
    <n v="8"/>
    <m/>
    <m/>
    <m/>
    <m/>
    <n v="5"/>
    <n v="4"/>
    <n v="5"/>
    <n v="5"/>
    <m/>
    <m/>
    <n v="4"/>
    <n v="4"/>
    <n v="4"/>
    <n v="3"/>
    <n v="5"/>
    <m/>
    <n v="5"/>
    <n v="5"/>
    <n v="5"/>
    <n v="5"/>
    <x v="3"/>
    <n v="5"/>
    <n v="4"/>
    <m/>
    <m/>
    <n v="5"/>
    <n v="5"/>
    <n v="5"/>
    <n v="5"/>
    <n v="2"/>
    <n v="2"/>
    <n v="4"/>
    <m/>
    <s v="Si"/>
    <n v="4"/>
    <s v="Sí"/>
    <n v="4"/>
    <s v="Sí"/>
    <n v="4"/>
    <s v="Sí"/>
    <s v="Sí"/>
    <s v="No"/>
    <m/>
    <s v="Sí"/>
    <m/>
    <m/>
    <m/>
    <m/>
    <n v="5"/>
    <n v="5"/>
    <m/>
    <n v="5"/>
  </r>
  <r>
    <s v="Facultad de Ciencias Económicas y Empresariales "/>
    <s v="CEE"/>
    <x v="3"/>
    <n v="243"/>
    <m/>
    <m/>
    <n v="5"/>
    <m/>
    <n v="3"/>
    <n v="5"/>
    <m/>
    <n v="5"/>
    <n v="24"/>
    <n v="29"/>
    <m/>
    <m/>
    <m/>
    <n v="4"/>
    <n v="4"/>
    <n v="3"/>
    <n v="4"/>
    <m/>
    <m/>
    <n v="3"/>
    <n v="5"/>
    <n v="4"/>
    <m/>
    <n v="5"/>
    <m/>
    <n v="2"/>
    <n v="5"/>
    <n v="5"/>
    <n v="5"/>
    <x v="3"/>
    <n v="4"/>
    <n v="5"/>
    <m/>
    <m/>
    <n v="5"/>
    <n v="4"/>
    <n v="5"/>
    <n v="5"/>
    <n v="5"/>
    <m/>
    <n v="5"/>
    <m/>
    <s v="Si"/>
    <n v="4"/>
    <s v="Sí"/>
    <n v="4"/>
    <s v="Sí"/>
    <n v="4"/>
    <s v="Sí"/>
    <s v="Sí"/>
    <s v="Sí"/>
    <n v="3"/>
    <s v="No"/>
    <s v="Más bases de datos para investigadores"/>
    <m/>
    <m/>
    <m/>
    <n v="5"/>
    <n v="5"/>
    <m/>
    <n v="4"/>
  </r>
  <r>
    <s v="Facultad de Educación "/>
    <s v="EDU"/>
    <x v="1"/>
    <n v="244"/>
    <m/>
    <m/>
    <n v="12"/>
    <m/>
    <n v="3"/>
    <n v="3"/>
    <m/>
    <n v="12"/>
    <n v="29"/>
    <n v="16"/>
    <m/>
    <m/>
    <m/>
    <n v="5"/>
    <n v="5"/>
    <n v="5"/>
    <n v="5"/>
    <m/>
    <m/>
    <n v="5"/>
    <n v="5"/>
    <n v="3"/>
    <n v="2"/>
    <n v="4"/>
    <m/>
    <n v="4"/>
    <n v="5"/>
    <n v="4"/>
    <n v="5"/>
    <x v="0"/>
    <n v="5"/>
    <n v="5"/>
    <m/>
    <m/>
    <n v="5"/>
    <n v="5"/>
    <n v="5"/>
    <n v="5"/>
    <n v="5"/>
    <n v="5"/>
    <n v="4"/>
    <m/>
    <s v="Si"/>
    <n v="4"/>
    <s v="No"/>
    <m/>
    <s v="No"/>
    <m/>
    <s v="No"/>
    <s v="Sí"/>
    <s v="Sí"/>
    <n v="4"/>
    <s v="No"/>
    <m/>
    <m/>
    <m/>
    <m/>
    <n v="5"/>
    <n v="5"/>
    <m/>
    <n v="5"/>
  </r>
  <r>
    <s v=""/>
    <s v=""/>
    <x v="2"/>
    <n v="245"/>
    <m/>
    <m/>
    <m/>
    <m/>
    <n v="3"/>
    <n v="3"/>
    <m/>
    <n v="4"/>
    <n v="8"/>
    <n v="17"/>
    <m/>
    <m/>
    <m/>
    <n v="4"/>
    <n v="4"/>
    <n v="4"/>
    <n v="4"/>
    <m/>
    <m/>
    <n v="4"/>
    <n v="4"/>
    <n v="4"/>
    <n v="3"/>
    <n v="3"/>
    <m/>
    <n v="4"/>
    <n v="4"/>
    <n v="4"/>
    <n v="5"/>
    <x v="3"/>
    <n v="4"/>
    <n v="4"/>
    <m/>
    <m/>
    <n v="5"/>
    <n v="4"/>
    <n v="4"/>
    <n v="5"/>
    <n v="4"/>
    <n v="4"/>
    <n v="4"/>
    <m/>
    <s v="No"/>
    <m/>
    <s v="Sí"/>
    <n v="3"/>
    <s v="Sí"/>
    <n v="3"/>
    <s v="No"/>
    <s v="Sí"/>
    <s v="No"/>
    <m/>
    <s v="No"/>
    <m/>
    <m/>
    <m/>
    <m/>
    <n v="4"/>
    <n v="4"/>
    <m/>
    <n v="4"/>
  </r>
  <r>
    <s v="Facultad de Informática "/>
    <s v="FDI"/>
    <x v="4"/>
    <n v="246"/>
    <m/>
    <m/>
    <n v="17"/>
    <m/>
    <n v="2"/>
    <n v="4"/>
    <m/>
    <n v="17"/>
    <m/>
    <m/>
    <m/>
    <m/>
    <m/>
    <n v="5"/>
    <n v="4"/>
    <n v="5"/>
    <n v="5"/>
    <m/>
    <m/>
    <n v="5"/>
    <n v="5"/>
    <n v="3"/>
    <n v="5"/>
    <n v="5"/>
    <m/>
    <n v="3"/>
    <n v="5"/>
    <n v="4"/>
    <n v="5"/>
    <x v="3"/>
    <n v="5"/>
    <n v="5"/>
    <m/>
    <m/>
    <n v="5"/>
    <n v="5"/>
    <n v="5"/>
    <n v="5"/>
    <n v="5"/>
    <n v="5"/>
    <n v="5"/>
    <m/>
    <s v="Si"/>
    <n v="3"/>
    <s v="No"/>
    <m/>
    <s v="No"/>
    <m/>
    <s v="Sí"/>
    <s v="Sí"/>
    <s v="No"/>
    <m/>
    <s v="No"/>
    <m/>
    <m/>
    <m/>
    <m/>
    <n v="5"/>
    <n v="5"/>
    <m/>
    <n v="5"/>
  </r>
  <r>
    <s v="Facultad de Ciencias Geológicas "/>
    <s v="GEO"/>
    <x v="4"/>
    <n v="247"/>
    <m/>
    <m/>
    <n v="7"/>
    <m/>
    <n v="3"/>
    <n v="2"/>
    <m/>
    <n v="7"/>
    <n v="7"/>
    <n v="7"/>
    <m/>
    <m/>
    <m/>
    <n v="5"/>
    <n v="5"/>
    <n v="4"/>
    <n v="4"/>
    <m/>
    <m/>
    <n v="4"/>
    <n v="4"/>
    <n v="4"/>
    <n v="2"/>
    <n v="2"/>
    <m/>
    <n v="4"/>
    <n v="4"/>
    <n v="4"/>
    <n v="5"/>
    <x v="1"/>
    <n v="5"/>
    <n v="5"/>
    <m/>
    <m/>
    <n v="5"/>
    <n v="5"/>
    <n v="5"/>
    <n v="5"/>
    <n v="5"/>
    <n v="5"/>
    <n v="5"/>
    <m/>
    <s v="Si"/>
    <n v="5"/>
    <s v="No"/>
    <m/>
    <s v="No"/>
    <m/>
    <s v="Sí"/>
    <s v="Sí"/>
    <s v="No"/>
    <m/>
    <s v="Sí"/>
    <m/>
    <m/>
    <m/>
    <m/>
    <n v="5"/>
    <n v="5"/>
    <m/>
    <n v="5"/>
  </r>
  <r>
    <s v="Facultad de Ciencias Geológicas "/>
    <s v="GEO"/>
    <x v="4"/>
    <n v="248"/>
    <m/>
    <m/>
    <n v="7"/>
    <m/>
    <n v="3"/>
    <n v="4"/>
    <m/>
    <n v="7"/>
    <n v="28"/>
    <m/>
    <m/>
    <m/>
    <m/>
    <n v="5"/>
    <n v="5"/>
    <n v="5"/>
    <n v="5"/>
    <m/>
    <m/>
    <n v="4"/>
    <n v="5"/>
    <n v="3"/>
    <n v="2"/>
    <n v="5"/>
    <m/>
    <n v="5"/>
    <n v="5"/>
    <n v="5"/>
    <n v="5"/>
    <x v="0"/>
    <n v="5"/>
    <n v="5"/>
    <m/>
    <m/>
    <n v="5"/>
    <n v="5"/>
    <n v="5"/>
    <n v="5"/>
    <n v="5"/>
    <n v="5"/>
    <n v="5"/>
    <m/>
    <s v="Si"/>
    <n v="5"/>
    <s v="No"/>
    <m/>
    <s v="No"/>
    <m/>
    <s v="Sí"/>
    <s v="Sí"/>
    <s v="No"/>
    <m/>
    <s v="No"/>
    <m/>
    <m/>
    <m/>
    <m/>
    <n v="5"/>
    <n v="5"/>
    <m/>
    <n v="5"/>
  </r>
  <r>
    <s v="Facultad de Derecho "/>
    <s v="DER"/>
    <x v="3"/>
    <n v="249"/>
    <m/>
    <m/>
    <n v="11"/>
    <m/>
    <n v="2"/>
    <n v="2"/>
    <m/>
    <n v="11"/>
    <m/>
    <m/>
    <m/>
    <m/>
    <m/>
    <n v="5"/>
    <n v="5"/>
    <n v="3"/>
    <n v="2"/>
    <m/>
    <m/>
    <n v="2"/>
    <m/>
    <n v="5"/>
    <n v="3"/>
    <n v="2"/>
    <m/>
    <n v="3"/>
    <n v="3"/>
    <n v="3"/>
    <n v="5"/>
    <x v="5"/>
    <n v="3"/>
    <n v="4"/>
    <m/>
    <m/>
    <n v="5"/>
    <n v="5"/>
    <n v="5"/>
    <n v="5"/>
    <n v="5"/>
    <n v="2"/>
    <n v="3"/>
    <m/>
    <s v="No"/>
    <m/>
    <s v="Sí"/>
    <n v="4"/>
    <s v="No"/>
    <m/>
    <s v="Sí"/>
    <s v="No"/>
    <s v="No"/>
    <m/>
    <m/>
    <m/>
    <m/>
    <m/>
    <m/>
    <n v="5"/>
    <n v="5"/>
    <m/>
    <n v="4"/>
  </r>
  <r>
    <s v="Facultad de Ciencias Políticas y Sociología "/>
    <s v="CPS"/>
    <x v="3"/>
    <n v="250"/>
    <m/>
    <m/>
    <n v="9"/>
    <m/>
    <n v="3"/>
    <n v="3"/>
    <m/>
    <n v="9"/>
    <m/>
    <m/>
    <m/>
    <m/>
    <m/>
    <n v="5"/>
    <n v="5"/>
    <n v="5"/>
    <n v="4"/>
    <m/>
    <m/>
    <n v="4"/>
    <n v="5"/>
    <n v="5"/>
    <n v="4"/>
    <n v="4"/>
    <m/>
    <n v="4"/>
    <n v="5"/>
    <n v="3"/>
    <n v="5"/>
    <x v="3"/>
    <n v="5"/>
    <n v="4"/>
    <m/>
    <m/>
    <n v="5"/>
    <n v="5"/>
    <n v="5"/>
    <n v="5"/>
    <n v="5"/>
    <n v="4"/>
    <n v="5"/>
    <m/>
    <s v="Si"/>
    <n v="4"/>
    <s v="No"/>
    <m/>
    <s v="No"/>
    <m/>
    <s v="Sí"/>
    <s v="Sí"/>
    <s v="Sí"/>
    <n v="3"/>
    <s v="No"/>
    <m/>
    <m/>
    <m/>
    <m/>
    <n v="5"/>
    <n v="5"/>
    <m/>
    <n v="5"/>
  </r>
  <r>
    <s v="Facultad de Ciencias Biológicas "/>
    <s v="BIO"/>
    <x v="4"/>
    <n v="251"/>
    <m/>
    <m/>
    <n v="2"/>
    <m/>
    <n v="2"/>
    <n v="3"/>
    <m/>
    <n v="2"/>
    <m/>
    <m/>
    <m/>
    <m/>
    <m/>
    <n v="5"/>
    <n v="5"/>
    <n v="4"/>
    <n v="4"/>
    <m/>
    <m/>
    <n v="2"/>
    <n v="5"/>
    <n v="3"/>
    <n v="2"/>
    <n v="3"/>
    <m/>
    <n v="4"/>
    <n v="3"/>
    <n v="4"/>
    <n v="4"/>
    <x v="3"/>
    <n v="4"/>
    <n v="4"/>
    <m/>
    <m/>
    <n v="5"/>
    <n v="5"/>
    <n v="5"/>
    <n v="5"/>
    <n v="5"/>
    <m/>
    <m/>
    <m/>
    <s v="No"/>
    <m/>
    <s v="No"/>
    <m/>
    <s v="No"/>
    <m/>
    <s v="Sí"/>
    <s v="Sí"/>
    <s v="No"/>
    <m/>
    <s v="Sí"/>
    <m/>
    <m/>
    <m/>
    <m/>
    <n v="4"/>
    <n v="4"/>
    <m/>
    <n v="4"/>
  </r>
  <r>
    <s v="F. Comercio y Turismo"/>
    <s v="EMP"/>
    <x v="3"/>
    <n v="252"/>
    <m/>
    <m/>
    <n v="24"/>
    <m/>
    <n v="3"/>
    <n v="3"/>
    <m/>
    <n v="24"/>
    <m/>
    <m/>
    <m/>
    <m/>
    <m/>
    <n v="5"/>
    <n v="5"/>
    <n v="5"/>
    <n v="5"/>
    <m/>
    <m/>
    <n v="5"/>
    <n v="4"/>
    <m/>
    <m/>
    <m/>
    <m/>
    <n v="4"/>
    <n v="4"/>
    <n v="3"/>
    <n v="5"/>
    <x v="1"/>
    <n v="4"/>
    <n v="3"/>
    <m/>
    <m/>
    <n v="5"/>
    <n v="5"/>
    <n v="5"/>
    <n v="5"/>
    <n v="5"/>
    <n v="5"/>
    <n v="5"/>
    <m/>
    <s v="No"/>
    <m/>
    <s v="No"/>
    <m/>
    <s v="No"/>
    <m/>
    <s v="No"/>
    <s v="No"/>
    <s v="No"/>
    <m/>
    <s v="No"/>
    <m/>
    <m/>
    <m/>
    <m/>
    <n v="5"/>
    <n v="5"/>
    <m/>
    <n v="4"/>
  </r>
  <r>
    <s v="Facultad de Psicología "/>
    <s v="PSI"/>
    <x v="0"/>
    <n v="253"/>
    <m/>
    <m/>
    <n v="20"/>
    <m/>
    <n v="3"/>
    <n v="5"/>
    <m/>
    <n v="20"/>
    <m/>
    <m/>
    <m/>
    <m/>
    <m/>
    <n v="4"/>
    <n v="5"/>
    <n v="5"/>
    <n v="5"/>
    <m/>
    <m/>
    <n v="5"/>
    <n v="5"/>
    <n v="4"/>
    <n v="3"/>
    <n v="3"/>
    <m/>
    <n v="5"/>
    <n v="5"/>
    <n v="5"/>
    <n v="5"/>
    <x v="0"/>
    <n v="5"/>
    <n v="5"/>
    <m/>
    <m/>
    <n v="5"/>
    <n v="5"/>
    <n v="5"/>
    <n v="5"/>
    <n v="5"/>
    <n v="5"/>
    <n v="5"/>
    <m/>
    <s v="Si"/>
    <n v="5"/>
    <s v="No"/>
    <m/>
    <s v="No"/>
    <m/>
    <s v="No"/>
    <s v="No"/>
    <s v="Sí"/>
    <n v="5"/>
    <s v="Sí"/>
    <m/>
    <m/>
    <m/>
    <m/>
    <n v="5"/>
    <n v="5"/>
    <m/>
    <n v="5"/>
  </r>
  <r>
    <s v=""/>
    <s v=""/>
    <x v="2"/>
    <n v="254"/>
    <m/>
    <m/>
    <m/>
    <m/>
    <n v="3"/>
    <n v="3"/>
    <m/>
    <n v="11"/>
    <n v="29"/>
    <m/>
    <m/>
    <m/>
    <m/>
    <n v="4"/>
    <n v="4"/>
    <n v="4"/>
    <n v="4"/>
    <m/>
    <m/>
    <n v="5"/>
    <n v="5"/>
    <n v="4"/>
    <n v="5"/>
    <n v="2"/>
    <m/>
    <n v="4"/>
    <n v="4"/>
    <n v="4"/>
    <n v="5"/>
    <x v="3"/>
    <n v="5"/>
    <n v="2"/>
    <m/>
    <m/>
    <n v="4"/>
    <n v="4"/>
    <n v="4"/>
    <n v="4"/>
    <n v="4"/>
    <n v="4"/>
    <n v="5"/>
    <m/>
    <s v="No"/>
    <m/>
    <s v="No"/>
    <m/>
    <s v="No"/>
    <m/>
    <s v="No"/>
    <s v="No"/>
    <s v="No"/>
    <m/>
    <s v="No"/>
    <m/>
    <m/>
    <m/>
    <m/>
    <n v="5"/>
    <n v="5"/>
    <m/>
    <n v="5"/>
  </r>
  <r>
    <s v="Facultad de Geografía e Historia "/>
    <s v="GHI"/>
    <x v="1"/>
    <n v="255"/>
    <m/>
    <m/>
    <n v="16"/>
    <m/>
    <n v="4"/>
    <n v="4"/>
    <m/>
    <n v="16"/>
    <n v="29"/>
    <n v="4"/>
    <m/>
    <m/>
    <m/>
    <n v="5"/>
    <n v="5"/>
    <n v="4"/>
    <n v="3"/>
    <m/>
    <m/>
    <n v="4"/>
    <n v="2"/>
    <m/>
    <n v="4"/>
    <n v="4"/>
    <m/>
    <n v="4"/>
    <m/>
    <n v="3"/>
    <n v="4"/>
    <x v="3"/>
    <n v="4"/>
    <n v="4"/>
    <m/>
    <m/>
    <n v="5"/>
    <n v="5"/>
    <n v="5"/>
    <n v="5"/>
    <n v="5"/>
    <n v="5"/>
    <n v="4"/>
    <m/>
    <s v="Si"/>
    <m/>
    <s v="No"/>
    <m/>
    <s v="No"/>
    <m/>
    <s v="No"/>
    <s v="Sí"/>
    <s v="No"/>
    <n v="4"/>
    <s v="No"/>
    <m/>
    <m/>
    <m/>
    <m/>
    <n v="5"/>
    <n v="5"/>
    <m/>
    <n v="5"/>
  </r>
  <r>
    <s v="Facultad de Ciencias Físicas "/>
    <s v="FIS"/>
    <x v="4"/>
    <n v="256"/>
    <m/>
    <m/>
    <n v="6"/>
    <m/>
    <n v="2"/>
    <n v="3"/>
    <m/>
    <n v="6"/>
    <n v="8"/>
    <m/>
    <m/>
    <m/>
    <m/>
    <n v="4"/>
    <n v="3"/>
    <n v="3"/>
    <n v="1"/>
    <m/>
    <m/>
    <n v="3"/>
    <n v="4"/>
    <n v="1"/>
    <n v="5"/>
    <n v="3"/>
    <m/>
    <n v="4"/>
    <n v="5"/>
    <n v="4"/>
    <n v="4"/>
    <x v="5"/>
    <n v="3"/>
    <n v="2"/>
    <m/>
    <m/>
    <n v="4"/>
    <n v="4"/>
    <n v="4"/>
    <n v="4"/>
    <n v="4"/>
    <n v="4"/>
    <n v="4"/>
    <m/>
    <s v="No"/>
    <m/>
    <s v="No"/>
    <m/>
    <s v="No"/>
    <m/>
    <s v="No"/>
    <s v="Sí"/>
    <s v="No"/>
    <m/>
    <s v="No"/>
    <m/>
    <m/>
    <m/>
    <m/>
    <n v="4"/>
    <n v="3"/>
    <m/>
    <n v="4"/>
  </r>
  <r>
    <s v="Facultad de Medicina "/>
    <s v="MED"/>
    <x v="0"/>
    <n v="257"/>
    <m/>
    <m/>
    <n v="18"/>
    <m/>
    <n v="2"/>
    <n v="5"/>
    <m/>
    <n v="18"/>
    <n v="22"/>
    <m/>
    <m/>
    <m/>
    <m/>
    <n v="5"/>
    <n v="5"/>
    <n v="5"/>
    <n v="5"/>
    <m/>
    <m/>
    <n v="4"/>
    <n v="5"/>
    <n v="3"/>
    <n v="3"/>
    <n v="3"/>
    <m/>
    <n v="4"/>
    <n v="4"/>
    <n v="5"/>
    <n v="5"/>
    <x v="1"/>
    <n v="4"/>
    <n v="3"/>
    <m/>
    <m/>
    <n v="5"/>
    <n v="4"/>
    <n v="5"/>
    <n v="4"/>
    <n v="4"/>
    <n v="3"/>
    <n v="3"/>
    <m/>
    <s v="Si"/>
    <n v="3"/>
    <s v="No"/>
    <m/>
    <s v="No"/>
    <m/>
    <s v="Sí"/>
    <s v="Sí"/>
    <s v="No"/>
    <m/>
    <s v="No"/>
    <m/>
    <m/>
    <m/>
    <m/>
    <n v="5"/>
    <n v="5"/>
    <m/>
    <n v="5"/>
  </r>
  <r>
    <s v="Facultad de Medicina "/>
    <s v="MED"/>
    <x v="0"/>
    <n v="258"/>
    <m/>
    <m/>
    <n v="18"/>
    <m/>
    <n v="5"/>
    <n v="5"/>
    <m/>
    <n v="18"/>
    <n v="15"/>
    <n v="21"/>
    <m/>
    <m/>
    <m/>
    <n v="4"/>
    <n v="4"/>
    <n v="3"/>
    <n v="3"/>
    <m/>
    <m/>
    <n v="2"/>
    <n v="5"/>
    <n v="4"/>
    <n v="3"/>
    <n v="3"/>
    <m/>
    <n v="3"/>
    <n v="4"/>
    <n v="4"/>
    <n v="4"/>
    <x v="3"/>
    <n v="3"/>
    <n v="3"/>
    <m/>
    <m/>
    <n v="4"/>
    <n v="3"/>
    <n v="4"/>
    <n v="4"/>
    <n v="4"/>
    <n v="4"/>
    <n v="4"/>
    <m/>
    <s v="Si"/>
    <n v="3"/>
    <s v="Sí"/>
    <n v="3"/>
    <s v="Sí"/>
    <n v="3"/>
    <s v="No"/>
    <s v="Sí"/>
    <s v="No"/>
    <m/>
    <s v="Sí"/>
    <m/>
    <m/>
    <m/>
    <m/>
    <n v="5"/>
    <n v="5"/>
    <m/>
    <n v="4"/>
  </r>
  <r>
    <s v="Facultad de Derecho "/>
    <s v="DER"/>
    <x v="3"/>
    <n v="259"/>
    <m/>
    <m/>
    <n v="11"/>
    <m/>
    <n v="5"/>
    <n v="4"/>
    <m/>
    <n v="11"/>
    <n v="29"/>
    <n v="16"/>
    <m/>
    <m/>
    <m/>
    <n v="5"/>
    <n v="5"/>
    <n v="5"/>
    <n v="5"/>
    <m/>
    <m/>
    <n v="5"/>
    <n v="5"/>
    <n v="5"/>
    <n v="5"/>
    <n v="5"/>
    <m/>
    <n v="5"/>
    <n v="5"/>
    <n v="5"/>
    <n v="5"/>
    <x v="0"/>
    <n v="5"/>
    <n v="5"/>
    <m/>
    <m/>
    <n v="5"/>
    <n v="5"/>
    <n v="5"/>
    <n v="5"/>
    <n v="5"/>
    <n v="5"/>
    <n v="5"/>
    <m/>
    <s v="Si"/>
    <n v="5"/>
    <s v="Sí"/>
    <n v="5"/>
    <s v="Sí"/>
    <n v="5"/>
    <s v="Sí"/>
    <s v="Sí"/>
    <s v="Sí"/>
    <n v="5"/>
    <s v="Sí"/>
    <m/>
    <m/>
    <m/>
    <m/>
    <n v="5"/>
    <n v="5"/>
    <m/>
    <n v="5"/>
  </r>
  <r>
    <s v="Facultad de Derecho "/>
    <s v="DER"/>
    <x v="3"/>
    <n v="260"/>
    <m/>
    <m/>
    <n v="11"/>
    <m/>
    <n v="2"/>
    <n v="5"/>
    <m/>
    <n v="29"/>
    <n v="11"/>
    <n v="14"/>
    <m/>
    <m/>
    <m/>
    <n v="4"/>
    <n v="4"/>
    <n v="3"/>
    <n v="4"/>
    <m/>
    <m/>
    <n v="4"/>
    <n v="4"/>
    <n v="4"/>
    <n v="4"/>
    <n v="4"/>
    <m/>
    <n v="2"/>
    <n v="2"/>
    <n v="5"/>
    <n v="4"/>
    <x v="0"/>
    <n v="2"/>
    <n v="5"/>
    <m/>
    <m/>
    <n v="5"/>
    <n v="5"/>
    <n v="5"/>
    <n v="5"/>
    <n v="5"/>
    <n v="5"/>
    <n v="3"/>
    <m/>
    <s v="Si"/>
    <n v="4"/>
    <s v="Sí"/>
    <n v="3"/>
    <s v="No"/>
    <m/>
    <s v="Sí"/>
    <s v="Sí"/>
    <s v="No"/>
    <m/>
    <s v="No"/>
    <m/>
    <m/>
    <m/>
    <m/>
    <n v="5"/>
    <m/>
    <m/>
    <n v="4"/>
  </r>
  <r>
    <s v="F. Óptica y Optometría"/>
    <s v="OPT"/>
    <x v="0"/>
    <n v="261"/>
    <m/>
    <m/>
    <n v="25"/>
    <m/>
    <n v="3"/>
    <n v="5"/>
    <m/>
    <n v="25"/>
    <m/>
    <m/>
    <s v="Biblioteca del Instituto de Investigaciones Oftalmológicas Ramón Castroviejo"/>
    <m/>
    <m/>
    <n v="5"/>
    <n v="5"/>
    <n v="5"/>
    <n v="5"/>
    <m/>
    <m/>
    <n v="5"/>
    <n v="5"/>
    <n v="4"/>
    <n v="4"/>
    <n v="4"/>
    <m/>
    <n v="5"/>
    <n v="5"/>
    <n v="5"/>
    <n v="5"/>
    <x v="0"/>
    <n v="5"/>
    <n v="5"/>
    <m/>
    <m/>
    <n v="5"/>
    <n v="5"/>
    <n v="5"/>
    <n v="5"/>
    <n v="5"/>
    <n v="5"/>
    <n v="5"/>
    <m/>
    <s v="Si"/>
    <n v="4"/>
    <s v="Sí"/>
    <n v="5"/>
    <s v="Sí"/>
    <n v="5"/>
    <s v="Sí"/>
    <s v="Sí"/>
    <s v="No"/>
    <m/>
    <s v="Sí"/>
    <m/>
    <m/>
    <m/>
    <m/>
    <n v="5"/>
    <n v="5"/>
    <m/>
    <n v="5"/>
  </r>
  <r>
    <s v="Facultad de Ciencias Económicas y Empresariales "/>
    <s v="CEE"/>
    <x v="3"/>
    <n v="262"/>
    <m/>
    <m/>
    <n v="5"/>
    <m/>
    <n v="1"/>
    <n v="2"/>
    <m/>
    <m/>
    <m/>
    <m/>
    <m/>
    <m/>
    <m/>
    <m/>
    <m/>
    <m/>
    <m/>
    <m/>
    <m/>
    <n v="1"/>
    <n v="3"/>
    <n v="3"/>
    <n v="2"/>
    <n v="5"/>
    <m/>
    <m/>
    <m/>
    <m/>
    <m/>
    <x v="2"/>
    <m/>
    <m/>
    <m/>
    <m/>
    <m/>
    <m/>
    <m/>
    <m/>
    <m/>
    <m/>
    <m/>
    <m/>
    <s v="Si"/>
    <m/>
    <s v="No"/>
    <m/>
    <s v="No"/>
    <m/>
    <s v="No"/>
    <s v="No"/>
    <m/>
    <m/>
    <s v="No"/>
    <m/>
    <m/>
    <m/>
    <m/>
    <m/>
    <m/>
    <m/>
    <m/>
  </r>
  <r>
    <s v="Facultad de Ciencias Químicas "/>
    <s v="QUI"/>
    <x v="4"/>
    <n v="263"/>
    <m/>
    <m/>
    <n v="10"/>
    <m/>
    <n v="3"/>
    <n v="4"/>
    <m/>
    <n v="10"/>
    <n v="7"/>
    <m/>
    <m/>
    <m/>
    <m/>
    <n v="5"/>
    <n v="4"/>
    <n v="5"/>
    <n v="4"/>
    <m/>
    <m/>
    <n v="3"/>
    <n v="4"/>
    <n v="3"/>
    <n v="2"/>
    <n v="3"/>
    <m/>
    <n v="4"/>
    <n v="4"/>
    <n v="5"/>
    <n v="5"/>
    <x v="3"/>
    <n v="5"/>
    <n v="4"/>
    <m/>
    <m/>
    <n v="5"/>
    <n v="4"/>
    <m/>
    <n v="5"/>
    <n v="5"/>
    <n v="5"/>
    <n v="4"/>
    <m/>
    <s v="No"/>
    <m/>
    <s v="No"/>
    <m/>
    <s v="No"/>
    <m/>
    <s v="Sí"/>
    <s v="No"/>
    <s v="No"/>
    <m/>
    <s v="No"/>
    <m/>
    <m/>
    <m/>
    <m/>
    <n v="5"/>
    <n v="5"/>
    <m/>
    <n v="5"/>
  </r>
  <r>
    <s v="Facultad de Geografía e Historia "/>
    <s v="GHI"/>
    <x v="1"/>
    <n v="264"/>
    <m/>
    <m/>
    <n v="16"/>
    <m/>
    <n v="4"/>
    <n v="5"/>
    <m/>
    <n v="16"/>
    <n v="14"/>
    <n v="11"/>
    <m/>
    <m/>
    <m/>
    <n v="5"/>
    <n v="4"/>
    <n v="4"/>
    <n v="4"/>
    <m/>
    <m/>
    <n v="5"/>
    <n v="4"/>
    <n v="4"/>
    <n v="3"/>
    <n v="4"/>
    <m/>
    <n v="4"/>
    <n v="4"/>
    <n v="3"/>
    <n v="5"/>
    <x v="3"/>
    <n v="4"/>
    <n v="3"/>
    <m/>
    <m/>
    <n v="5"/>
    <n v="5"/>
    <n v="5"/>
    <n v="5"/>
    <n v="5"/>
    <n v="5"/>
    <n v="5"/>
    <m/>
    <s v="No"/>
    <n v="1"/>
    <s v="No"/>
    <m/>
    <s v="No"/>
    <m/>
    <s v="No"/>
    <s v="Sí"/>
    <s v="No"/>
    <m/>
    <s v="No"/>
    <m/>
    <m/>
    <m/>
    <m/>
    <n v="5"/>
    <n v="4"/>
    <m/>
    <n v="5"/>
  </r>
  <r>
    <s v="Facultad de Odontología "/>
    <s v="ODO"/>
    <x v="0"/>
    <n v="265"/>
    <m/>
    <m/>
    <n v="19"/>
    <m/>
    <n v="3"/>
    <n v="3"/>
    <m/>
    <n v="19"/>
    <m/>
    <m/>
    <m/>
    <m/>
    <m/>
    <n v="4"/>
    <n v="4"/>
    <n v="4"/>
    <n v="5"/>
    <m/>
    <m/>
    <n v="4"/>
    <n v="4"/>
    <n v="4"/>
    <n v="4"/>
    <n v="3"/>
    <m/>
    <n v="3"/>
    <n v="5"/>
    <n v="3"/>
    <n v="5"/>
    <x v="3"/>
    <n v="5"/>
    <n v="3"/>
    <m/>
    <m/>
    <n v="5"/>
    <n v="5"/>
    <n v="5"/>
    <n v="5"/>
    <n v="5"/>
    <n v="5"/>
    <n v="5"/>
    <m/>
    <s v="Si"/>
    <n v="4"/>
    <s v="No"/>
    <n v="4"/>
    <s v="No"/>
    <m/>
    <s v="No"/>
    <s v="Sí"/>
    <s v="Sí"/>
    <n v="4"/>
    <s v="No"/>
    <s v="Mas cursos de formacion apoyados por posteriores talleres prácticos."/>
    <m/>
    <m/>
    <m/>
    <n v="4"/>
    <n v="5"/>
    <m/>
    <n v="5"/>
  </r>
  <r>
    <s v=""/>
    <s v=""/>
    <x v="2"/>
    <n v="266"/>
    <m/>
    <m/>
    <m/>
    <m/>
    <n v="3"/>
    <n v="3"/>
    <m/>
    <n v="1"/>
    <n v="16"/>
    <n v="20"/>
    <m/>
    <m/>
    <m/>
    <n v="5"/>
    <n v="5"/>
    <n v="5"/>
    <n v="5"/>
    <m/>
    <m/>
    <n v="5"/>
    <n v="5"/>
    <n v="5"/>
    <n v="1"/>
    <n v="5"/>
    <m/>
    <n v="5"/>
    <n v="5"/>
    <n v="5"/>
    <n v="5"/>
    <x v="0"/>
    <n v="5"/>
    <n v="5"/>
    <m/>
    <m/>
    <n v="5"/>
    <n v="5"/>
    <n v="5"/>
    <n v="5"/>
    <n v="5"/>
    <n v="5"/>
    <n v="5"/>
    <m/>
    <s v="Si"/>
    <n v="5"/>
    <s v="Sí"/>
    <n v="5"/>
    <s v="Sí"/>
    <n v="4"/>
    <s v="Sí"/>
    <s v="Sí"/>
    <s v="Sí"/>
    <n v="5"/>
    <s v="No"/>
    <m/>
    <m/>
    <m/>
    <m/>
    <n v="5"/>
    <n v="5"/>
    <m/>
    <n v="5"/>
  </r>
  <r>
    <s v="Facultad de Filología "/>
    <s v="FLL"/>
    <x v="1"/>
    <n v="267"/>
    <m/>
    <m/>
    <n v="14"/>
    <m/>
    <n v="4"/>
    <n v="4"/>
    <m/>
    <n v="14"/>
    <n v="16"/>
    <m/>
    <m/>
    <m/>
    <m/>
    <n v="4"/>
    <n v="4"/>
    <n v="1"/>
    <n v="3"/>
    <m/>
    <m/>
    <n v="4"/>
    <n v="4"/>
    <n v="4"/>
    <n v="3"/>
    <n v="3"/>
    <m/>
    <n v="3"/>
    <n v="3"/>
    <n v="4"/>
    <n v="4"/>
    <x v="5"/>
    <n v="3"/>
    <n v="3"/>
    <m/>
    <m/>
    <n v="3"/>
    <n v="4"/>
    <n v="4"/>
    <n v="3"/>
    <n v="4"/>
    <n v="4"/>
    <n v="4"/>
    <m/>
    <s v="Si"/>
    <n v="4"/>
    <s v="Sí"/>
    <n v="3"/>
    <s v="Sí"/>
    <n v="3"/>
    <s v="Sí"/>
    <s v="Sí"/>
    <s v="No"/>
    <m/>
    <s v="No"/>
    <m/>
    <m/>
    <m/>
    <m/>
    <n v="4"/>
    <n v="4"/>
    <m/>
    <n v="4"/>
  </r>
  <r>
    <s v="Facultad de Ciencias Geológicas "/>
    <s v="GEO"/>
    <x v="4"/>
    <n v="268"/>
    <m/>
    <m/>
    <n v="7"/>
    <m/>
    <n v="3"/>
    <n v="4"/>
    <m/>
    <n v="7"/>
    <n v="10"/>
    <n v="28"/>
    <s v="Biblioteca Pública de Pozuelo de Alarcón, Madrid&lt;br&gt;Biblioteca Pública de Burgo de Osma, Soria"/>
    <m/>
    <m/>
    <n v="5"/>
    <n v="5"/>
    <n v="5"/>
    <n v="4"/>
    <m/>
    <m/>
    <n v="4"/>
    <n v="5"/>
    <n v="4"/>
    <n v="3"/>
    <n v="3"/>
    <m/>
    <n v="4"/>
    <n v="4"/>
    <n v="4"/>
    <n v="5"/>
    <x v="3"/>
    <n v="5"/>
    <n v="5"/>
    <m/>
    <m/>
    <n v="5"/>
    <n v="5"/>
    <n v="5"/>
    <n v="5"/>
    <n v="5"/>
    <n v="5"/>
    <n v="5"/>
    <m/>
    <s v="Si"/>
    <n v="5"/>
    <s v="Sí"/>
    <n v="5"/>
    <s v="No"/>
    <m/>
    <s v="No"/>
    <s v="Sí"/>
    <s v="Sí"/>
    <n v="5"/>
    <s v="Sí"/>
    <m/>
    <m/>
    <m/>
    <m/>
    <n v="5"/>
    <n v="5"/>
    <m/>
    <n v="5"/>
  </r>
  <r>
    <s v=""/>
    <s v=""/>
    <x v="2"/>
    <n v="269"/>
    <m/>
    <m/>
    <m/>
    <m/>
    <n v="2"/>
    <n v="3"/>
    <m/>
    <n v="6"/>
    <n v="8"/>
    <m/>
    <m/>
    <m/>
    <m/>
    <n v="5"/>
    <n v="5"/>
    <n v="5"/>
    <n v="5"/>
    <m/>
    <m/>
    <n v="5"/>
    <n v="5"/>
    <n v="3"/>
    <n v="2"/>
    <n v="3"/>
    <m/>
    <n v="5"/>
    <n v="5"/>
    <n v="5"/>
    <n v="5"/>
    <x v="0"/>
    <n v="5"/>
    <n v="5"/>
    <m/>
    <m/>
    <n v="5"/>
    <n v="5"/>
    <n v="5"/>
    <n v="5"/>
    <n v="5"/>
    <n v="5"/>
    <m/>
    <m/>
    <s v="Si"/>
    <n v="5"/>
    <s v="No"/>
    <m/>
    <s v="No"/>
    <m/>
    <s v="Sí"/>
    <s v="No"/>
    <s v="No"/>
    <m/>
    <s v="No"/>
    <m/>
    <m/>
    <m/>
    <m/>
    <n v="5"/>
    <n v="5"/>
    <m/>
    <n v="5"/>
  </r>
  <r>
    <s v="Facultad de Ciencias Biológicas "/>
    <s v="BIO"/>
    <x v="4"/>
    <n v="270"/>
    <m/>
    <m/>
    <n v="2"/>
    <m/>
    <n v="2"/>
    <n v="1"/>
    <m/>
    <n v="2"/>
    <m/>
    <m/>
    <m/>
    <m/>
    <m/>
    <n v="5"/>
    <n v="5"/>
    <n v="5"/>
    <n v="4"/>
    <m/>
    <m/>
    <n v="5"/>
    <n v="2"/>
    <n v="5"/>
    <n v="3"/>
    <n v="4"/>
    <m/>
    <n v="4"/>
    <n v="3"/>
    <n v="3"/>
    <n v="5"/>
    <x v="1"/>
    <n v="5"/>
    <n v="4"/>
    <m/>
    <m/>
    <n v="5"/>
    <n v="5"/>
    <n v="5"/>
    <n v="5"/>
    <n v="5"/>
    <n v="5"/>
    <n v="5"/>
    <m/>
    <s v="No"/>
    <m/>
    <s v="No"/>
    <m/>
    <s v="No"/>
    <m/>
    <s v="No"/>
    <s v="No"/>
    <s v="No"/>
    <m/>
    <s v="No"/>
    <m/>
    <m/>
    <m/>
    <m/>
    <n v="5"/>
    <n v="5"/>
    <m/>
    <n v="5"/>
  </r>
  <r>
    <s v="Facultad de Ciencias Políticas y Sociología "/>
    <s v="CPS"/>
    <x v="3"/>
    <n v="271"/>
    <m/>
    <m/>
    <n v="9"/>
    <m/>
    <n v="4"/>
    <n v="3"/>
    <m/>
    <n v="9"/>
    <n v="29"/>
    <n v="5"/>
    <s v="Biblioteca Nacional, Archivo Histórico Nacional, Archivo General de la Administración, Centro de Documentación de Memoria Histórica, Archivo de la Academia de Historia."/>
    <m/>
    <m/>
    <n v="4"/>
    <n v="4"/>
    <n v="4"/>
    <n v="4"/>
    <m/>
    <m/>
    <n v="5"/>
    <n v="5"/>
    <n v="5"/>
    <n v="5"/>
    <n v="4"/>
    <m/>
    <n v="4"/>
    <n v="4"/>
    <n v="4"/>
    <n v="5"/>
    <x v="1"/>
    <n v="5"/>
    <n v="3"/>
    <m/>
    <m/>
    <n v="5"/>
    <n v="4"/>
    <n v="4"/>
    <n v="4"/>
    <n v="4"/>
    <n v="4"/>
    <n v="5"/>
    <m/>
    <s v="Si"/>
    <n v="4"/>
    <s v="Sí"/>
    <n v="4"/>
    <s v="No"/>
    <m/>
    <s v="No"/>
    <s v="Sí"/>
    <s v="Sí"/>
    <n v="3"/>
    <s v="Sí"/>
    <m/>
    <m/>
    <m/>
    <m/>
    <n v="4"/>
    <n v="5"/>
    <m/>
    <n v="4"/>
  </r>
  <r>
    <s v="Facultad de Ciencias de la Información "/>
    <s v="INF"/>
    <x v="3"/>
    <n v="272"/>
    <m/>
    <m/>
    <n v="4"/>
    <m/>
    <n v="3"/>
    <n v="4"/>
    <m/>
    <n v="4"/>
    <n v="9"/>
    <n v="16"/>
    <m/>
    <m/>
    <m/>
    <n v="5"/>
    <n v="4"/>
    <n v="2"/>
    <n v="3"/>
    <m/>
    <m/>
    <m/>
    <n v="4"/>
    <n v="4"/>
    <n v="4"/>
    <n v="1"/>
    <m/>
    <n v="4"/>
    <n v="3"/>
    <n v="4"/>
    <n v="3"/>
    <x v="5"/>
    <n v="4"/>
    <n v="3"/>
    <m/>
    <m/>
    <n v="5"/>
    <n v="4"/>
    <n v="4"/>
    <n v="4"/>
    <n v="3"/>
    <n v="4"/>
    <n v="4"/>
    <m/>
    <s v="Si"/>
    <n v="2"/>
    <s v="Sí"/>
    <n v="2"/>
    <s v="No"/>
    <m/>
    <m/>
    <s v="Sí"/>
    <s v="No"/>
    <m/>
    <s v="No"/>
    <m/>
    <m/>
    <m/>
    <m/>
    <n v="5"/>
    <n v="5"/>
    <m/>
    <n v="5"/>
  </r>
  <r>
    <s v="Facultad de Ciencias Políticas y Sociología "/>
    <s v="CPS"/>
    <x v="3"/>
    <n v="273"/>
    <m/>
    <m/>
    <n v="9"/>
    <m/>
    <n v="3"/>
    <n v="4"/>
    <m/>
    <n v="9"/>
    <n v="5"/>
    <n v="26"/>
    <s v="bibliotecas municipales "/>
    <m/>
    <m/>
    <n v="5"/>
    <n v="5"/>
    <n v="5"/>
    <n v="4"/>
    <m/>
    <m/>
    <n v="4"/>
    <n v="4"/>
    <n v="4"/>
    <n v="2"/>
    <n v="3"/>
    <m/>
    <n v="5"/>
    <n v="4"/>
    <n v="4"/>
    <n v="5"/>
    <x v="1"/>
    <n v="5"/>
    <n v="5"/>
    <m/>
    <m/>
    <n v="5"/>
    <n v="5"/>
    <n v="5"/>
    <n v="5"/>
    <n v="5"/>
    <m/>
    <n v="5"/>
    <m/>
    <s v="Si"/>
    <n v="5"/>
    <s v="Sí"/>
    <n v="4"/>
    <s v="Sí"/>
    <m/>
    <s v="Sí"/>
    <s v="Sí"/>
    <s v="Sí"/>
    <n v="5"/>
    <s v="Sí"/>
    <m/>
    <m/>
    <m/>
    <m/>
    <n v="5"/>
    <n v="5"/>
    <m/>
    <n v="5"/>
  </r>
  <r>
    <s v="Facultad de Ciencias Económicas y Empresariales "/>
    <s v="CEE"/>
    <x v="3"/>
    <n v="274"/>
    <m/>
    <m/>
    <n v="5"/>
    <m/>
    <n v="2"/>
    <n v="5"/>
    <m/>
    <n v="5"/>
    <m/>
    <m/>
    <m/>
    <m/>
    <m/>
    <n v="5"/>
    <n v="5"/>
    <n v="5"/>
    <n v="3"/>
    <m/>
    <m/>
    <n v="2"/>
    <n v="5"/>
    <n v="2"/>
    <n v="4"/>
    <n v="2"/>
    <m/>
    <n v="4"/>
    <n v="4"/>
    <n v="4"/>
    <n v="4"/>
    <x v="1"/>
    <n v="4"/>
    <n v="3"/>
    <m/>
    <m/>
    <n v="4"/>
    <n v="5"/>
    <n v="5"/>
    <n v="5"/>
    <n v="5"/>
    <n v="3"/>
    <n v="4"/>
    <m/>
    <s v="No"/>
    <m/>
    <s v="No"/>
    <m/>
    <s v="No"/>
    <m/>
    <s v="Sí"/>
    <s v="Sí"/>
    <s v="No"/>
    <m/>
    <s v="No"/>
    <m/>
    <m/>
    <m/>
    <m/>
    <n v="5"/>
    <n v="5"/>
    <m/>
    <n v="5"/>
  </r>
  <r>
    <s v="Facultad de Ciencias Políticas y Sociología "/>
    <s v="CPS"/>
    <x v="3"/>
    <n v="275"/>
    <m/>
    <m/>
    <n v="9"/>
    <m/>
    <n v="2"/>
    <n v="2"/>
    <m/>
    <n v="9"/>
    <n v="5"/>
    <n v="14"/>
    <s v="Reales Academias"/>
    <m/>
    <m/>
    <n v="5"/>
    <n v="5"/>
    <n v="4"/>
    <n v="5"/>
    <m/>
    <m/>
    <n v="3"/>
    <n v="2"/>
    <n v="5"/>
    <n v="3"/>
    <n v="3"/>
    <m/>
    <n v="5"/>
    <n v="4"/>
    <n v="5"/>
    <n v="5"/>
    <x v="0"/>
    <n v="5"/>
    <n v="5"/>
    <m/>
    <m/>
    <n v="5"/>
    <n v="5"/>
    <n v="5"/>
    <n v="5"/>
    <n v="5"/>
    <n v="5"/>
    <n v="5"/>
    <m/>
    <s v="No"/>
    <m/>
    <s v="No"/>
    <m/>
    <s v="No"/>
    <m/>
    <s v="No"/>
    <s v="Sí"/>
    <s v="No"/>
    <m/>
    <s v="Sí"/>
    <m/>
    <m/>
    <m/>
    <m/>
    <n v="5"/>
    <n v="5"/>
    <m/>
    <n v="5"/>
  </r>
  <r>
    <s v="Facultad de Educación "/>
    <s v="EDU"/>
    <x v="1"/>
    <n v="276"/>
    <m/>
    <m/>
    <n v="12"/>
    <m/>
    <n v="3"/>
    <n v="5"/>
    <m/>
    <n v="12"/>
    <n v="1"/>
    <n v="18"/>
    <m/>
    <m/>
    <m/>
    <n v="5"/>
    <n v="5"/>
    <n v="5"/>
    <n v="5"/>
    <m/>
    <m/>
    <n v="5"/>
    <n v="5"/>
    <n v="2"/>
    <n v="4"/>
    <n v="4"/>
    <m/>
    <n v="4"/>
    <n v="4"/>
    <n v="3"/>
    <n v="5"/>
    <x v="1"/>
    <n v="5"/>
    <n v="4"/>
    <m/>
    <m/>
    <n v="5"/>
    <n v="5"/>
    <n v="5"/>
    <n v="5"/>
    <n v="2"/>
    <n v="2"/>
    <n v="2"/>
    <m/>
    <s v="Si"/>
    <n v="3"/>
    <s v="Sí"/>
    <n v="1"/>
    <s v="No"/>
    <m/>
    <s v="Sí"/>
    <s v="Sí"/>
    <s v="No"/>
    <m/>
    <s v="Sí"/>
    <s v="Más libros y revistas on line"/>
    <m/>
    <m/>
    <m/>
    <n v="5"/>
    <n v="5"/>
    <m/>
    <n v="5"/>
  </r>
  <r>
    <s v="Facultad de Ciencias Políticas y Sociología "/>
    <s v="CPS"/>
    <x v="3"/>
    <n v="277"/>
    <m/>
    <m/>
    <n v="9"/>
    <m/>
    <n v="2"/>
    <n v="3"/>
    <m/>
    <n v="10"/>
    <n v="5"/>
    <m/>
    <m/>
    <m/>
    <m/>
    <n v="5"/>
    <n v="5"/>
    <n v="4"/>
    <n v="4"/>
    <m/>
    <m/>
    <n v="4"/>
    <n v="4"/>
    <n v="3"/>
    <n v="4"/>
    <n v="4"/>
    <m/>
    <n v="4"/>
    <n v="4"/>
    <n v="3"/>
    <n v="5"/>
    <x v="3"/>
    <n v="5"/>
    <n v="4"/>
    <m/>
    <m/>
    <n v="5"/>
    <n v="5"/>
    <n v="5"/>
    <n v="5"/>
    <n v="5"/>
    <n v="4"/>
    <n v="3"/>
    <m/>
    <s v="No"/>
    <m/>
    <s v="No"/>
    <m/>
    <s v="No"/>
    <m/>
    <s v="Sí"/>
    <s v="Sí"/>
    <s v="No"/>
    <m/>
    <s v="No"/>
    <m/>
    <m/>
    <m/>
    <m/>
    <n v="5"/>
    <n v="5"/>
    <m/>
    <n v="4"/>
  </r>
  <r>
    <s v="Facultad de Informática "/>
    <s v="FDI"/>
    <x v="4"/>
    <n v="278"/>
    <m/>
    <m/>
    <n v="17"/>
    <m/>
    <n v="2"/>
    <n v="2"/>
    <m/>
    <n v="17"/>
    <n v="29"/>
    <m/>
    <m/>
    <m/>
    <m/>
    <n v="3"/>
    <n v="3"/>
    <n v="3"/>
    <n v="3"/>
    <m/>
    <m/>
    <n v="1"/>
    <n v="1"/>
    <n v="5"/>
    <n v="2"/>
    <n v="5"/>
    <m/>
    <n v="2"/>
    <n v="2"/>
    <n v="1"/>
    <n v="2"/>
    <x v="5"/>
    <n v="3"/>
    <n v="1"/>
    <m/>
    <m/>
    <n v="4"/>
    <n v="3"/>
    <n v="3"/>
    <n v="3"/>
    <n v="3"/>
    <n v="3"/>
    <n v="2"/>
    <m/>
    <s v="Si"/>
    <n v="3"/>
    <s v="No"/>
    <m/>
    <s v="No"/>
    <m/>
    <s v="Sí"/>
    <s v="Sí"/>
    <s v="No"/>
    <m/>
    <s v="No"/>
    <m/>
    <m/>
    <m/>
    <m/>
    <n v="2"/>
    <n v="3"/>
    <m/>
    <n v="3"/>
  </r>
  <r>
    <s v="Facultad de Ciencias Geológicas "/>
    <s v="GEO"/>
    <x v="4"/>
    <n v="279"/>
    <m/>
    <m/>
    <n v="7"/>
    <m/>
    <n v="5"/>
    <n v="5"/>
    <m/>
    <n v="7"/>
    <n v="2"/>
    <m/>
    <m/>
    <m/>
    <m/>
    <n v="4"/>
    <n v="5"/>
    <n v="5"/>
    <n v="2"/>
    <m/>
    <m/>
    <n v="4"/>
    <n v="5"/>
    <n v="4"/>
    <n v="4"/>
    <n v="3"/>
    <m/>
    <n v="4"/>
    <n v="5"/>
    <n v="4"/>
    <n v="4"/>
    <x v="3"/>
    <n v="4"/>
    <n v="3"/>
    <m/>
    <m/>
    <n v="5"/>
    <n v="5"/>
    <n v="5"/>
    <n v="5"/>
    <n v="4"/>
    <n v="4"/>
    <m/>
    <m/>
    <s v="Si"/>
    <n v="3"/>
    <s v="Sí"/>
    <n v="4"/>
    <s v="No"/>
    <m/>
    <s v="Sí"/>
    <s v="Sí"/>
    <s v="No"/>
    <m/>
    <s v="No"/>
    <m/>
    <m/>
    <m/>
    <m/>
    <n v="3"/>
    <n v="4"/>
    <m/>
    <n v="3"/>
  </r>
  <r>
    <s v="Facultad de Geografía e Historia "/>
    <s v="GHI"/>
    <x v="1"/>
    <n v="280"/>
    <m/>
    <m/>
    <n v="16"/>
    <m/>
    <n v="5"/>
    <n v="4"/>
    <m/>
    <n v="16"/>
    <n v="29"/>
    <n v="14"/>
    <m/>
    <m/>
    <m/>
    <n v="4"/>
    <n v="4"/>
    <n v="4"/>
    <n v="2"/>
    <m/>
    <m/>
    <n v="5"/>
    <n v="4"/>
    <n v="4"/>
    <n v="4"/>
    <n v="5"/>
    <m/>
    <n v="5"/>
    <n v="4"/>
    <n v="4"/>
    <n v="4"/>
    <x v="4"/>
    <n v="4"/>
    <n v="1"/>
    <m/>
    <m/>
    <n v="4"/>
    <n v="4"/>
    <n v="4"/>
    <n v="4"/>
    <n v="4"/>
    <n v="4"/>
    <n v="4"/>
    <m/>
    <s v="Si"/>
    <n v="4"/>
    <s v="Sí"/>
    <n v="4"/>
    <s v="No"/>
    <m/>
    <s v="No"/>
    <s v="Sí"/>
    <s v="No"/>
    <m/>
    <s v="Sí"/>
    <m/>
    <m/>
    <m/>
    <m/>
    <n v="5"/>
    <n v="5"/>
    <m/>
    <n v="5"/>
  </r>
  <r>
    <s v="Facultad de Ciencias Matemáticas "/>
    <s v="MAT"/>
    <x v="4"/>
    <n v="281"/>
    <m/>
    <m/>
    <n v="8"/>
    <m/>
    <n v="3"/>
    <n v="3"/>
    <m/>
    <n v="8"/>
    <n v="17"/>
    <m/>
    <m/>
    <m/>
    <m/>
    <n v="4"/>
    <n v="3"/>
    <n v="3"/>
    <n v="4"/>
    <m/>
    <m/>
    <n v="5"/>
    <n v="3"/>
    <n v="4"/>
    <n v="2"/>
    <n v="4"/>
    <m/>
    <n v="4"/>
    <n v="3"/>
    <n v="2"/>
    <n v="5"/>
    <x v="2"/>
    <n v="4"/>
    <n v="3"/>
    <m/>
    <m/>
    <n v="5"/>
    <n v="1"/>
    <n v="3"/>
    <n v="4"/>
    <n v="4"/>
    <n v="5"/>
    <n v="3"/>
    <m/>
    <s v="Si"/>
    <n v="4"/>
    <s v="No"/>
    <m/>
    <s v="No"/>
    <m/>
    <s v="No"/>
    <s v="No"/>
    <s v="No"/>
    <m/>
    <s v="No"/>
    <m/>
    <m/>
    <m/>
    <m/>
    <n v="4"/>
    <n v="5"/>
    <m/>
    <n v="4"/>
  </r>
  <r>
    <s v="Facultad de Derecho "/>
    <s v="DER"/>
    <x v="3"/>
    <n v="282"/>
    <m/>
    <m/>
    <n v="11"/>
    <m/>
    <n v="2"/>
    <n v="3"/>
    <m/>
    <n v="11"/>
    <n v="29"/>
    <m/>
    <m/>
    <m/>
    <m/>
    <n v="4"/>
    <n v="4"/>
    <n v="4"/>
    <n v="4"/>
    <m/>
    <m/>
    <n v="3"/>
    <n v="5"/>
    <n v="4"/>
    <n v="2"/>
    <n v="5"/>
    <m/>
    <n v="4"/>
    <n v="4"/>
    <n v="4"/>
    <n v="4"/>
    <x v="3"/>
    <n v="2"/>
    <n v="4"/>
    <m/>
    <m/>
    <n v="5"/>
    <n v="5"/>
    <n v="5"/>
    <n v="5"/>
    <n v="5"/>
    <n v="5"/>
    <n v="5"/>
    <m/>
    <s v="Si"/>
    <n v="5"/>
    <s v="Sí"/>
    <n v="4"/>
    <s v="No"/>
    <m/>
    <s v="Sí"/>
    <s v="No"/>
    <s v="No"/>
    <m/>
    <s v="No"/>
    <m/>
    <m/>
    <m/>
    <m/>
    <n v="5"/>
    <n v="5"/>
    <m/>
    <n v="5"/>
  </r>
  <r>
    <s v="Facultad de Ciencias Matemáticas "/>
    <s v="MAT"/>
    <x v="4"/>
    <n v="283"/>
    <m/>
    <m/>
    <n v="8"/>
    <m/>
    <n v="3"/>
    <n v="3"/>
    <m/>
    <n v="8"/>
    <n v="10"/>
    <m/>
    <m/>
    <m/>
    <m/>
    <n v="1"/>
    <n v="1"/>
    <n v="1"/>
    <n v="1"/>
    <m/>
    <m/>
    <n v="4"/>
    <n v="4"/>
    <n v="5"/>
    <n v="2"/>
    <n v="5"/>
    <m/>
    <n v="3"/>
    <n v="2"/>
    <n v="2"/>
    <n v="4"/>
    <x v="1"/>
    <n v="4"/>
    <n v="3"/>
    <m/>
    <m/>
    <n v="5"/>
    <n v="5"/>
    <n v="5"/>
    <n v="5"/>
    <n v="5"/>
    <n v="5"/>
    <n v="5"/>
    <m/>
    <s v="Si"/>
    <n v="3"/>
    <s v="Sí"/>
    <n v="3"/>
    <s v="Sí"/>
    <n v="3"/>
    <s v="Sí"/>
    <s v="Sí"/>
    <s v="No"/>
    <m/>
    <s v="No"/>
    <m/>
    <m/>
    <m/>
    <m/>
    <n v="4"/>
    <n v="5"/>
    <m/>
    <n v="5"/>
  </r>
  <r>
    <s v="Facultad de Farmacia "/>
    <s v="FAR"/>
    <x v="0"/>
    <n v="284"/>
    <m/>
    <m/>
    <n v="13"/>
    <m/>
    <n v="2"/>
    <n v="3"/>
    <m/>
    <n v="13"/>
    <m/>
    <m/>
    <m/>
    <m/>
    <m/>
    <n v="5"/>
    <n v="4"/>
    <n v="4"/>
    <n v="4"/>
    <m/>
    <m/>
    <n v="1"/>
    <n v="4"/>
    <n v="4"/>
    <n v="2"/>
    <n v="1"/>
    <m/>
    <m/>
    <m/>
    <n v="4"/>
    <n v="5"/>
    <x v="3"/>
    <n v="4"/>
    <n v="4"/>
    <m/>
    <m/>
    <m/>
    <m/>
    <m/>
    <m/>
    <m/>
    <m/>
    <m/>
    <m/>
    <s v="Si"/>
    <n v="5"/>
    <s v="Sí"/>
    <n v="5"/>
    <s v="Sí"/>
    <n v="4"/>
    <s v="Sí"/>
    <s v="Sí"/>
    <s v="No"/>
    <m/>
    <s v="No"/>
    <m/>
    <m/>
    <m/>
    <m/>
    <n v="4"/>
    <n v="4"/>
    <m/>
    <n v="5"/>
  </r>
  <r>
    <s v="Facultad de Educación "/>
    <s v="EDU"/>
    <x v="1"/>
    <n v="285"/>
    <m/>
    <m/>
    <n v="12"/>
    <m/>
    <n v="3"/>
    <n v="3"/>
    <m/>
    <n v="12"/>
    <m/>
    <m/>
    <m/>
    <m/>
    <m/>
    <n v="3"/>
    <n v="3"/>
    <n v="4"/>
    <n v="4"/>
    <m/>
    <m/>
    <n v="3"/>
    <n v="4"/>
    <n v="4"/>
    <n v="3"/>
    <n v="2"/>
    <m/>
    <n v="4"/>
    <n v="2"/>
    <n v="2"/>
    <n v="3"/>
    <x v="1"/>
    <n v="3"/>
    <n v="3"/>
    <m/>
    <m/>
    <n v="4"/>
    <n v="5"/>
    <n v="5"/>
    <n v="5"/>
    <n v="5"/>
    <n v="5"/>
    <n v="3"/>
    <m/>
    <s v="Si"/>
    <n v="2"/>
    <s v="Sí"/>
    <n v="2"/>
    <s v="No"/>
    <m/>
    <s v="No"/>
    <s v="Sí"/>
    <s v="Sí"/>
    <n v="2"/>
    <s v="No"/>
    <s v="Creo que el apoyo a la investigación no debe darse a través de cursos únicamente, cualquier personal de la biblioteca debe estar allí para ayudar en el uso de buscadores, hay personal de sobra para hacerlo."/>
    <m/>
    <m/>
    <m/>
    <m/>
    <n v="3"/>
    <m/>
    <n v="3"/>
  </r>
  <r>
    <s v="Facultad de Geografía e Historia "/>
    <s v="GHI"/>
    <x v="1"/>
    <n v="286"/>
    <m/>
    <m/>
    <n v="16"/>
    <m/>
    <n v="3"/>
    <n v="3"/>
    <m/>
    <n v="16"/>
    <n v="29"/>
    <n v="11"/>
    <m/>
    <m/>
    <m/>
    <n v="5"/>
    <n v="5"/>
    <n v="4"/>
    <n v="3"/>
    <m/>
    <m/>
    <n v="4"/>
    <n v="5"/>
    <n v="4"/>
    <n v="3"/>
    <n v="5"/>
    <m/>
    <n v="4"/>
    <n v="5"/>
    <n v="3"/>
    <n v="5"/>
    <x v="0"/>
    <n v="4"/>
    <n v="5"/>
    <m/>
    <m/>
    <n v="5"/>
    <n v="3"/>
    <n v="4"/>
    <n v="5"/>
    <n v="5"/>
    <n v="5"/>
    <n v="2"/>
    <m/>
    <s v="Si"/>
    <n v="4"/>
    <s v="No"/>
    <m/>
    <s v="No"/>
    <m/>
    <s v="Sí"/>
    <s v="Sí"/>
    <s v="No"/>
    <m/>
    <s v="Sí"/>
    <m/>
    <m/>
    <m/>
    <m/>
    <n v="5"/>
    <n v="5"/>
    <m/>
    <n v="5"/>
  </r>
  <r>
    <s v="Facultad de Filología "/>
    <s v="FLL"/>
    <x v="1"/>
    <n v="287"/>
    <m/>
    <m/>
    <n v="14"/>
    <m/>
    <n v="3"/>
    <n v="4"/>
    <m/>
    <n v="14"/>
    <n v="29"/>
    <m/>
    <m/>
    <m/>
    <m/>
    <n v="5"/>
    <n v="5"/>
    <n v="5"/>
    <n v="4"/>
    <m/>
    <m/>
    <n v="4"/>
    <n v="5"/>
    <n v="3"/>
    <n v="3"/>
    <n v="4"/>
    <m/>
    <n v="4"/>
    <n v="4"/>
    <n v="4"/>
    <n v="4"/>
    <x v="3"/>
    <n v="4"/>
    <n v="4"/>
    <m/>
    <m/>
    <n v="4"/>
    <n v="5"/>
    <n v="4"/>
    <n v="4"/>
    <n v="4"/>
    <n v="5"/>
    <n v="4"/>
    <m/>
    <s v="Si"/>
    <n v="4"/>
    <s v="No"/>
    <m/>
    <s v="No"/>
    <m/>
    <s v="Sí"/>
    <s v="Sí"/>
    <s v="No"/>
    <m/>
    <s v="No"/>
    <m/>
    <m/>
    <m/>
    <m/>
    <n v="4"/>
    <n v="4"/>
    <m/>
    <n v="4"/>
  </r>
  <r>
    <s v="Facultad de Derecho "/>
    <s v="DER"/>
    <x v="3"/>
    <n v="288"/>
    <m/>
    <m/>
    <n v="11"/>
    <m/>
    <n v="2"/>
    <n v="2"/>
    <m/>
    <n v="29"/>
    <n v="11"/>
    <n v="9"/>
    <m/>
    <m/>
    <m/>
    <n v="4"/>
    <n v="4"/>
    <n v="4"/>
    <n v="3"/>
    <m/>
    <m/>
    <n v="3"/>
    <n v="3"/>
    <n v="5"/>
    <n v="4"/>
    <n v="4"/>
    <m/>
    <n v="4"/>
    <n v="4"/>
    <n v="4"/>
    <n v="4"/>
    <x v="3"/>
    <n v="4"/>
    <n v="4"/>
    <m/>
    <m/>
    <n v="4"/>
    <n v="4"/>
    <n v="4"/>
    <n v="4"/>
    <n v="4"/>
    <n v="4"/>
    <n v="4"/>
    <m/>
    <s v="No"/>
    <m/>
    <s v="No"/>
    <m/>
    <s v="Sí"/>
    <n v="3"/>
    <s v="No"/>
    <s v="Sí"/>
    <s v="No"/>
    <m/>
    <s v="Sí"/>
    <m/>
    <m/>
    <m/>
    <m/>
    <n v="5"/>
    <n v="5"/>
    <m/>
    <n v="4"/>
  </r>
  <r>
    <s v="Facultad de Derecho "/>
    <s v="DER"/>
    <x v="3"/>
    <n v="289"/>
    <m/>
    <m/>
    <n v="11"/>
    <m/>
    <n v="3"/>
    <n v="4"/>
    <m/>
    <n v="29"/>
    <n v="11"/>
    <m/>
    <m/>
    <m/>
    <m/>
    <n v="1"/>
    <n v="1"/>
    <n v="3"/>
    <n v="3"/>
    <m/>
    <m/>
    <n v="5"/>
    <n v="5"/>
    <n v="3"/>
    <n v="3"/>
    <n v="3"/>
    <m/>
    <n v="3"/>
    <n v="3"/>
    <n v="3"/>
    <n v="2"/>
    <x v="1"/>
    <n v="3"/>
    <n v="3"/>
    <m/>
    <m/>
    <n v="2"/>
    <n v="1"/>
    <n v="2"/>
    <n v="1"/>
    <n v="1"/>
    <n v="3"/>
    <n v="3"/>
    <m/>
    <s v="No"/>
    <m/>
    <s v="No"/>
    <m/>
    <s v="No"/>
    <m/>
    <s v="No"/>
    <s v="No"/>
    <s v="No"/>
    <m/>
    <s v="No"/>
    <m/>
    <m/>
    <m/>
    <m/>
    <n v="2"/>
    <n v="2"/>
    <m/>
    <n v="4"/>
  </r>
  <r>
    <s v="Facultad de Ciencias de la Información "/>
    <s v="INF"/>
    <x v="3"/>
    <n v="290"/>
    <m/>
    <m/>
    <n v="4"/>
    <m/>
    <n v="3"/>
    <n v="4"/>
    <m/>
    <n v="16"/>
    <n v="4"/>
    <n v="1"/>
    <m/>
    <m/>
    <m/>
    <n v="4"/>
    <n v="4"/>
    <n v="4"/>
    <n v="2"/>
    <m/>
    <m/>
    <n v="4"/>
    <n v="4"/>
    <n v="4"/>
    <n v="3"/>
    <n v="3"/>
    <m/>
    <n v="4"/>
    <n v="2"/>
    <n v="2"/>
    <n v="4"/>
    <x v="4"/>
    <n v="1"/>
    <n v="1"/>
    <m/>
    <m/>
    <n v="3"/>
    <n v="4"/>
    <n v="4"/>
    <n v="3"/>
    <n v="4"/>
    <n v="4"/>
    <n v="2"/>
    <m/>
    <s v="Si"/>
    <n v="3"/>
    <s v="No"/>
    <m/>
    <s v="No"/>
    <m/>
    <s v="No"/>
    <s v="No"/>
    <s v="No"/>
    <m/>
    <s v="No"/>
    <m/>
    <m/>
    <m/>
    <m/>
    <n v="4"/>
    <n v="4"/>
    <m/>
    <n v="4"/>
  </r>
  <r>
    <s v="Facultad de Ciencias de la Información "/>
    <s v="INF"/>
    <x v="3"/>
    <n v="291"/>
    <m/>
    <m/>
    <n v="4"/>
    <m/>
    <n v="3"/>
    <n v="4"/>
    <m/>
    <n v="4"/>
    <m/>
    <m/>
    <m/>
    <m/>
    <m/>
    <n v="5"/>
    <n v="5"/>
    <n v="5"/>
    <n v="5"/>
    <m/>
    <m/>
    <n v="4"/>
    <n v="3"/>
    <n v="4"/>
    <n v="2"/>
    <n v="5"/>
    <m/>
    <n v="4"/>
    <n v="5"/>
    <n v="3"/>
    <n v="4"/>
    <x v="3"/>
    <n v="5"/>
    <n v="5"/>
    <m/>
    <m/>
    <n v="5"/>
    <n v="5"/>
    <n v="5"/>
    <n v="5"/>
    <n v="5"/>
    <n v="5"/>
    <n v="5"/>
    <m/>
    <s v="Si"/>
    <n v="3"/>
    <s v="Sí"/>
    <n v="3"/>
    <s v="Sí"/>
    <n v="3"/>
    <s v="Sí"/>
    <s v="Sí"/>
    <s v="Sí"/>
    <n v="5"/>
    <s v="No"/>
    <m/>
    <m/>
    <m/>
    <m/>
    <n v="5"/>
    <n v="5"/>
    <m/>
    <n v="5"/>
  </r>
  <r>
    <s v="Facultad de Ciencias de la Información "/>
    <s v="INF"/>
    <x v="3"/>
    <n v="292"/>
    <m/>
    <m/>
    <n v="4"/>
    <m/>
    <n v="3"/>
    <n v="5"/>
    <m/>
    <n v="4"/>
    <n v="16"/>
    <n v="9"/>
    <m/>
    <m/>
    <m/>
    <n v="5"/>
    <n v="5"/>
    <n v="4"/>
    <n v="4"/>
    <m/>
    <m/>
    <n v="3"/>
    <n v="5"/>
    <n v="3"/>
    <n v="4"/>
    <n v="4"/>
    <m/>
    <n v="5"/>
    <n v="4"/>
    <n v="4"/>
    <n v="5"/>
    <x v="0"/>
    <n v="4"/>
    <n v="4"/>
    <m/>
    <m/>
    <n v="4"/>
    <n v="5"/>
    <n v="5"/>
    <n v="5"/>
    <n v="5"/>
    <n v="5"/>
    <n v="4"/>
    <m/>
    <s v="Si"/>
    <n v="4"/>
    <s v="Sí"/>
    <n v="4"/>
    <s v="Sí"/>
    <n v="3"/>
    <s v="Sí"/>
    <s v="Sí"/>
    <s v="Sí"/>
    <n v="5"/>
    <s v="No"/>
    <m/>
    <m/>
    <m/>
    <m/>
    <n v="5"/>
    <n v="5"/>
    <m/>
    <n v="5"/>
  </r>
  <r>
    <s v="Facultad de Filología "/>
    <s v="FLL"/>
    <x v="1"/>
    <n v="293"/>
    <m/>
    <m/>
    <n v="14"/>
    <m/>
    <n v="3"/>
    <n v="5"/>
    <m/>
    <n v="14"/>
    <n v="16"/>
    <n v="15"/>
    <s v="BNE, BHMV, CSIC"/>
    <m/>
    <m/>
    <n v="4"/>
    <n v="4"/>
    <n v="3"/>
    <n v="3"/>
    <m/>
    <m/>
    <n v="4"/>
    <n v="4"/>
    <n v="5"/>
    <n v="4"/>
    <n v="4"/>
    <m/>
    <n v="4"/>
    <n v="3"/>
    <n v="1"/>
    <n v="4"/>
    <x v="4"/>
    <n v="5"/>
    <n v="1"/>
    <m/>
    <m/>
    <n v="5"/>
    <n v="5"/>
    <n v="5"/>
    <n v="5"/>
    <n v="4"/>
    <n v="4"/>
    <n v="4"/>
    <m/>
    <s v="Si"/>
    <n v="3"/>
    <s v="No"/>
    <m/>
    <s v="No"/>
    <m/>
    <s v="Sí"/>
    <s v="Sí"/>
    <s v="Sí"/>
    <n v="4"/>
    <s v="Sí"/>
    <m/>
    <m/>
    <m/>
    <m/>
    <n v="5"/>
    <n v="5"/>
    <m/>
    <n v="4"/>
  </r>
  <r>
    <s v="Facultad de Filología "/>
    <s v="FLL"/>
    <x v="1"/>
    <n v="294"/>
    <m/>
    <m/>
    <n v="14"/>
    <m/>
    <n v="2"/>
    <n v="3"/>
    <m/>
    <n v="14"/>
    <n v="29"/>
    <n v="15"/>
    <m/>
    <m/>
    <m/>
    <n v="5"/>
    <n v="4"/>
    <n v="4"/>
    <n v="3"/>
    <m/>
    <m/>
    <n v="2"/>
    <n v="5"/>
    <n v="5"/>
    <n v="2"/>
    <m/>
    <m/>
    <n v="4"/>
    <n v="5"/>
    <n v="4"/>
    <n v="5"/>
    <x v="0"/>
    <n v="4"/>
    <n v="4"/>
    <m/>
    <m/>
    <n v="4"/>
    <n v="5"/>
    <n v="5"/>
    <n v="4"/>
    <n v="4"/>
    <n v="4"/>
    <n v="4"/>
    <m/>
    <m/>
    <n v="4"/>
    <s v="No"/>
    <m/>
    <s v="No"/>
    <m/>
    <s v="Sí"/>
    <s v="Sí"/>
    <s v="No"/>
    <m/>
    <s v="No"/>
    <m/>
    <m/>
    <m/>
    <m/>
    <n v="4"/>
    <n v="4"/>
    <m/>
    <n v="5"/>
  </r>
  <r>
    <s v="Facultad de Ciencias Políticas y Sociología "/>
    <s v="CPS"/>
    <x v="3"/>
    <n v="295"/>
    <m/>
    <m/>
    <n v="9"/>
    <m/>
    <n v="2"/>
    <n v="4"/>
    <m/>
    <m/>
    <m/>
    <m/>
    <m/>
    <m/>
    <m/>
    <n v="4"/>
    <n v="4"/>
    <n v="4"/>
    <n v="4"/>
    <m/>
    <m/>
    <n v="4"/>
    <n v="5"/>
    <m/>
    <n v="3"/>
    <n v="4"/>
    <m/>
    <n v="4"/>
    <n v="4"/>
    <n v="4"/>
    <n v="4"/>
    <x v="5"/>
    <n v="1"/>
    <n v="2"/>
    <m/>
    <m/>
    <n v="4"/>
    <n v="4"/>
    <n v="4"/>
    <n v="3"/>
    <n v="3"/>
    <n v="3"/>
    <n v="3"/>
    <m/>
    <s v="Si"/>
    <n v="3"/>
    <s v="Sí"/>
    <n v="3"/>
    <s v="No"/>
    <m/>
    <s v="Sí"/>
    <s v="Sí"/>
    <s v="No"/>
    <m/>
    <s v="No"/>
    <m/>
    <m/>
    <m/>
    <m/>
    <m/>
    <m/>
    <m/>
    <m/>
  </r>
  <r>
    <s v="Facultad de Ciencias Políticas y Sociología "/>
    <s v="CPS"/>
    <x v="3"/>
    <n v="296"/>
    <m/>
    <m/>
    <n v="9"/>
    <m/>
    <n v="3"/>
    <n v="3"/>
    <m/>
    <n v="9"/>
    <n v="5"/>
    <n v="18"/>
    <s v="Universidad Carlos III"/>
    <m/>
    <m/>
    <n v="4"/>
    <n v="4"/>
    <n v="3"/>
    <n v="3"/>
    <m/>
    <m/>
    <n v="2"/>
    <n v="3"/>
    <n v="4"/>
    <n v="4"/>
    <n v="4"/>
    <m/>
    <n v="4"/>
    <n v="4"/>
    <n v="3"/>
    <n v="5"/>
    <x v="3"/>
    <n v="5"/>
    <n v="3"/>
    <m/>
    <m/>
    <n v="5"/>
    <n v="5"/>
    <n v="5"/>
    <n v="4"/>
    <n v="4"/>
    <n v="4"/>
    <n v="4"/>
    <m/>
    <s v="Si"/>
    <n v="4"/>
    <s v="No"/>
    <m/>
    <s v="No"/>
    <m/>
    <s v="No"/>
    <s v="Sí"/>
    <s v="Sí"/>
    <n v="4"/>
    <s v="Sí"/>
    <s v="Relativo a la Investigación y Publicación en Revistas de impacto"/>
    <m/>
    <m/>
    <m/>
    <n v="5"/>
    <n v="5"/>
    <m/>
    <n v="4"/>
  </r>
  <r>
    <s v="Facultad de Psicología "/>
    <s v="PSI"/>
    <x v="0"/>
    <n v="297"/>
    <m/>
    <m/>
    <n v="20"/>
    <m/>
    <n v="3"/>
    <n v="5"/>
    <m/>
    <n v="20"/>
    <n v="3"/>
    <m/>
    <m/>
    <m/>
    <m/>
    <n v="5"/>
    <n v="5"/>
    <n v="3"/>
    <n v="3"/>
    <m/>
    <m/>
    <n v="4"/>
    <n v="5"/>
    <n v="4"/>
    <n v="3"/>
    <n v="5"/>
    <m/>
    <n v="4"/>
    <n v="3"/>
    <n v="4"/>
    <n v="4"/>
    <x v="1"/>
    <n v="4"/>
    <n v="4"/>
    <m/>
    <m/>
    <n v="4"/>
    <n v="4"/>
    <n v="3"/>
    <n v="4"/>
    <n v="5"/>
    <n v="4"/>
    <n v="4"/>
    <m/>
    <s v="Si"/>
    <n v="4"/>
    <s v="No"/>
    <m/>
    <s v="No"/>
    <m/>
    <s v="No"/>
    <s v="Sí"/>
    <s v="Sí"/>
    <n v="5"/>
    <m/>
    <s v="mejorar la accesibilidad a las bases de datos con procedimientos más intuitivos"/>
    <m/>
    <m/>
    <m/>
    <n v="4"/>
    <n v="4"/>
    <m/>
    <n v="4"/>
  </r>
  <r>
    <s v=""/>
    <s v=""/>
    <x v="2"/>
    <n v="298"/>
    <m/>
    <m/>
    <m/>
    <m/>
    <n v="3"/>
    <n v="3"/>
    <m/>
    <n v="29"/>
    <n v="14"/>
    <n v="3"/>
    <s v="Hispánica AECID"/>
    <m/>
    <m/>
    <n v="5"/>
    <n v="5"/>
    <n v="5"/>
    <n v="5"/>
    <m/>
    <m/>
    <n v="5"/>
    <n v="3"/>
    <n v="3"/>
    <n v="2"/>
    <n v="2"/>
    <m/>
    <n v="5"/>
    <n v="5"/>
    <n v="5"/>
    <n v="5"/>
    <x v="4"/>
    <n v="3"/>
    <n v="3"/>
    <m/>
    <m/>
    <n v="5"/>
    <n v="5"/>
    <n v="5"/>
    <n v="5"/>
    <n v="5"/>
    <n v="5"/>
    <n v="5"/>
    <m/>
    <s v="Si"/>
    <n v="5"/>
    <s v="Sí"/>
    <n v="4"/>
    <s v="No"/>
    <m/>
    <s v="No"/>
    <s v="Sí"/>
    <s v="Sí"/>
    <n v="5"/>
    <s v="Sí"/>
    <m/>
    <m/>
    <m/>
    <m/>
    <n v="5"/>
    <n v="5"/>
    <m/>
    <n v="5"/>
  </r>
  <r>
    <s v="Facultad de Geografía e Historia "/>
    <s v="GHI"/>
    <x v="1"/>
    <n v="299"/>
    <m/>
    <m/>
    <n v="16"/>
    <m/>
    <n v="4"/>
    <n v="5"/>
    <m/>
    <n v="16"/>
    <n v="29"/>
    <n v="14"/>
    <s v="Biblioteca Nacional de España, Biblioteca Tomás Navarro Tomás del CSIC, Real Academia de la Historia, Casa de Velázquez, etc."/>
    <m/>
    <m/>
    <n v="1"/>
    <n v="1"/>
    <n v="1"/>
    <n v="4"/>
    <m/>
    <m/>
    <n v="5"/>
    <n v="5"/>
    <n v="5"/>
    <n v="5"/>
    <n v="5"/>
    <m/>
    <n v="3"/>
    <n v="4"/>
    <n v="2"/>
    <n v="5"/>
    <x v="3"/>
    <n v="5"/>
    <n v="4"/>
    <m/>
    <m/>
    <n v="5"/>
    <n v="5"/>
    <n v="5"/>
    <n v="5"/>
    <n v="5"/>
    <n v="5"/>
    <n v="5"/>
    <m/>
    <s v="Si"/>
    <n v="4"/>
    <s v="Sí"/>
    <n v="5"/>
    <s v="No"/>
    <m/>
    <s v="Sí"/>
    <s v="Sí"/>
    <s v="Sí"/>
    <n v="4"/>
    <s v="Sí"/>
    <m/>
    <m/>
    <m/>
    <m/>
    <n v="5"/>
    <n v="5"/>
    <m/>
    <n v="5"/>
  </r>
  <r>
    <s v="Facultad de Geografía e Historia "/>
    <s v="GHI"/>
    <x v="1"/>
    <n v="300"/>
    <m/>
    <m/>
    <n v="16"/>
    <m/>
    <n v="4"/>
    <n v="5"/>
    <m/>
    <n v="16"/>
    <n v="14"/>
    <m/>
    <m/>
    <m/>
    <m/>
    <n v="5"/>
    <n v="4"/>
    <n v="4"/>
    <n v="4"/>
    <m/>
    <m/>
    <n v="5"/>
    <n v="3"/>
    <n v="5"/>
    <n v="4"/>
    <n v="4"/>
    <m/>
    <n v="3"/>
    <n v="4"/>
    <n v="3"/>
    <n v="3"/>
    <x v="1"/>
    <n v="4"/>
    <n v="4"/>
    <m/>
    <m/>
    <n v="5"/>
    <n v="5"/>
    <n v="5"/>
    <n v="5"/>
    <n v="5"/>
    <n v="5"/>
    <n v="4"/>
    <m/>
    <s v="Si"/>
    <n v="4"/>
    <s v="No"/>
    <m/>
    <s v="Sí"/>
    <n v="4"/>
    <s v="No"/>
    <s v="No"/>
    <s v="No"/>
    <m/>
    <s v="No"/>
    <m/>
    <m/>
    <m/>
    <m/>
    <n v="5"/>
    <n v="5"/>
    <m/>
    <n v="4"/>
  </r>
  <r>
    <s v="Facultad de Ciencias Políticas y Sociología "/>
    <s v="CPS"/>
    <x v="3"/>
    <n v="301"/>
    <m/>
    <m/>
    <n v="9"/>
    <m/>
    <n v="3"/>
    <n v="3"/>
    <m/>
    <n v="9"/>
    <n v="29"/>
    <n v="16"/>
    <m/>
    <m/>
    <m/>
    <n v="4"/>
    <n v="4"/>
    <n v="3"/>
    <n v="3"/>
    <m/>
    <m/>
    <n v="5"/>
    <n v="4"/>
    <n v="4"/>
    <n v="3"/>
    <n v="4"/>
    <m/>
    <n v="5"/>
    <n v="4"/>
    <n v="3"/>
    <n v="4"/>
    <x v="3"/>
    <n v="4"/>
    <n v="3"/>
    <m/>
    <m/>
    <n v="4"/>
    <n v="4"/>
    <n v="3"/>
    <n v="4"/>
    <n v="5"/>
    <n v="5"/>
    <n v="4"/>
    <m/>
    <s v="Si"/>
    <n v="4"/>
    <s v="No"/>
    <m/>
    <s v="No"/>
    <m/>
    <s v="No"/>
    <s v="No"/>
    <s v="No"/>
    <m/>
    <s v="No"/>
    <m/>
    <m/>
    <m/>
    <m/>
    <n v="5"/>
    <n v="5"/>
    <m/>
    <n v="4"/>
  </r>
  <r>
    <s v="Facultad de Geografía e Historia "/>
    <s v="GHI"/>
    <x v="1"/>
    <n v="302"/>
    <m/>
    <m/>
    <n v="16"/>
    <m/>
    <n v="4"/>
    <n v="5"/>
    <m/>
    <n v="16"/>
    <n v="9"/>
    <n v="29"/>
    <s v="BNE"/>
    <m/>
    <m/>
    <n v="5"/>
    <n v="5"/>
    <n v="5"/>
    <n v="3"/>
    <m/>
    <m/>
    <n v="5"/>
    <n v="5"/>
    <n v="3"/>
    <n v="4"/>
    <n v="3"/>
    <m/>
    <n v="4"/>
    <n v="5"/>
    <n v="5"/>
    <n v="5"/>
    <x v="5"/>
    <n v="5"/>
    <n v="5"/>
    <m/>
    <m/>
    <n v="5"/>
    <n v="5"/>
    <n v="5"/>
    <n v="5"/>
    <n v="5"/>
    <n v="5"/>
    <n v="4"/>
    <m/>
    <s v="Si"/>
    <n v="4"/>
    <s v="No"/>
    <m/>
    <s v="No"/>
    <m/>
    <s v="No"/>
    <s v="No"/>
    <s v="No"/>
    <m/>
    <s v="No"/>
    <m/>
    <m/>
    <m/>
    <m/>
    <n v="5"/>
    <n v="5"/>
    <m/>
    <n v="5"/>
  </r>
  <r>
    <s v="Facultad de Ciencias Matemáticas "/>
    <s v="MAT"/>
    <x v="4"/>
    <n v="303"/>
    <m/>
    <m/>
    <n v="8"/>
    <m/>
    <n v="3"/>
    <n v="2"/>
    <m/>
    <n v="8"/>
    <m/>
    <m/>
    <m/>
    <m/>
    <m/>
    <n v="5"/>
    <n v="4"/>
    <n v="3"/>
    <n v="1"/>
    <m/>
    <m/>
    <n v="3"/>
    <n v="1"/>
    <n v="3"/>
    <n v="2"/>
    <n v="5"/>
    <m/>
    <n v="5"/>
    <n v="5"/>
    <n v="3"/>
    <n v="4"/>
    <x v="3"/>
    <n v="3"/>
    <n v="3"/>
    <m/>
    <m/>
    <n v="5"/>
    <n v="3"/>
    <n v="3"/>
    <n v="5"/>
    <n v="4"/>
    <n v="5"/>
    <n v="1"/>
    <m/>
    <s v="No"/>
    <m/>
    <s v="No"/>
    <m/>
    <s v="No"/>
    <m/>
    <s v="No"/>
    <s v="Sí"/>
    <s v="No"/>
    <m/>
    <s v="No"/>
    <m/>
    <m/>
    <m/>
    <m/>
    <n v="4"/>
    <n v="5"/>
    <m/>
    <n v="4"/>
  </r>
  <r>
    <s v="Facultad de Filología "/>
    <s v="FLL"/>
    <x v="1"/>
    <n v="304"/>
    <m/>
    <m/>
    <n v="14"/>
    <m/>
    <n v="4"/>
    <n v="5"/>
    <m/>
    <n v="14"/>
    <n v="15"/>
    <n v="29"/>
    <m/>
    <m/>
    <m/>
    <n v="1"/>
    <n v="1"/>
    <n v="1"/>
    <n v="1"/>
    <m/>
    <m/>
    <n v="5"/>
    <n v="2"/>
    <n v="5"/>
    <n v="2"/>
    <n v="3"/>
    <m/>
    <n v="4"/>
    <n v="3"/>
    <n v="1"/>
    <n v="3"/>
    <x v="3"/>
    <n v="4"/>
    <n v="4"/>
    <m/>
    <m/>
    <n v="5"/>
    <n v="5"/>
    <n v="5"/>
    <n v="5"/>
    <n v="5"/>
    <n v="5"/>
    <n v="5"/>
    <m/>
    <s v="Si"/>
    <n v="2"/>
    <s v="Sí"/>
    <n v="1"/>
    <s v="Sí"/>
    <n v="2"/>
    <s v="Sí"/>
    <s v="Sí"/>
    <s v="Sí"/>
    <n v="1"/>
    <s v="No"/>
    <s v="La posibilidad de preguntar automáticamente a un bibliotecario desde el despacho por qué no es posible descargar libros a los que la universidad está suscrita (sé que el programa de grabado es inaccesible, pero este problema es constante): una vez descargados, ningún ordenador los puede leer. La única posibilidad es leerlos en línea."/>
    <m/>
    <m/>
    <m/>
    <n v="2"/>
    <n v="5"/>
    <m/>
    <n v="4"/>
  </r>
  <r>
    <s v="Facultad de Filología "/>
    <s v="FLL"/>
    <x v="1"/>
    <n v="305"/>
    <m/>
    <m/>
    <n v="14"/>
    <m/>
    <n v="5"/>
    <n v="5"/>
    <m/>
    <n v="14"/>
    <n v="15"/>
    <n v="16"/>
    <s v="CSIC"/>
    <m/>
    <m/>
    <n v="2"/>
    <n v="4"/>
    <n v="5"/>
    <n v="3"/>
    <m/>
    <m/>
    <n v="5"/>
    <n v="5"/>
    <n v="4"/>
    <n v="4"/>
    <n v="4"/>
    <m/>
    <n v="4"/>
    <n v="5"/>
    <n v="4"/>
    <n v="5"/>
    <x v="5"/>
    <n v="5"/>
    <n v="3"/>
    <m/>
    <m/>
    <n v="5"/>
    <n v="5"/>
    <n v="5"/>
    <n v="5"/>
    <n v="5"/>
    <n v="5"/>
    <n v="5"/>
    <m/>
    <s v="Si"/>
    <n v="5"/>
    <s v="No"/>
    <m/>
    <s v="No"/>
    <m/>
    <s v="Sí"/>
    <s v="Sí"/>
    <s v="Sí"/>
    <n v="4"/>
    <s v="Sí"/>
    <s v="Básicamente, abrir la biblioteca hasta las 19 o las 20. Si por la mañana damos clase o nos dedicamos a tareas de gestión, el único rato que nos queda para investigar es la tarde. Hay campos de investigación para los que el trabajo en la biblioteca es imprescindible."/>
    <m/>
    <m/>
    <m/>
    <n v="5"/>
    <n v="5"/>
    <m/>
    <n v="4"/>
  </r>
  <r>
    <s v="Facultad de Geografía e Historia "/>
    <s v="GHI"/>
    <x v="1"/>
    <n v="306"/>
    <m/>
    <m/>
    <n v="16"/>
    <m/>
    <n v="4"/>
    <n v="5"/>
    <m/>
    <n v="28"/>
    <n v="29"/>
    <n v="14"/>
    <m/>
    <m/>
    <m/>
    <n v="5"/>
    <n v="5"/>
    <n v="5"/>
    <n v="5"/>
    <m/>
    <m/>
    <n v="5"/>
    <n v="5"/>
    <n v="5"/>
    <n v="5"/>
    <n v="5"/>
    <m/>
    <n v="5"/>
    <n v="5"/>
    <n v="5"/>
    <n v="5"/>
    <x v="0"/>
    <n v="5"/>
    <n v="5"/>
    <m/>
    <m/>
    <n v="5"/>
    <n v="5"/>
    <n v="5"/>
    <n v="5"/>
    <n v="5"/>
    <n v="5"/>
    <n v="5"/>
    <m/>
    <s v="Si"/>
    <n v="5"/>
    <s v="Sí"/>
    <n v="5"/>
    <s v="Sí"/>
    <n v="5"/>
    <s v="Sí"/>
    <s v="Sí"/>
    <s v="Sí"/>
    <n v="5"/>
    <s v="Sí"/>
    <m/>
    <m/>
    <m/>
    <m/>
    <n v="5"/>
    <n v="5"/>
    <m/>
    <n v="5"/>
  </r>
  <r>
    <s v="Facultad de Filología "/>
    <s v="FLL"/>
    <x v="1"/>
    <n v="307"/>
    <m/>
    <m/>
    <n v="14"/>
    <m/>
    <n v="3"/>
    <n v="5"/>
    <m/>
    <n v="28"/>
    <n v="29"/>
    <n v="14"/>
    <s v="BNE, Real Biblioteca, EL Escorial, Lázaro Galdiano..."/>
    <m/>
    <m/>
    <n v="1"/>
    <n v="1"/>
    <n v="1"/>
    <n v="1"/>
    <m/>
    <m/>
    <n v="5"/>
    <n v="4"/>
    <n v="5"/>
    <n v="4"/>
    <n v="4"/>
    <m/>
    <n v="3"/>
    <n v="1"/>
    <n v="1"/>
    <n v="5"/>
    <x v="4"/>
    <n v="5"/>
    <n v="3"/>
    <m/>
    <m/>
    <n v="5"/>
    <n v="5"/>
    <n v="5"/>
    <n v="5"/>
    <n v="1"/>
    <n v="1"/>
    <n v="1"/>
    <m/>
    <s v="Si"/>
    <n v="5"/>
    <s v="No"/>
    <m/>
    <s v="No"/>
    <m/>
    <s v="No"/>
    <s v="Sí"/>
    <s v="Sí"/>
    <n v="4"/>
    <s v="No"/>
    <m/>
    <m/>
    <m/>
    <m/>
    <n v="5"/>
    <n v="5"/>
    <m/>
    <n v="4"/>
  </r>
  <r>
    <s v="F. Trabajo Social"/>
    <s v="TRS"/>
    <x v="3"/>
    <n v="308"/>
    <m/>
    <m/>
    <n v="26"/>
    <m/>
    <n v="3"/>
    <n v="3"/>
    <m/>
    <n v="26"/>
    <m/>
    <m/>
    <m/>
    <m/>
    <m/>
    <n v="5"/>
    <n v="4"/>
    <n v="4"/>
    <m/>
    <m/>
    <m/>
    <n v="4"/>
    <n v="5"/>
    <n v="3"/>
    <n v="2"/>
    <n v="5"/>
    <m/>
    <n v="4"/>
    <n v="4"/>
    <n v="4"/>
    <n v="5"/>
    <x v="1"/>
    <n v="5"/>
    <n v="4"/>
    <m/>
    <m/>
    <n v="5"/>
    <n v="5"/>
    <n v="5"/>
    <n v="5"/>
    <n v="5"/>
    <n v="5"/>
    <n v="5"/>
    <m/>
    <s v="Si"/>
    <n v="4"/>
    <s v="Sí"/>
    <n v="4"/>
    <s v="No"/>
    <m/>
    <s v="No"/>
    <s v="Sí"/>
    <s v="Sí"/>
    <n v="4"/>
    <s v="Sí"/>
    <m/>
    <m/>
    <m/>
    <m/>
    <n v="5"/>
    <n v="5"/>
    <m/>
    <n v="5"/>
  </r>
  <r>
    <s v="F. Óptica y Optometría"/>
    <s v="OPT"/>
    <x v="0"/>
    <n v="309"/>
    <m/>
    <m/>
    <n v="25"/>
    <m/>
    <n v="2"/>
    <n v="4"/>
    <m/>
    <n v="20"/>
    <n v="11"/>
    <n v="18"/>
    <m/>
    <m/>
    <m/>
    <n v="4"/>
    <n v="4"/>
    <n v="4"/>
    <n v="4"/>
    <m/>
    <m/>
    <n v="5"/>
    <n v="5"/>
    <n v="5"/>
    <n v="5"/>
    <n v="4"/>
    <m/>
    <n v="4"/>
    <n v="4"/>
    <n v="3"/>
    <n v="4"/>
    <x v="0"/>
    <n v="4"/>
    <m/>
    <m/>
    <m/>
    <n v="4"/>
    <n v="4"/>
    <n v="4"/>
    <n v="4"/>
    <n v="4"/>
    <n v="4"/>
    <n v="4"/>
    <m/>
    <s v="Si"/>
    <n v="4"/>
    <s v="Sí"/>
    <n v="4"/>
    <s v="No"/>
    <n v="4"/>
    <s v="No"/>
    <s v="Sí"/>
    <s v="Sí"/>
    <n v="5"/>
    <s v="Sí"/>
    <m/>
    <m/>
    <m/>
    <m/>
    <n v="4"/>
    <n v="4"/>
    <m/>
    <n v="4"/>
  </r>
  <r>
    <s v="F. Enfermería, Fisioterapia y Podología"/>
    <s v="ENF"/>
    <x v="0"/>
    <n v="310"/>
    <m/>
    <m/>
    <n v="22"/>
    <m/>
    <n v="3"/>
    <n v="4"/>
    <m/>
    <n v="22"/>
    <n v="18"/>
    <n v="19"/>
    <m/>
    <m/>
    <m/>
    <n v="5"/>
    <n v="5"/>
    <n v="5"/>
    <n v="5"/>
    <m/>
    <m/>
    <n v="3"/>
    <n v="5"/>
    <n v="1"/>
    <n v="1"/>
    <n v="3"/>
    <m/>
    <n v="5"/>
    <n v="4"/>
    <n v="4"/>
    <n v="5"/>
    <x v="1"/>
    <n v="4"/>
    <n v="3"/>
    <m/>
    <m/>
    <n v="5"/>
    <n v="5"/>
    <n v="5"/>
    <n v="5"/>
    <n v="5"/>
    <m/>
    <n v="3"/>
    <m/>
    <s v="Si"/>
    <n v="4"/>
    <s v="No"/>
    <m/>
    <s v="No"/>
    <m/>
    <s v="Sí"/>
    <s v="Sí"/>
    <s v="Sí"/>
    <n v="4"/>
    <s v="No"/>
    <m/>
    <m/>
    <m/>
    <m/>
    <n v="5"/>
    <n v="5"/>
    <m/>
    <n v="5"/>
  </r>
  <r>
    <s v="Facultad de Ciencias Políticas y Sociología "/>
    <s v="CPS"/>
    <x v="3"/>
    <n v="311"/>
    <m/>
    <m/>
    <n v="9"/>
    <m/>
    <n v="3"/>
    <n v="1"/>
    <m/>
    <n v="9"/>
    <m/>
    <m/>
    <m/>
    <m/>
    <m/>
    <n v="4"/>
    <n v="3"/>
    <n v="3"/>
    <n v="3"/>
    <m/>
    <m/>
    <n v="4"/>
    <n v="4"/>
    <n v="2"/>
    <n v="3"/>
    <n v="4"/>
    <m/>
    <n v="3"/>
    <n v="4"/>
    <n v="4"/>
    <n v="5"/>
    <x v="3"/>
    <n v="4"/>
    <n v="4"/>
    <m/>
    <m/>
    <n v="5"/>
    <n v="4"/>
    <n v="3"/>
    <n v="4"/>
    <n v="4"/>
    <n v="4"/>
    <n v="4"/>
    <m/>
    <s v="No"/>
    <m/>
    <s v="No"/>
    <m/>
    <s v="Sí"/>
    <n v="3"/>
    <s v="Sí"/>
    <s v="Sí"/>
    <s v="No"/>
    <m/>
    <s v="No"/>
    <m/>
    <m/>
    <m/>
    <m/>
    <n v="5"/>
    <n v="5"/>
    <m/>
    <n v="4"/>
  </r>
  <r>
    <s v="Facultad de Ciencias Químicas "/>
    <s v="QUI"/>
    <x v="4"/>
    <n v="312"/>
    <m/>
    <m/>
    <n v="10"/>
    <m/>
    <n v="4"/>
    <n v="5"/>
    <m/>
    <n v="10"/>
    <m/>
    <m/>
    <m/>
    <m/>
    <m/>
    <n v="5"/>
    <n v="5"/>
    <n v="5"/>
    <n v="4"/>
    <m/>
    <m/>
    <n v="2"/>
    <n v="5"/>
    <n v="3"/>
    <n v="1"/>
    <n v="2"/>
    <m/>
    <n v="4"/>
    <n v="4"/>
    <n v="5"/>
    <n v="5"/>
    <x v="1"/>
    <n v="4"/>
    <n v="3"/>
    <m/>
    <m/>
    <n v="5"/>
    <n v="5"/>
    <n v="5"/>
    <n v="5"/>
    <n v="5"/>
    <n v="5"/>
    <n v="5"/>
    <m/>
    <s v="Si"/>
    <n v="3"/>
    <s v="Sí"/>
    <n v="3"/>
    <s v="Sí"/>
    <n v="3"/>
    <s v="Sí"/>
    <s v="Sí"/>
    <s v="No"/>
    <m/>
    <s v="Sí"/>
    <m/>
    <m/>
    <m/>
    <m/>
    <n v="5"/>
    <n v="5"/>
    <m/>
    <n v="5"/>
  </r>
  <r>
    <s v="Facultad de Psicología "/>
    <s v="PSI"/>
    <x v="0"/>
    <n v="313"/>
    <m/>
    <m/>
    <n v="20"/>
    <m/>
    <n v="3"/>
    <n v="4"/>
    <m/>
    <n v="20"/>
    <n v="9"/>
    <n v="26"/>
    <m/>
    <m/>
    <m/>
    <n v="3"/>
    <n v="5"/>
    <n v="5"/>
    <n v="4"/>
    <m/>
    <m/>
    <n v="5"/>
    <n v="5"/>
    <n v="5"/>
    <n v="1"/>
    <n v="5"/>
    <m/>
    <n v="4"/>
    <n v="4"/>
    <n v="4"/>
    <n v="3"/>
    <x v="1"/>
    <n v="4"/>
    <n v="3"/>
    <m/>
    <m/>
    <n v="5"/>
    <n v="5"/>
    <n v="5"/>
    <n v="5"/>
    <n v="5"/>
    <n v="5"/>
    <n v="5"/>
    <m/>
    <s v="Si"/>
    <n v="5"/>
    <s v="Sí"/>
    <n v="4"/>
    <s v="Sí"/>
    <n v="4"/>
    <s v="No"/>
    <s v="Sí"/>
    <s v="No"/>
    <m/>
    <s v="No"/>
    <m/>
    <m/>
    <m/>
    <m/>
    <n v="5"/>
    <n v="5"/>
    <m/>
    <n v="5"/>
  </r>
  <r>
    <s v="Facultad de Educación "/>
    <s v="EDU"/>
    <x v="1"/>
    <n v="314"/>
    <m/>
    <m/>
    <n v="12"/>
    <m/>
    <n v="4"/>
    <m/>
    <m/>
    <n v="12"/>
    <m/>
    <m/>
    <m/>
    <m/>
    <m/>
    <n v="1"/>
    <n v="1"/>
    <n v="1"/>
    <n v="1"/>
    <m/>
    <m/>
    <n v="5"/>
    <n v="5"/>
    <n v="5"/>
    <n v="3"/>
    <n v="3"/>
    <m/>
    <n v="1"/>
    <n v="1"/>
    <n v="1"/>
    <n v="1"/>
    <x v="4"/>
    <n v="1"/>
    <n v="1"/>
    <m/>
    <m/>
    <n v="5"/>
    <n v="5"/>
    <n v="5"/>
    <n v="5"/>
    <n v="5"/>
    <n v="5"/>
    <n v="5"/>
    <m/>
    <s v="Si"/>
    <n v="4"/>
    <s v="Sí"/>
    <n v="4"/>
    <s v="Sí"/>
    <n v="4"/>
    <s v="Sí"/>
    <s v="Sí"/>
    <s v="Sí"/>
    <n v="5"/>
    <s v="Sí"/>
    <m/>
    <m/>
    <m/>
    <m/>
    <n v="5"/>
    <n v="5"/>
    <m/>
    <n v="5"/>
  </r>
  <r>
    <s v="Facultad de Ciencias Químicas "/>
    <s v="QUI"/>
    <x v="4"/>
    <n v="315"/>
    <m/>
    <m/>
    <n v="10"/>
    <m/>
    <n v="3"/>
    <n v="4"/>
    <m/>
    <n v="10"/>
    <m/>
    <m/>
    <m/>
    <m/>
    <m/>
    <n v="4"/>
    <n v="4"/>
    <n v="4"/>
    <m/>
    <m/>
    <m/>
    <n v="4"/>
    <n v="4"/>
    <n v="4"/>
    <n v="3"/>
    <n v="3"/>
    <m/>
    <n v="4"/>
    <n v="4"/>
    <n v="4"/>
    <n v="5"/>
    <x v="1"/>
    <n v="3"/>
    <n v="3"/>
    <m/>
    <m/>
    <n v="4"/>
    <n v="4"/>
    <n v="3"/>
    <n v="5"/>
    <n v="5"/>
    <n v="5"/>
    <n v="5"/>
    <m/>
    <s v="Si"/>
    <n v="4"/>
    <s v="Sí"/>
    <n v="4"/>
    <s v="No"/>
    <m/>
    <s v="Sí"/>
    <s v="Sí"/>
    <s v="No"/>
    <m/>
    <s v="Sí"/>
    <m/>
    <m/>
    <m/>
    <m/>
    <n v="5"/>
    <n v="5"/>
    <m/>
    <m/>
  </r>
  <r>
    <s v="Facultad de Veterinaria "/>
    <s v="VET"/>
    <x v="0"/>
    <n v="316"/>
    <m/>
    <m/>
    <n v="21"/>
    <m/>
    <n v="2"/>
    <n v="2"/>
    <m/>
    <n v="21"/>
    <m/>
    <m/>
    <m/>
    <m/>
    <m/>
    <n v="5"/>
    <n v="5"/>
    <n v="5"/>
    <n v="5"/>
    <m/>
    <m/>
    <n v="3"/>
    <n v="3"/>
    <n v="5"/>
    <n v="1"/>
    <n v="3"/>
    <m/>
    <n v="5"/>
    <n v="5"/>
    <n v="5"/>
    <n v="5"/>
    <x v="0"/>
    <n v="5"/>
    <n v="5"/>
    <m/>
    <m/>
    <n v="5"/>
    <n v="5"/>
    <n v="5"/>
    <n v="5"/>
    <n v="5"/>
    <n v="5"/>
    <n v="5"/>
    <m/>
    <s v="No"/>
    <m/>
    <s v="No"/>
    <m/>
    <s v="No"/>
    <m/>
    <s v="No"/>
    <s v="Sí"/>
    <s v="Sí"/>
    <n v="5"/>
    <s v="No"/>
    <m/>
    <m/>
    <m/>
    <m/>
    <n v="5"/>
    <n v="5"/>
    <m/>
    <n v="5"/>
  </r>
  <r>
    <s v="Facultad de Ciencias Políticas y Sociología "/>
    <s v="CPS"/>
    <x v="3"/>
    <n v="317"/>
    <m/>
    <m/>
    <n v="9"/>
    <m/>
    <n v="3"/>
    <n v="1"/>
    <m/>
    <n v="9"/>
    <n v="26"/>
    <m/>
    <m/>
    <m/>
    <m/>
    <n v="4"/>
    <n v="4"/>
    <n v="4"/>
    <n v="4"/>
    <m/>
    <m/>
    <n v="4"/>
    <n v="5"/>
    <n v="5"/>
    <n v="3"/>
    <n v="5"/>
    <m/>
    <n v="4"/>
    <n v="3"/>
    <n v="3"/>
    <n v="5"/>
    <x v="5"/>
    <n v="5"/>
    <n v="3"/>
    <m/>
    <m/>
    <n v="5"/>
    <n v="4"/>
    <n v="4"/>
    <n v="4"/>
    <n v="5"/>
    <n v="4"/>
    <n v="4"/>
    <m/>
    <s v="Si"/>
    <n v="4"/>
    <s v="No"/>
    <m/>
    <s v="No"/>
    <m/>
    <s v="No"/>
    <s v="Sí"/>
    <s v="No"/>
    <m/>
    <s v="Sí"/>
    <m/>
    <m/>
    <m/>
    <m/>
    <n v="5"/>
    <n v="5"/>
    <m/>
    <n v="5"/>
  </r>
  <r>
    <s v="Facultad de Bellas Artes "/>
    <s v="BBA"/>
    <x v="1"/>
    <n v="318"/>
    <m/>
    <m/>
    <n v="1"/>
    <m/>
    <n v="4"/>
    <n v="5"/>
    <m/>
    <n v="1"/>
    <n v="16"/>
    <n v="4"/>
    <s v="Arquitectura"/>
    <m/>
    <m/>
    <n v="4"/>
    <n v="4"/>
    <n v="1"/>
    <n v="2"/>
    <m/>
    <m/>
    <n v="4"/>
    <n v="4"/>
    <n v="5"/>
    <n v="4"/>
    <n v="4"/>
    <m/>
    <n v="3"/>
    <n v="4"/>
    <n v="4"/>
    <n v="5"/>
    <x v="3"/>
    <n v="3"/>
    <n v="3"/>
    <m/>
    <m/>
    <n v="5"/>
    <n v="5"/>
    <n v="5"/>
    <n v="5"/>
    <n v="5"/>
    <n v="5"/>
    <n v="3"/>
    <m/>
    <s v="Si"/>
    <n v="4"/>
    <s v="Sí"/>
    <n v="3"/>
    <s v="No"/>
    <m/>
    <s v="No"/>
    <s v="No"/>
    <s v="No"/>
    <m/>
    <s v="Sí"/>
    <m/>
    <m/>
    <m/>
    <m/>
    <n v="5"/>
    <n v="5"/>
    <m/>
    <n v="4"/>
  </r>
  <r>
    <s v="F. Óptica y Optometría"/>
    <s v="OPT"/>
    <x v="0"/>
    <n v="319"/>
    <m/>
    <m/>
    <n v="25"/>
    <m/>
    <n v="4"/>
    <n v="5"/>
    <m/>
    <n v="25"/>
    <n v="25"/>
    <n v="25"/>
    <m/>
    <m/>
    <m/>
    <n v="5"/>
    <n v="5"/>
    <n v="5"/>
    <n v="5"/>
    <m/>
    <m/>
    <n v="3"/>
    <n v="5"/>
    <n v="3"/>
    <n v="2"/>
    <n v="3"/>
    <m/>
    <n v="5"/>
    <n v="5"/>
    <n v="5"/>
    <n v="5"/>
    <x v="1"/>
    <n v="5"/>
    <n v="3"/>
    <m/>
    <m/>
    <n v="5"/>
    <n v="5"/>
    <n v="5"/>
    <n v="5"/>
    <n v="5"/>
    <m/>
    <n v="5"/>
    <m/>
    <s v="No"/>
    <m/>
    <s v="No"/>
    <m/>
    <s v="No"/>
    <m/>
    <s v="No"/>
    <s v="No"/>
    <s v="Sí"/>
    <n v="4"/>
    <s v="Sí"/>
    <m/>
    <m/>
    <m/>
    <m/>
    <n v="5"/>
    <n v="5"/>
    <m/>
    <n v="5"/>
  </r>
  <r>
    <s v="Facultad de Ciencias de la Información "/>
    <s v="INF"/>
    <x v="3"/>
    <n v="320"/>
    <m/>
    <m/>
    <n v="4"/>
    <m/>
    <n v="3"/>
    <n v="5"/>
    <m/>
    <n v="4"/>
    <m/>
    <m/>
    <m/>
    <m/>
    <m/>
    <n v="5"/>
    <n v="5"/>
    <n v="5"/>
    <n v="5"/>
    <m/>
    <m/>
    <n v="4"/>
    <n v="5"/>
    <n v="4"/>
    <n v="4"/>
    <n v="5"/>
    <m/>
    <n v="4"/>
    <n v="4"/>
    <n v="4"/>
    <n v="5"/>
    <x v="3"/>
    <n v="4"/>
    <n v="4"/>
    <m/>
    <m/>
    <n v="5"/>
    <n v="5"/>
    <n v="5"/>
    <n v="5"/>
    <n v="5"/>
    <n v="5"/>
    <n v="4"/>
    <m/>
    <s v="Si"/>
    <n v="4"/>
    <s v="No"/>
    <m/>
    <s v="No"/>
    <m/>
    <s v="No"/>
    <s v="No"/>
    <s v="No"/>
    <m/>
    <s v="Sí"/>
    <m/>
    <m/>
    <m/>
    <m/>
    <n v="5"/>
    <n v="5"/>
    <m/>
    <n v="5"/>
  </r>
  <r>
    <s v="Facultad de Ciencias Políticas y Sociología "/>
    <s v="CPS"/>
    <x v="3"/>
    <n v="321"/>
    <m/>
    <m/>
    <n v="9"/>
    <m/>
    <n v="3"/>
    <n v="3"/>
    <m/>
    <n v="9"/>
    <n v="15"/>
    <n v="16"/>
    <s v="Fundación Ortega-Marañón, Biblioteca Nacional, Residencia de Estudiantes"/>
    <m/>
    <m/>
    <n v="5"/>
    <n v="4"/>
    <n v="4"/>
    <n v="3"/>
    <m/>
    <m/>
    <n v="4"/>
    <n v="4"/>
    <n v="5"/>
    <n v="5"/>
    <n v="5"/>
    <m/>
    <n v="4"/>
    <n v="4"/>
    <n v="3"/>
    <n v="5"/>
    <x v="3"/>
    <n v="5"/>
    <n v="4"/>
    <m/>
    <m/>
    <n v="5"/>
    <n v="4"/>
    <n v="4"/>
    <n v="4"/>
    <n v="5"/>
    <n v="4"/>
    <n v="4"/>
    <m/>
    <s v="Si"/>
    <n v="4"/>
    <s v="Sí"/>
    <n v="4"/>
    <s v="Sí"/>
    <n v="4"/>
    <s v="Sí"/>
    <s v="Sí"/>
    <s v="Sí"/>
    <n v="4"/>
    <s v="Sí"/>
    <m/>
    <m/>
    <m/>
    <m/>
    <n v="5"/>
    <n v="5"/>
    <m/>
    <n v="5"/>
  </r>
  <r>
    <s v="Facultad de Ciencias Políticas y Sociología "/>
    <s v="CPS"/>
    <x v="3"/>
    <n v="322"/>
    <m/>
    <m/>
    <n v="9"/>
    <m/>
    <n v="3"/>
    <m/>
    <m/>
    <n v="9"/>
    <m/>
    <m/>
    <m/>
    <m/>
    <m/>
    <n v="5"/>
    <n v="5"/>
    <n v="4"/>
    <n v="3"/>
    <m/>
    <m/>
    <n v="3"/>
    <n v="3"/>
    <n v="5"/>
    <n v="5"/>
    <n v="5"/>
    <m/>
    <n v="4"/>
    <n v="3"/>
    <n v="3"/>
    <n v="5"/>
    <x v="2"/>
    <n v="3"/>
    <n v="4"/>
    <m/>
    <m/>
    <n v="5"/>
    <n v="5"/>
    <n v="5"/>
    <n v="5"/>
    <n v="5"/>
    <n v="5"/>
    <n v="5"/>
    <m/>
    <s v="Si"/>
    <n v="5"/>
    <s v="Sí"/>
    <n v="5"/>
    <s v="No"/>
    <m/>
    <s v="No"/>
    <s v="Sí"/>
    <s v="Sí"/>
    <n v="5"/>
    <s v="No"/>
    <m/>
    <m/>
    <m/>
    <m/>
    <n v="5"/>
    <n v="5"/>
    <m/>
    <n v="5"/>
  </r>
  <r>
    <s v=""/>
    <s v=""/>
    <x v="2"/>
    <n v="323"/>
    <m/>
    <m/>
    <m/>
    <m/>
    <n v="3"/>
    <n v="3"/>
    <m/>
    <n v="29"/>
    <n v="14"/>
    <n v="15"/>
    <s v="Biblioteca Nacional"/>
    <m/>
    <m/>
    <n v="5"/>
    <n v="5"/>
    <n v="5"/>
    <n v="5"/>
    <m/>
    <m/>
    <n v="5"/>
    <n v="5"/>
    <n v="5"/>
    <n v="5"/>
    <n v="5"/>
    <m/>
    <n v="5"/>
    <n v="5"/>
    <n v="5"/>
    <n v="5"/>
    <x v="0"/>
    <n v="5"/>
    <n v="5"/>
    <m/>
    <m/>
    <n v="5"/>
    <n v="5"/>
    <n v="5"/>
    <n v="5"/>
    <n v="5"/>
    <n v="5"/>
    <n v="5"/>
    <m/>
    <m/>
    <n v="5"/>
    <m/>
    <n v="5"/>
    <m/>
    <n v="5"/>
    <s v="No"/>
    <s v="No"/>
    <s v="No"/>
    <n v="5"/>
    <s v="Sí"/>
    <m/>
    <m/>
    <m/>
    <m/>
    <n v="5"/>
    <n v="5"/>
    <m/>
    <n v="5"/>
  </r>
  <r>
    <s v="Facultad de Ciencias Políticas y Sociología "/>
    <s v="CPS"/>
    <x v="3"/>
    <n v="324"/>
    <m/>
    <m/>
    <n v="9"/>
    <m/>
    <n v="3"/>
    <n v="4"/>
    <m/>
    <n v="9"/>
    <n v="15"/>
    <n v="1"/>
    <m/>
    <m/>
    <m/>
    <n v="5"/>
    <n v="4"/>
    <n v="3"/>
    <n v="2"/>
    <m/>
    <m/>
    <n v="4"/>
    <n v="4"/>
    <n v="5"/>
    <n v="2"/>
    <n v="4"/>
    <m/>
    <n v="3"/>
    <n v="2"/>
    <n v="4"/>
    <n v="4"/>
    <x v="1"/>
    <n v="3"/>
    <n v="3"/>
    <m/>
    <m/>
    <n v="2"/>
    <n v="1"/>
    <n v="3"/>
    <n v="1"/>
    <n v="5"/>
    <n v="5"/>
    <n v="4"/>
    <m/>
    <s v="Si"/>
    <n v="5"/>
    <s v="No"/>
    <m/>
    <s v="No"/>
    <m/>
    <s v="Sí"/>
    <s v="Sí"/>
    <s v="No"/>
    <m/>
    <s v="No"/>
    <m/>
    <m/>
    <m/>
    <m/>
    <n v="3"/>
    <n v="4"/>
    <m/>
    <n v="4"/>
  </r>
  <r>
    <s v="Facultad de Ciencias Geológicas "/>
    <s v="GEO"/>
    <x v="4"/>
    <n v="325"/>
    <m/>
    <m/>
    <n v="7"/>
    <m/>
    <n v="3"/>
    <n v="4"/>
    <m/>
    <n v="7"/>
    <n v="2"/>
    <m/>
    <m/>
    <m/>
    <m/>
    <n v="4"/>
    <n v="5"/>
    <n v="4"/>
    <n v="3"/>
    <m/>
    <m/>
    <n v="3"/>
    <n v="3"/>
    <n v="4"/>
    <n v="2"/>
    <n v="4"/>
    <m/>
    <n v="3"/>
    <n v="5"/>
    <n v="5"/>
    <n v="4"/>
    <x v="0"/>
    <n v="4"/>
    <n v="5"/>
    <m/>
    <m/>
    <n v="5"/>
    <n v="5"/>
    <n v="4"/>
    <n v="5"/>
    <n v="5"/>
    <n v="5"/>
    <n v="4"/>
    <m/>
    <s v="Si"/>
    <n v="3"/>
    <s v="Sí"/>
    <n v="3"/>
    <s v="Sí"/>
    <n v="4"/>
    <s v="Sí"/>
    <s v="No"/>
    <s v="No"/>
    <m/>
    <s v="No"/>
    <m/>
    <m/>
    <m/>
    <m/>
    <n v="4"/>
    <n v="5"/>
    <m/>
    <n v="5"/>
  </r>
  <r>
    <s v="Facultad de Ciencias Biológicas "/>
    <s v="BIO"/>
    <x v="4"/>
    <n v="326"/>
    <m/>
    <m/>
    <n v="2"/>
    <m/>
    <n v="3"/>
    <n v="5"/>
    <m/>
    <n v="2"/>
    <n v="7"/>
    <m/>
    <m/>
    <m/>
    <m/>
    <n v="4"/>
    <n v="4"/>
    <n v="4"/>
    <n v="4"/>
    <m/>
    <m/>
    <n v="2"/>
    <n v="5"/>
    <n v="3"/>
    <n v="3"/>
    <n v="3"/>
    <m/>
    <n v="5"/>
    <n v="5"/>
    <n v="4"/>
    <n v="5"/>
    <x v="3"/>
    <n v="4"/>
    <n v="4"/>
    <m/>
    <m/>
    <n v="4"/>
    <n v="5"/>
    <n v="5"/>
    <n v="5"/>
    <n v="5"/>
    <n v="4"/>
    <n v="4"/>
    <m/>
    <s v="Si"/>
    <n v="3"/>
    <s v="No"/>
    <m/>
    <s v="No"/>
    <m/>
    <s v="Sí"/>
    <s v="No"/>
    <s v="No"/>
    <m/>
    <s v="No"/>
    <m/>
    <m/>
    <m/>
    <m/>
    <n v="5"/>
    <n v="5"/>
    <m/>
    <n v="5"/>
  </r>
  <r>
    <s v="Facultad de Ciencias Matemáticas "/>
    <s v="MAT"/>
    <x v="4"/>
    <n v="327"/>
    <m/>
    <m/>
    <n v="8"/>
    <m/>
    <n v="4"/>
    <n v="3"/>
    <m/>
    <n v="8"/>
    <n v="29"/>
    <m/>
    <m/>
    <m/>
    <m/>
    <n v="4"/>
    <n v="4"/>
    <n v="4"/>
    <n v="5"/>
    <m/>
    <m/>
    <n v="4"/>
    <n v="3"/>
    <n v="5"/>
    <n v="4"/>
    <n v="5"/>
    <m/>
    <n v="4"/>
    <n v="4"/>
    <n v="4"/>
    <n v="5"/>
    <x v="3"/>
    <n v="5"/>
    <n v="4"/>
    <m/>
    <m/>
    <n v="5"/>
    <n v="4"/>
    <n v="5"/>
    <n v="4"/>
    <n v="4"/>
    <n v="4"/>
    <n v="4"/>
    <m/>
    <s v="Si"/>
    <n v="4"/>
    <s v="No"/>
    <m/>
    <s v="No"/>
    <m/>
    <s v="No"/>
    <s v="Sí"/>
    <s v="Sí"/>
    <n v="3"/>
    <s v="Sí"/>
    <s v="Creo que está bien como está. Me molesta la alta frecuencia con la que debo bajar los libros prestados, sobre todo el último año ha habido errores"/>
    <m/>
    <m/>
    <m/>
    <n v="5"/>
    <n v="5"/>
    <m/>
    <n v="4"/>
  </r>
  <r>
    <s v="F. Óptica y Optometría"/>
    <s v="OPT"/>
    <x v="0"/>
    <n v="328"/>
    <m/>
    <m/>
    <n v="25"/>
    <m/>
    <n v="4"/>
    <n v="5"/>
    <m/>
    <n v="25"/>
    <m/>
    <m/>
    <m/>
    <m/>
    <m/>
    <n v="4"/>
    <n v="4"/>
    <n v="3"/>
    <n v="3"/>
    <m/>
    <m/>
    <n v="5"/>
    <n v="5"/>
    <n v="3"/>
    <n v="2"/>
    <n v="4"/>
    <m/>
    <n v="4"/>
    <n v="4"/>
    <n v="4"/>
    <n v="5"/>
    <x v="3"/>
    <n v="5"/>
    <n v="4"/>
    <m/>
    <m/>
    <n v="5"/>
    <n v="3"/>
    <n v="4"/>
    <n v="4"/>
    <n v="4"/>
    <n v="4"/>
    <n v="4"/>
    <m/>
    <s v="Si"/>
    <n v="4"/>
    <s v="No"/>
    <m/>
    <s v="No"/>
    <m/>
    <s v="No"/>
    <s v="Sí"/>
    <s v="No"/>
    <m/>
    <s v="Sí"/>
    <m/>
    <m/>
    <m/>
    <m/>
    <m/>
    <n v="5"/>
    <m/>
    <n v="5"/>
  </r>
  <r>
    <s v=""/>
    <s v=""/>
    <x v="2"/>
    <n v="329"/>
    <m/>
    <m/>
    <m/>
    <m/>
    <n v="2"/>
    <n v="3"/>
    <m/>
    <n v="24"/>
    <n v="29"/>
    <m/>
    <m/>
    <m/>
    <m/>
    <n v="5"/>
    <n v="5"/>
    <n v="5"/>
    <n v="3"/>
    <m/>
    <m/>
    <n v="4"/>
    <n v="2"/>
    <n v="2"/>
    <n v="1"/>
    <n v="4"/>
    <m/>
    <n v="4"/>
    <n v="5"/>
    <n v="4"/>
    <n v="5"/>
    <x v="3"/>
    <n v="5"/>
    <n v="4"/>
    <m/>
    <m/>
    <n v="5"/>
    <n v="4"/>
    <n v="4"/>
    <n v="5"/>
    <n v="5"/>
    <n v="5"/>
    <n v="4"/>
    <m/>
    <s v="No"/>
    <m/>
    <s v="No"/>
    <m/>
    <s v="No"/>
    <m/>
    <s v="No"/>
    <s v="No"/>
    <s v="Sí"/>
    <n v="3"/>
    <s v="No"/>
    <m/>
    <m/>
    <m/>
    <m/>
    <n v="5"/>
    <n v="5"/>
    <m/>
    <n v="4"/>
  </r>
  <r>
    <s v="F. Estudios Estadísticos"/>
    <s v="EST"/>
    <x v="4"/>
    <n v="330"/>
    <m/>
    <m/>
    <n v="23"/>
    <m/>
    <n v="3"/>
    <n v="5"/>
    <m/>
    <n v="23"/>
    <n v="8"/>
    <m/>
    <m/>
    <m/>
    <m/>
    <n v="5"/>
    <n v="4"/>
    <n v="4"/>
    <n v="4"/>
    <m/>
    <m/>
    <n v="3"/>
    <n v="5"/>
    <n v="3"/>
    <n v="3"/>
    <n v="4"/>
    <m/>
    <n v="4"/>
    <n v="4"/>
    <n v="4"/>
    <n v="5"/>
    <x v="3"/>
    <n v="5"/>
    <n v="4"/>
    <m/>
    <m/>
    <n v="5"/>
    <n v="4"/>
    <n v="5"/>
    <n v="5"/>
    <n v="5"/>
    <n v="4"/>
    <n v="3"/>
    <m/>
    <s v="Si"/>
    <n v="4"/>
    <s v="Sí"/>
    <n v="4"/>
    <s v="Sí"/>
    <n v="5"/>
    <s v="Sí"/>
    <s v="Sí"/>
    <s v="No"/>
    <m/>
    <s v="No"/>
    <m/>
    <m/>
    <m/>
    <m/>
    <n v="5"/>
    <n v="5"/>
    <m/>
    <n v="4"/>
  </r>
  <r>
    <s v="Facultad de Odontología "/>
    <s v="ODO"/>
    <x v="0"/>
    <n v="331"/>
    <m/>
    <m/>
    <n v="19"/>
    <m/>
    <n v="3"/>
    <n v="4"/>
    <m/>
    <n v="19"/>
    <n v="18"/>
    <n v="13"/>
    <m/>
    <m/>
    <m/>
    <n v="4"/>
    <n v="3"/>
    <n v="4"/>
    <n v="3"/>
    <m/>
    <m/>
    <n v="4"/>
    <n v="4"/>
    <n v="4"/>
    <n v="1"/>
    <n v="1"/>
    <m/>
    <n v="3"/>
    <n v="4"/>
    <n v="4"/>
    <n v="5"/>
    <x v="3"/>
    <n v="5"/>
    <n v="4"/>
    <m/>
    <m/>
    <n v="5"/>
    <n v="4"/>
    <n v="4"/>
    <n v="4"/>
    <n v="5"/>
    <n v="4"/>
    <n v="4"/>
    <m/>
    <s v="Si"/>
    <n v="4"/>
    <m/>
    <n v="3"/>
    <s v="Sí"/>
    <n v="3"/>
    <s v="Sí"/>
    <s v="Sí"/>
    <s v="Sí"/>
    <n v="4"/>
    <s v="No"/>
    <m/>
    <m/>
    <m/>
    <m/>
    <n v="5"/>
    <n v="5"/>
    <m/>
    <n v="5"/>
  </r>
  <r>
    <s v="Facultad de Veterinaria "/>
    <s v="VET"/>
    <x v="0"/>
    <n v="332"/>
    <m/>
    <m/>
    <n v="21"/>
    <m/>
    <n v="2"/>
    <n v="3"/>
    <m/>
    <n v="21"/>
    <m/>
    <m/>
    <m/>
    <m/>
    <m/>
    <n v="5"/>
    <n v="4"/>
    <n v="5"/>
    <n v="5"/>
    <m/>
    <m/>
    <n v="4"/>
    <n v="5"/>
    <n v="3"/>
    <n v="4"/>
    <n v="4"/>
    <m/>
    <n v="4"/>
    <n v="4"/>
    <n v="5"/>
    <n v="5"/>
    <x v="1"/>
    <n v="5"/>
    <n v="4"/>
    <m/>
    <m/>
    <n v="5"/>
    <n v="5"/>
    <n v="5"/>
    <n v="5"/>
    <n v="5"/>
    <n v="5"/>
    <n v="5"/>
    <m/>
    <s v="Si"/>
    <n v="4"/>
    <s v="No"/>
    <m/>
    <s v="Sí"/>
    <n v="4"/>
    <s v="Sí"/>
    <s v="Sí"/>
    <s v="No"/>
    <m/>
    <s v="No"/>
    <m/>
    <m/>
    <m/>
    <m/>
    <n v="5"/>
    <n v="5"/>
    <m/>
    <n v="5"/>
  </r>
  <r>
    <s v="Facultad de Bellas Artes "/>
    <s v="BBA"/>
    <x v="1"/>
    <n v="333"/>
    <m/>
    <m/>
    <n v="1"/>
    <m/>
    <n v="3"/>
    <n v="3"/>
    <m/>
    <n v="1"/>
    <m/>
    <m/>
    <m/>
    <m/>
    <m/>
    <n v="4"/>
    <n v="4"/>
    <n v="4"/>
    <n v="4"/>
    <m/>
    <m/>
    <n v="4"/>
    <n v="3"/>
    <n v="3"/>
    <n v="3"/>
    <n v="4"/>
    <m/>
    <n v="4"/>
    <n v="4"/>
    <n v="4"/>
    <n v="5"/>
    <x v="3"/>
    <n v="4"/>
    <n v="4"/>
    <m/>
    <m/>
    <n v="4"/>
    <n v="4"/>
    <n v="4"/>
    <n v="4"/>
    <n v="5"/>
    <n v="4"/>
    <n v="4"/>
    <m/>
    <s v="Si"/>
    <n v="4"/>
    <s v="No"/>
    <m/>
    <s v="No"/>
    <m/>
    <s v="No"/>
    <s v="Sí"/>
    <s v="No"/>
    <m/>
    <s v="Sí"/>
    <m/>
    <m/>
    <m/>
    <m/>
    <n v="5"/>
    <n v="5"/>
    <m/>
    <n v="5"/>
  </r>
  <r>
    <s v="Facultad de Ciencias de la Información "/>
    <s v="INF"/>
    <x v="3"/>
    <n v="334"/>
    <m/>
    <m/>
    <n v="4"/>
    <m/>
    <n v="3"/>
    <n v="2"/>
    <m/>
    <n v="4"/>
    <n v="3"/>
    <m/>
    <m/>
    <m/>
    <m/>
    <n v="3"/>
    <n v="4"/>
    <n v="3"/>
    <n v="2"/>
    <m/>
    <m/>
    <n v="3"/>
    <n v="2"/>
    <n v="3"/>
    <n v="3"/>
    <n v="4"/>
    <m/>
    <n v="3"/>
    <n v="5"/>
    <n v="3"/>
    <n v="4"/>
    <x v="3"/>
    <n v="1"/>
    <n v="2"/>
    <m/>
    <m/>
    <n v="4"/>
    <n v="4"/>
    <n v="5"/>
    <n v="5"/>
    <n v="5"/>
    <n v="4"/>
    <n v="3"/>
    <m/>
    <s v="Si"/>
    <n v="3"/>
    <s v="Sí"/>
    <n v="3"/>
    <s v="Sí"/>
    <n v="2"/>
    <s v="Sí"/>
    <s v="Sí"/>
    <s v="Sí"/>
    <n v="3"/>
    <s v="Sí"/>
    <m/>
    <m/>
    <m/>
    <m/>
    <n v="4"/>
    <n v="3"/>
    <m/>
    <n v="4"/>
  </r>
  <r>
    <s v="Facultad de Bellas Artes "/>
    <s v="BBA"/>
    <x v="1"/>
    <n v="335"/>
    <m/>
    <m/>
    <n v="1"/>
    <m/>
    <n v="2"/>
    <n v="2"/>
    <m/>
    <n v="1"/>
    <n v="16"/>
    <m/>
    <m/>
    <m/>
    <m/>
    <n v="4"/>
    <n v="4"/>
    <n v="4"/>
    <n v="4"/>
    <m/>
    <m/>
    <n v="5"/>
    <n v="2"/>
    <n v="3"/>
    <n v="2"/>
    <n v="3"/>
    <m/>
    <n v="4"/>
    <n v="4"/>
    <n v="4"/>
    <n v="5"/>
    <x v="0"/>
    <n v="5"/>
    <n v="5"/>
    <m/>
    <m/>
    <n v="5"/>
    <n v="5"/>
    <n v="5"/>
    <n v="5"/>
    <n v="5"/>
    <n v="5"/>
    <n v="5"/>
    <m/>
    <s v="Si"/>
    <n v="4"/>
    <s v="Sí"/>
    <n v="4"/>
    <s v="No"/>
    <m/>
    <s v="No"/>
    <s v="No"/>
    <s v="Sí"/>
    <n v="3"/>
    <s v="No"/>
    <m/>
    <m/>
    <m/>
    <m/>
    <n v="5"/>
    <n v="5"/>
    <m/>
    <n v="5"/>
  </r>
  <r>
    <s v="Facultad de Filosofía "/>
    <s v="FLS"/>
    <x v="1"/>
    <n v="336"/>
    <m/>
    <m/>
    <n v="15"/>
    <m/>
    <n v="4"/>
    <n v="5"/>
    <m/>
    <n v="15"/>
    <n v="29"/>
    <n v="14"/>
    <m/>
    <m/>
    <m/>
    <n v="5"/>
    <n v="4"/>
    <n v="4"/>
    <n v="4"/>
    <m/>
    <m/>
    <n v="5"/>
    <n v="4"/>
    <n v="4"/>
    <n v="3"/>
    <n v="2"/>
    <m/>
    <n v="5"/>
    <n v="5"/>
    <n v="3"/>
    <n v="5"/>
    <x v="3"/>
    <n v="2"/>
    <n v="4"/>
    <m/>
    <m/>
    <n v="5"/>
    <n v="5"/>
    <n v="4"/>
    <n v="5"/>
    <n v="5"/>
    <n v="5"/>
    <n v="5"/>
    <m/>
    <s v="Si"/>
    <n v="4"/>
    <s v="No"/>
    <m/>
    <s v="No"/>
    <m/>
    <s v="No"/>
    <s v="Sí"/>
    <s v="Sí"/>
    <n v="4"/>
    <s v="No"/>
    <m/>
    <m/>
    <m/>
    <m/>
    <n v="5"/>
    <n v="5"/>
    <m/>
    <n v="5"/>
  </r>
  <r>
    <s v=""/>
    <s v=""/>
    <x v="2"/>
    <n v="337"/>
    <m/>
    <m/>
    <m/>
    <m/>
    <n v="3"/>
    <n v="3"/>
    <m/>
    <n v="4"/>
    <m/>
    <m/>
    <s v="Biblioteca Nacional&lt;br&gt;Biblioteca de la Filmoteca Española&lt;br&gt;mi biblioteca&lt;br&gt;Biblioteca Centro de Arte Reina Sofía"/>
    <m/>
    <m/>
    <n v="3"/>
    <n v="3"/>
    <n v="3"/>
    <n v="3"/>
    <m/>
    <m/>
    <n v="3"/>
    <n v="3"/>
    <n v="5"/>
    <n v="5"/>
    <n v="3"/>
    <m/>
    <n v="2"/>
    <n v="2"/>
    <n v="2"/>
    <n v="2"/>
    <x v="5"/>
    <n v="2"/>
    <n v="3"/>
    <m/>
    <m/>
    <n v="2"/>
    <n v="4"/>
    <n v="4"/>
    <n v="4"/>
    <n v="5"/>
    <n v="4"/>
    <n v="2"/>
    <m/>
    <s v="Si"/>
    <n v="2"/>
    <s v="Sí"/>
    <n v="2"/>
    <s v="Sí"/>
    <n v="3"/>
    <s v="Sí"/>
    <s v="Sí"/>
    <s v="Sí"/>
    <n v="2"/>
    <s v="Sí"/>
    <s v="Mayor implicación en la ayuda personal obtención de criterios de calidad, búsquedas bases datos, etc."/>
    <m/>
    <m/>
    <m/>
    <n v="2"/>
    <n v="2"/>
    <m/>
    <n v="2"/>
  </r>
  <r>
    <s v="Facultad de Derecho "/>
    <s v="DER"/>
    <x v="3"/>
    <n v="338"/>
    <m/>
    <m/>
    <n v="11"/>
    <m/>
    <n v="3"/>
    <n v="4"/>
    <m/>
    <n v="11"/>
    <n v="29"/>
    <n v="16"/>
    <m/>
    <m/>
    <m/>
    <n v="5"/>
    <n v="5"/>
    <n v="5"/>
    <n v="4"/>
    <m/>
    <m/>
    <n v="5"/>
    <n v="4"/>
    <m/>
    <n v="4"/>
    <n v="4"/>
    <m/>
    <n v="5"/>
    <n v="4"/>
    <n v="4"/>
    <n v="5"/>
    <x v="5"/>
    <n v="4"/>
    <n v="2"/>
    <m/>
    <m/>
    <n v="5"/>
    <n v="5"/>
    <n v="5"/>
    <n v="5"/>
    <n v="5"/>
    <n v="5"/>
    <n v="5"/>
    <m/>
    <s v="No"/>
    <m/>
    <s v="No"/>
    <m/>
    <s v="No"/>
    <m/>
    <s v="Sí"/>
    <s v="Sí"/>
    <s v="No"/>
    <m/>
    <s v="No"/>
    <m/>
    <m/>
    <m/>
    <m/>
    <n v="5"/>
    <n v="5"/>
    <m/>
    <n v="4"/>
  </r>
  <r>
    <s v="Facultad de Ciencias Económicas y Empresariales "/>
    <s v="CEE"/>
    <x v="3"/>
    <n v="339"/>
    <m/>
    <m/>
    <n v="5"/>
    <m/>
    <n v="2"/>
    <m/>
    <m/>
    <n v="5"/>
    <m/>
    <m/>
    <m/>
    <m/>
    <m/>
    <n v="5"/>
    <n v="3"/>
    <n v="2"/>
    <m/>
    <m/>
    <m/>
    <n v="5"/>
    <m/>
    <n v="3"/>
    <m/>
    <n v="5"/>
    <m/>
    <m/>
    <m/>
    <m/>
    <m/>
    <x v="2"/>
    <m/>
    <m/>
    <m/>
    <m/>
    <n v="4"/>
    <n v="4"/>
    <n v="3"/>
    <n v="4"/>
    <n v="5"/>
    <n v="5"/>
    <n v="5"/>
    <m/>
    <s v="No"/>
    <m/>
    <s v="No"/>
    <m/>
    <s v="No"/>
    <m/>
    <s v="No"/>
    <s v="No"/>
    <m/>
    <m/>
    <s v="No"/>
    <m/>
    <m/>
    <m/>
    <m/>
    <n v="5"/>
    <n v="5"/>
    <m/>
    <n v="4"/>
  </r>
  <r>
    <s v="F. Trabajo Social"/>
    <s v="TRS"/>
    <x v="3"/>
    <n v="340"/>
    <m/>
    <m/>
    <n v="26"/>
    <m/>
    <n v="3"/>
    <n v="2"/>
    <m/>
    <n v="26"/>
    <m/>
    <m/>
    <m/>
    <m/>
    <m/>
    <n v="4"/>
    <n v="4"/>
    <n v="4"/>
    <n v="4"/>
    <m/>
    <m/>
    <n v="5"/>
    <n v="3"/>
    <n v="4"/>
    <n v="3"/>
    <n v="3"/>
    <m/>
    <n v="4"/>
    <n v="4"/>
    <n v="4"/>
    <n v="4"/>
    <x v="3"/>
    <n v="4"/>
    <n v="4"/>
    <m/>
    <m/>
    <n v="5"/>
    <n v="5"/>
    <n v="4"/>
    <n v="4"/>
    <n v="4"/>
    <n v="4"/>
    <n v="4"/>
    <m/>
    <s v="Si"/>
    <n v="4"/>
    <s v="Sí"/>
    <n v="4"/>
    <s v="Sí"/>
    <n v="4"/>
    <s v="Sí"/>
    <s v="Sí"/>
    <s v="No"/>
    <m/>
    <s v="Sí"/>
    <m/>
    <m/>
    <m/>
    <m/>
    <n v="5"/>
    <n v="5"/>
    <m/>
    <n v="4"/>
  </r>
  <r>
    <s v="Facultad de Ciencias de la Información "/>
    <s v="INF"/>
    <x v="3"/>
    <n v="341"/>
    <m/>
    <m/>
    <n v="4"/>
    <m/>
    <n v="3"/>
    <n v="3"/>
    <m/>
    <n v="4"/>
    <n v="5"/>
    <n v="9"/>
    <m/>
    <m/>
    <m/>
    <n v="4"/>
    <n v="4"/>
    <n v="4"/>
    <n v="3"/>
    <m/>
    <m/>
    <n v="4"/>
    <n v="2"/>
    <n v="5"/>
    <n v="2"/>
    <n v="5"/>
    <m/>
    <n v="3"/>
    <n v="4"/>
    <n v="3"/>
    <n v="4"/>
    <x v="1"/>
    <n v="5"/>
    <n v="3"/>
    <m/>
    <m/>
    <n v="3"/>
    <n v="5"/>
    <n v="5"/>
    <m/>
    <n v="3"/>
    <n v="5"/>
    <m/>
    <m/>
    <s v="Si"/>
    <n v="5"/>
    <s v="No"/>
    <m/>
    <s v="No"/>
    <m/>
    <s v="No"/>
    <s v="Sí"/>
    <s v="Sí"/>
    <n v="3"/>
    <s v="Sí"/>
    <m/>
    <m/>
    <m/>
    <m/>
    <n v="2"/>
    <n v="3"/>
    <m/>
    <n v="3"/>
  </r>
  <r>
    <s v="Facultad de Derecho "/>
    <s v="DER"/>
    <x v="3"/>
    <n v="342"/>
    <m/>
    <m/>
    <n v="11"/>
    <m/>
    <n v="4"/>
    <n v="4"/>
    <m/>
    <n v="29"/>
    <m/>
    <m/>
    <m/>
    <m/>
    <m/>
    <n v="5"/>
    <n v="5"/>
    <n v="5"/>
    <n v="5"/>
    <m/>
    <m/>
    <n v="5"/>
    <n v="5"/>
    <n v="5"/>
    <n v="2"/>
    <n v="2"/>
    <m/>
    <n v="5"/>
    <n v="2"/>
    <n v="4"/>
    <n v="5"/>
    <x v="1"/>
    <n v="2"/>
    <n v="4"/>
    <m/>
    <m/>
    <n v="5"/>
    <n v="5"/>
    <n v="5"/>
    <n v="5"/>
    <n v="5"/>
    <n v="5"/>
    <n v="5"/>
    <m/>
    <s v="Si"/>
    <n v="5"/>
    <s v="Sí"/>
    <n v="4"/>
    <s v="No"/>
    <m/>
    <s v="No"/>
    <s v="Sí"/>
    <s v="No"/>
    <m/>
    <s v="No"/>
    <m/>
    <m/>
    <m/>
    <m/>
    <n v="5"/>
    <n v="5"/>
    <m/>
    <n v="5"/>
  </r>
  <r>
    <s v="F. Trabajo Social"/>
    <s v="TRS"/>
    <x v="3"/>
    <n v="343"/>
    <m/>
    <m/>
    <n v="26"/>
    <m/>
    <n v="3"/>
    <n v="3"/>
    <m/>
    <n v="26"/>
    <n v="9"/>
    <n v="5"/>
    <m/>
    <m/>
    <m/>
    <n v="5"/>
    <n v="4"/>
    <n v="4"/>
    <n v="4"/>
    <m/>
    <m/>
    <n v="3"/>
    <n v="4"/>
    <n v="4"/>
    <n v="3"/>
    <n v="5"/>
    <m/>
    <n v="4"/>
    <n v="4"/>
    <n v="4"/>
    <n v="5"/>
    <x v="3"/>
    <n v="5"/>
    <n v="4"/>
    <m/>
    <m/>
    <n v="5"/>
    <n v="5"/>
    <n v="5"/>
    <n v="5"/>
    <n v="5"/>
    <n v="4"/>
    <n v="5"/>
    <m/>
    <s v="Si"/>
    <n v="3"/>
    <s v="No"/>
    <m/>
    <s v="No"/>
    <m/>
    <s v="No"/>
    <s v="No"/>
    <s v="Sí"/>
    <n v="4"/>
    <s v="Sí"/>
    <s v="En realidad el apoyo para sexenios es muy bueno, aunque creo que no todo el mundo lo conoce."/>
    <m/>
    <m/>
    <m/>
    <n v="5"/>
    <n v="5"/>
    <m/>
    <n v="5"/>
  </r>
  <r>
    <s v=""/>
    <s v=""/>
    <x v="2"/>
    <n v="344"/>
    <m/>
    <m/>
    <m/>
    <m/>
    <n v="3"/>
    <n v="2"/>
    <m/>
    <n v="24"/>
    <n v="5"/>
    <m/>
    <m/>
    <m/>
    <m/>
    <n v="4"/>
    <n v="4"/>
    <n v="5"/>
    <n v="5"/>
    <m/>
    <m/>
    <n v="4"/>
    <n v="3"/>
    <n v="4"/>
    <n v="4"/>
    <n v="4"/>
    <m/>
    <n v="4"/>
    <n v="5"/>
    <n v="4"/>
    <n v="5"/>
    <x v="3"/>
    <n v="5"/>
    <n v="4"/>
    <m/>
    <m/>
    <n v="5"/>
    <n v="4"/>
    <n v="5"/>
    <n v="5"/>
    <n v="5"/>
    <n v="4"/>
    <n v="4"/>
    <m/>
    <s v="No"/>
    <m/>
    <s v="No"/>
    <m/>
    <s v="No"/>
    <m/>
    <s v="Sí"/>
    <s v="Sí"/>
    <s v="No"/>
    <m/>
    <s v="Sí"/>
    <m/>
    <m/>
    <m/>
    <m/>
    <n v="5"/>
    <n v="5"/>
    <m/>
    <n v="5"/>
  </r>
  <r>
    <s v="Facultad de Ciencias de la Documentación "/>
    <s v="BYD"/>
    <x v="3"/>
    <n v="345"/>
    <m/>
    <m/>
    <n v="3"/>
    <m/>
    <n v="3"/>
    <n v="3"/>
    <m/>
    <n v="3"/>
    <m/>
    <m/>
    <m/>
    <m/>
    <m/>
    <n v="5"/>
    <n v="3"/>
    <m/>
    <n v="3"/>
    <m/>
    <m/>
    <n v="5"/>
    <n v="5"/>
    <n v="4"/>
    <n v="4"/>
    <n v="4"/>
    <m/>
    <n v="4"/>
    <m/>
    <n v="4"/>
    <m/>
    <x v="3"/>
    <n v="4"/>
    <n v="4"/>
    <m/>
    <m/>
    <n v="5"/>
    <n v="5"/>
    <n v="5"/>
    <n v="5"/>
    <n v="5"/>
    <n v="5"/>
    <n v="5"/>
    <m/>
    <s v="Si"/>
    <n v="3"/>
    <s v="No"/>
    <m/>
    <s v="No"/>
    <m/>
    <s v="No"/>
    <s v="Sí"/>
    <s v="No"/>
    <m/>
    <s v="Sí"/>
    <m/>
    <m/>
    <m/>
    <m/>
    <n v="5"/>
    <n v="4"/>
    <m/>
    <n v="4"/>
  </r>
  <r>
    <s v="Facultad de Geografía e Historia "/>
    <s v="GHI"/>
    <x v="1"/>
    <n v="346"/>
    <m/>
    <m/>
    <n v="16"/>
    <m/>
    <n v="4"/>
    <n v="4"/>
    <m/>
    <n v="16"/>
    <n v="29"/>
    <m/>
    <s v="Biblioteca Nacional de España"/>
    <m/>
    <m/>
    <n v="4"/>
    <m/>
    <n v="4"/>
    <n v="4"/>
    <m/>
    <m/>
    <n v="5"/>
    <n v="2"/>
    <n v="3"/>
    <n v="3"/>
    <n v="3"/>
    <m/>
    <n v="3"/>
    <n v="4"/>
    <n v="2"/>
    <n v="5"/>
    <x v="4"/>
    <n v="5"/>
    <n v="3"/>
    <m/>
    <m/>
    <n v="5"/>
    <n v="5"/>
    <n v="5"/>
    <n v="3"/>
    <n v="3"/>
    <n v="5"/>
    <n v="3"/>
    <m/>
    <s v="Si"/>
    <n v="3"/>
    <s v="Sí"/>
    <n v="2"/>
    <s v="Sí"/>
    <n v="1"/>
    <s v="Sí"/>
    <s v="Sí"/>
    <s v="No"/>
    <m/>
    <s v="No"/>
    <m/>
    <m/>
    <m/>
    <m/>
    <n v="5"/>
    <n v="5"/>
    <m/>
    <n v="5"/>
  </r>
  <r>
    <s v=""/>
    <s v=""/>
    <x v="2"/>
    <n v="347"/>
    <m/>
    <m/>
    <m/>
    <m/>
    <n v="4"/>
    <n v="5"/>
    <m/>
    <n v="5"/>
    <n v="5"/>
    <n v="5"/>
    <m/>
    <m/>
    <m/>
    <n v="4"/>
    <n v="4"/>
    <n v="4"/>
    <n v="4"/>
    <m/>
    <m/>
    <n v="4"/>
    <n v="5"/>
    <n v="2"/>
    <n v="2"/>
    <n v="3"/>
    <m/>
    <n v="4"/>
    <n v="4"/>
    <n v="4"/>
    <n v="5"/>
    <x v="3"/>
    <n v="5"/>
    <n v="4"/>
    <m/>
    <m/>
    <n v="5"/>
    <n v="5"/>
    <n v="5"/>
    <n v="5"/>
    <n v="5"/>
    <n v="5"/>
    <n v="5"/>
    <m/>
    <s v="Si"/>
    <n v="4"/>
    <s v="Sí"/>
    <n v="5"/>
    <s v="Sí"/>
    <n v="5"/>
    <s v="Sí"/>
    <s v="Sí"/>
    <s v="No"/>
    <m/>
    <s v="No"/>
    <m/>
    <m/>
    <m/>
    <m/>
    <n v="5"/>
    <m/>
    <m/>
    <n v="5"/>
  </r>
  <r>
    <s v="Facultad de Filología "/>
    <s v="FLL"/>
    <x v="1"/>
    <n v="348"/>
    <m/>
    <m/>
    <n v="14"/>
    <m/>
    <n v="3"/>
    <n v="4"/>
    <m/>
    <n v="14"/>
    <n v="29"/>
    <n v="17"/>
    <m/>
    <m/>
    <m/>
    <n v="5"/>
    <n v="5"/>
    <n v="4"/>
    <n v="4"/>
    <m/>
    <m/>
    <n v="5"/>
    <n v="4"/>
    <n v="5"/>
    <n v="3"/>
    <n v="5"/>
    <m/>
    <n v="4"/>
    <n v="4"/>
    <n v="4"/>
    <n v="5"/>
    <x v="0"/>
    <n v="4"/>
    <n v="5"/>
    <m/>
    <m/>
    <n v="5"/>
    <n v="5"/>
    <n v="5"/>
    <n v="4"/>
    <n v="5"/>
    <n v="5"/>
    <n v="4"/>
    <m/>
    <s v="Si"/>
    <n v="4"/>
    <s v="No"/>
    <m/>
    <s v="No"/>
    <m/>
    <s v="Sí"/>
    <s v="Sí"/>
    <s v="Sí"/>
    <n v="5"/>
    <s v="Sí"/>
    <m/>
    <m/>
    <m/>
    <m/>
    <n v="5"/>
    <n v="5"/>
    <m/>
    <n v="5"/>
  </r>
  <r>
    <s v="Facultad de Educación "/>
    <s v="EDU"/>
    <x v="1"/>
    <n v="349"/>
    <m/>
    <m/>
    <n v="12"/>
    <m/>
    <n v="3"/>
    <n v="3"/>
    <m/>
    <m/>
    <m/>
    <m/>
    <m/>
    <m/>
    <m/>
    <n v="4"/>
    <n v="4"/>
    <m/>
    <n v="3"/>
    <m/>
    <m/>
    <n v="4"/>
    <n v="4"/>
    <n v="3"/>
    <n v="4"/>
    <n v="4"/>
    <m/>
    <n v="3"/>
    <n v="5"/>
    <n v="4"/>
    <n v="3"/>
    <x v="1"/>
    <n v="3"/>
    <m/>
    <m/>
    <m/>
    <n v="1"/>
    <n v="2"/>
    <n v="4"/>
    <n v="4"/>
    <n v="2"/>
    <m/>
    <m/>
    <m/>
    <s v="No"/>
    <m/>
    <s v="No"/>
    <m/>
    <s v="No"/>
    <m/>
    <s v="Sí"/>
    <s v="No"/>
    <s v="Sí"/>
    <n v="3"/>
    <s v="Sí"/>
    <s v="Más espacios para trabajar con el alumnado en la biblioteca, Con todo el grupo"/>
    <m/>
    <m/>
    <m/>
    <n v="4"/>
    <n v="5"/>
    <m/>
    <n v="4"/>
  </r>
  <r>
    <s v="Facultad de Bellas Artes "/>
    <s v="BBA"/>
    <x v="1"/>
    <n v="350"/>
    <m/>
    <m/>
    <n v="1"/>
    <m/>
    <n v="3"/>
    <n v="5"/>
    <m/>
    <n v="1"/>
    <n v="29"/>
    <n v="3"/>
    <m/>
    <m/>
    <m/>
    <n v="4"/>
    <n v="4"/>
    <n v="3"/>
    <n v="1"/>
    <m/>
    <m/>
    <n v="2"/>
    <n v="5"/>
    <n v="2"/>
    <n v="3"/>
    <n v="2"/>
    <m/>
    <n v="2"/>
    <n v="4"/>
    <n v="4"/>
    <n v="5"/>
    <x v="3"/>
    <n v="1"/>
    <n v="3"/>
    <m/>
    <m/>
    <n v="5"/>
    <n v="4"/>
    <n v="5"/>
    <n v="4"/>
    <n v="1"/>
    <n v="1"/>
    <n v="3"/>
    <m/>
    <s v="Si"/>
    <n v="3"/>
    <s v="No"/>
    <m/>
    <s v="No"/>
    <m/>
    <s v="No"/>
    <s v="Sí"/>
    <s v="Sí"/>
    <n v="5"/>
    <s v="No"/>
    <s v="Más formación más orientada, con diferentes niveles. No siempre el curso de introducción básico."/>
    <m/>
    <m/>
    <m/>
    <n v="5"/>
    <n v="5"/>
    <m/>
    <n v="5"/>
  </r>
  <r>
    <s v="Facultad de Filología "/>
    <s v="FLL"/>
    <x v="1"/>
    <n v="351"/>
    <m/>
    <m/>
    <n v="14"/>
    <m/>
    <n v="4"/>
    <n v="5"/>
    <m/>
    <n v="14"/>
    <n v="29"/>
    <n v="16"/>
    <s v="Biblioteca Nacional"/>
    <m/>
    <m/>
    <n v="2"/>
    <n v="5"/>
    <n v="5"/>
    <n v="5"/>
    <m/>
    <m/>
    <n v="5"/>
    <n v="5"/>
    <n v="4"/>
    <n v="2"/>
    <n v="5"/>
    <m/>
    <n v="4"/>
    <n v="4"/>
    <n v="4"/>
    <n v="5"/>
    <x v="1"/>
    <n v="3"/>
    <n v="4"/>
    <m/>
    <m/>
    <n v="5"/>
    <n v="5"/>
    <n v="5"/>
    <n v="5"/>
    <n v="5"/>
    <n v="5"/>
    <n v="5"/>
    <m/>
    <s v="Si"/>
    <n v="4"/>
    <s v="Sí"/>
    <n v="5"/>
    <s v="No"/>
    <m/>
    <s v="Sí"/>
    <s v="Sí"/>
    <s v="Sí"/>
    <n v="5"/>
    <s v="Sí"/>
    <m/>
    <m/>
    <m/>
    <m/>
    <n v="5"/>
    <n v="5"/>
    <m/>
    <n v="5"/>
  </r>
  <r>
    <s v="Facultad de Ciencias Económicas y Empresariales "/>
    <s v="CEE"/>
    <x v="3"/>
    <n v="352"/>
    <m/>
    <m/>
    <n v="5"/>
    <m/>
    <n v="3"/>
    <n v="4"/>
    <m/>
    <n v="5"/>
    <m/>
    <m/>
    <m/>
    <m/>
    <m/>
    <n v="5"/>
    <n v="4"/>
    <n v="4"/>
    <n v="3"/>
    <m/>
    <m/>
    <n v="5"/>
    <n v="5"/>
    <n v="3"/>
    <n v="2"/>
    <n v="3"/>
    <m/>
    <n v="4"/>
    <n v="5"/>
    <n v="3"/>
    <n v="4"/>
    <x v="3"/>
    <n v="4"/>
    <n v="4"/>
    <m/>
    <m/>
    <n v="5"/>
    <n v="4"/>
    <n v="4"/>
    <n v="5"/>
    <n v="5"/>
    <n v="5"/>
    <n v="3"/>
    <m/>
    <s v="No"/>
    <m/>
    <s v="No"/>
    <m/>
    <s v="No"/>
    <m/>
    <s v="No"/>
    <s v="Sí"/>
    <s v="No"/>
    <m/>
    <s v="No"/>
    <m/>
    <m/>
    <m/>
    <m/>
    <n v="5"/>
    <n v="5"/>
    <m/>
    <n v="5"/>
  </r>
  <r>
    <s v="Facultad de Informática "/>
    <s v="FDI"/>
    <x v="4"/>
    <n v="353"/>
    <m/>
    <m/>
    <n v="17"/>
    <m/>
    <n v="3"/>
    <n v="3"/>
    <m/>
    <n v="17"/>
    <m/>
    <m/>
    <m/>
    <m/>
    <m/>
    <n v="5"/>
    <m/>
    <n v="5"/>
    <m/>
    <m/>
    <m/>
    <n v="3"/>
    <n v="3"/>
    <m/>
    <n v="1"/>
    <n v="4"/>
    <m/>
    <n v="4"/>
    <n v="4"/>
    <n v="4"/>
    <n v="5"/>
    <x v="3"/>
    <n v="5"/>
    <n v="4"/>
    <m/>
    <m/>
    <n v="5"/>
    <n v="5"/>
    <n v="5"/>
    <n v="5"/>
    <n v="5"/>
    <n v="5"/>
    <n v="5"/>
    <m/>
    <s v="Si"/>
    <n v="4"/>
    <s v="No"/>
    <m/>
    <s v="No"/>
    <m/>
    <s v="Sí"/>
    <s v="Sí"/>
    <s v="No"/>
    <m/>
    <s v="Sí"/>
    <m/>
    <m/>
    <m/>
    <m/>
    <n v="5"/>
    <n v="5"/>
    <m/>
    <n v="5"/>
  </r>
  <r>
    <s v="Facultad de Informática "/>
    <s v="FDI"/>
    <x v="4"/>
    <n v="354"/>
    <m/>
    <m/>
    <n v="17"/>
    <m/>
    <n v="3"/>
    <n v="4"/>
    <m/>
    <n v="17"/>
    <m/>
    <m/>
    <m/>
    <m/>
    <m/>
    <n v="4"/>
    <n v="5"/>
    <n v="5"/>
    <n v="5"/>
    <m/>
    <m/>
    <n v="3"/>
    <n v="5"/>
    <n v="3"/>
    <n v="1"/>
    <n v="5"/>
    <m/>
    <n v="4"/>
    <n v="4"/>
    <n v="4"/>
    <n v="5"/>
    <x v="3"/>
    <n v="5"/>
    <n v="5"/>
    <m/>
    <m/>
    <n v="5"/>
    <n v="5"/>
    <n v="5"/>
    <n v="5"/>
    <n v="5"/>
    <n v="5"/>
    <n v="5"/>
    <m/>
    <s v="Si"/>
    <n v="4"/>
    <s v="Sí"/>
    <n v="4"/>
    <s v="No"/>
    <m/>
    <s v="Sí"/>
    <s v="Sí"/>
    <s v="No"/>
    <m/>
    <s v="Sí"/>
    <m/>
    <m/>
    <m/>
    <m/>
    <n v="5"/>
    <n v="5"/>
    <m/>
    <n v="5"/>
  </r>
  <r>
    <s v="Facultad de Educación "/>
    <s v="EDU"/>
    <x v="1"/>
    <n v="355"/>
    <m/>
    <m/>
    <n v="12"/>
    <m/>
    <n v="2"/>
    <n v="4"/>
    <m/>
    <n v="12"/>
    <m/>
    <m/>
    <m/>
    <m/>
    <m/>
    <n v="5"/>
    <n v="5"/>
    <n v="5"/>
    <n v="5"/>
    <m/>
    <m/>
    <n v="4"/>
    <n v="4"/>
    <n v="5"/>
    <n v="1"/>
    <n v="5"/>
    <m/>
    <n v="3"/>
    <n v="5"/>
    <n v="5"/>
    <n v="5"/>
    <x v="3"/>
    <n v="5"/>
    <n v="4"/>
    <m/>
    <m/>
    <n v="5"/>
    <n v="5"/>
    <n v="5"/>
    <n v="5"/>
    <n v="4"/>
    <n v="4"/>
    <n v="4"/>
    <m/>
    <s v="Si"/>
    <n v="4"/>
    <s v="No"/>
    <m/>
    <s v="No"/>
    <m/>
    <s v="Sí"/>
    <s v="Sí"/>
    <s v="No"/>
    <m/>
    <s v="No"/>
    <m/>
    <m/>
    <m/>
    <m/>
    <n v="5"/>
    <n v="5"/>
    <m/>
    <n v="4"/>
  </r>
  <r>
    <s v="Facultad de Ciencias Físicas "/>
    <s v="FIS"/>
    <x v="4"/>
    <n v="356"/>
    <m/>
    <m/>
    <n v="6"/>
    <m/>
    <n v="3"/>
    <n v="3"/>
    <m/>
    <n v="6"/>
    <n v="12"/>
    <n v="15"/>
    <m/>
    <m/>
    <m/>
    <n v="5"/>
    <n v="5"/>
    <n v="5"/>
    <n v="5"/>
    <m/>
    <m/>
    <n v="2"/>
    <n v="5"/>
    <n v="3"/>
    <n v="2"/>
    <n v="3"/>
    <m/>
    <n v="4"/>
    <n v="4"/>
    <n v="4"/>
    <n v="5"/>
    <x v="3"/>
    <n v="5"/>
    <n v="5"/>
    <m/>
    <m/>
    <n v="5"/>
    <n v="5"/>
    <n v="5"/>
    <n v="5"/>
    <n v="5"/>
    <n v="5"/>
    <n v="5"/>
    <m/>
    <s v="Si"/>
    <n v="5"/>
    <s v="No"/>
    <m/>
    <s v="No"/>
    <m/>
    <s v="Sí"/>
    <s v="Sí"/>
    <s v="Sí"/>
    <n v="5"/>
    <s v="No"/>
    <m/>
    <m/>
    <m/>
    <m/>
    <n v="5"/>
    <n v="5"/>
    <m/>
    <n v="5"/>
  </r>
  <r>
    <s v="Facultad de Filología "/>
    <s v="FLL"/>
    <x v="1"/>
    <n v="357"/>
    <m/>
    <m/>
    <n v="14"/>
    <m/>
    <n v="3"/>
    <n v="3"/>
    <m/>
    <n v="14"/>
    <n v="29"/>
    <m/>
    <m/>
    <m/>
    <m/>
    <n v="4"/>
    <n v="4"/>
    <n v="4"/>
    <n v="4"/>
    <m/>
    <m/>
    <n v="3"/>
    <n v="4"/>
    <n v="4"/>
    <n v="3"/>
    <n v="4"/>
    <m/>
    <n v="4"/>
    <n v="3"/>
    <n v="3"/>
    <n v="4"/>
    <x v="1"/>
    <n v="3"/>
    <n v="2"/>
    <m/>
    <m/>
    <n v="5"/>
    <n v="5"/>
    <n v="5"/>
    <n v="4"/>
    <n v="5"/>
    <n v="5"/>
    <n v="3"/>
    <m/>
    <s v="Si"/>
    <n v="4"/>
    <s v="Sí"/>
    <n v="3"/>
    <s v="No"/>
    <m/>
    <s v="No"/>
    <s v="Sí"/>
    <s v="Sí"/>
    <n v="4"/>
    <s v="No"/>
    <m/>
    <m/>
    <m/>
    <m/>
    <n v="3"/>
    <n v="5"/>
    <m/>
    <m/>
  </r>
  <r>
    <s v="Facultad de Ciencias Económicas y Empresariales "/>
    <s v="CEE"/>
    <x v="3"/>
    <n v="358"/>
    <m/>
    <m/>
    <n v="5"/>
    <m/>
    <n v="3"/>
    <n v="4"/>
    <m/>
    <n v="5"/>
    <n v="24"/>
    <n v="4"/>
    <s v="Google Academic"/>
    <m/>
    <m/>
    <n v="4"/>
    <n v="5"/>
    <n v="5"/>
    <n v="5"/>
    <m/>
    <m/>
    <n v="2"/>
    <n v="5"/>
    <n v="3"/>
    <n v="1"/>
    <n v="4"/>
    <m/>
    <n v="3"/>
    <n v="4"/>
    <n v="3"/>
    <n v="5"/>
    <x v="1"/>
    <n v="5"/>
    <n v="4"/>
    <m/>
    <m/>
    <n v="5"/>
    <n v="5"/>
    <n v="5"/>
    <n v="5"/>
    <n v="5"/>
    <n v="5"/>
    <n v="2"/>
    <m/>
    <s v="Si"/>
    <n v="3"/>
    <s v="No"/>
    <m/>
    <s v="Sí"/>
    <n v="4"/>
    <s v="No"/>
    <s v="Sí"/>
    <s v="Sí"/>
    <n v="5"/>
    <s v="No"/>
    <m/>
    <m/>
    <m/>
    <m/>
    <n v="5"/>
    <n v="5"/>
    <m/>
    <n v="5"/>
  </r>
  <r>
    <s v="Facultad de Filología "/>
    <s v="FLL"/>
    <x v="1"/>
    <n v="359"/>
    <m/>
    <m/>
    <n v="14"/>
    <m/>
    <n v="4"/>
    <n v="5"/>
    <m/>
    <n v="29"/>
    <n v="14"/>
    <n v="20"/>
    <m/>
    <m/>
    <m/>
    <n v="5"/>
    <n v="5"/>
    <n v="4"/>
    <n v="3"/>
    <m/>
    <m/>
    <n v="5"/>
    <n v="5"/>
    <n v="4"/>
    <n v="2"/>
    <n v="2"/>
    <m/>
    <n v="4"/>
    <n v="4"/>
    <n v="4"/>
    <n v="3"/>
    <x v="3"/>
    <n v="3"/>
    <n v="4"/>
    <m/>
    <m/>
    <n v="3"/>
    <n v="5"/>
    <n v="5"/>
    <n v="4"/>
    <n v="4"/>
    <n v="4"/>
    <n v="3"/>
    <m/>
    <s v="Si"/>
    <n v="4"/>
    <s v="Sí"/>
    <n v="3"/>
    <s v="No"/>
    <m/>
    <s v="Sí"/>
    <s v="Sí"/>
    <s v="Sí"/>
    <n v="4"/>
    <s v="No"/>
    <m/>
    <m/>
    <m/>
    <m/>
    <n v="4"/>
    <n v="2"/>
    <m/>
    <n v="5"/>
  </r>
  <r>
    <s v="Facultad de Medicina "/>
    <s v="MED"/>
    <x v="0"/>
    <n v="360"/>
    <m/>
    <m/>
    <n v="18"/>
    <m/>
    <n v="1"/>
    <n v="3"/>
    <m/>
    <m/>
    <m/>
    <m/>
    <m/>
    <m/>
    <m/>
    <m/>
    <m/>
    <m/>
    <m/>
    <m/>
    <m/>
    <n v="1"/>
    <n v="5"/>
    <n v="4"/>
    <n v="4"/>
    <n v="3"/>
    <m/>
    <n v="4"/>
    <n v="4"/>
    <n v="4"/>
    <n v="4"/>
    <x v="3"/>
    <n v="4"/>
    <n v="4"/>
    <m/>
    <m/>
    <m/>
    <m/>
    <m/>
    <m/>
    <m/>
    <m/>
    <m/>
    <m/>
    <s v="Si"/>
    <n v="4"/>
    <s v="Sí"/>
    <n v="4"/>
    <s v="Sí"/>
    <n v="4"/>
    <s v="Sí"/>
    <s v="Sí"/>
    <s v="Sí"/>
    <n v="4"/>
    <s v="No"/>
    <m/>
    <m/>
    <m/>
    <m/>
    <m/>
    <m/>
    <m/>
    <n v="5"/>
  </r>
  <r>
    <s v="Facultad de Geografía e Historia "/>
    <s v="GHI"/>
    <x v="1"/>
    <n v="361"/>
    <m/>
    <m/>
    <n v="16"/>
    <m/>
    <n v="4"/>
    <n v="4"/>
    <m/>
    <n v="16"/>
    <n v="28"/>
    <n v="11"/>
    <m/>
    <m/>
    <m/>
    <n v="5"/>
    <n v="5"/>
    <n v="4"/>
    <n v="4"/>
    <m/>
    <m/>
    <n v="3"/>
    <n v="5"/>
    <n v="4"/>
    <n v="4"/>
    <n v="4"/>
    <m/>
    <n v="4"/>
    <n v="4"/>
    <n v="4"/>
    <n v="4"/>
    <x v="3"/>
    <n v="4"/>
    <n v="5"/>
    <m/>
    <m/>
    <n v="5"/>
    <n v="4"/>
    <n v="4"/>
    <n v="4"/>
    <n v="5"/>
    <n v="5"/>
    <n v="4"/>
    <m/>
    <s v="Si"/>
    <n v="4"/>
    <s v="Sí"/>
    <n v="4"/>
    <m/>
    <m/>
    <s v="Sí"/>
    <s v="Sí"/>
    <s v="No"/>
    <m/>
    <s v="Sí"/>
    <s v="Mayor acceso a recursos online"/>
    <m/>
    <m/>
    <m/>
    <n v="4"/>
    <n v="4"/>
    <m/>
    <n v="5"/>
  </r>
  <r>
    <s v=""/>
    <s v=""/>
    <x v="2"/>
    <n v="362"/>
    <m/>
    <m/>
    <m/>
    <m/>
    <n v="3"/>
    <n v="4"/>
    <m/>
    <n v="4"/>
    <m/>
    <m/>
    <m/>
    <m/>
    <m/>
    <n v="4"/>
    <m/>
    <n v="4"/>
    <n v="3"/>
    <m/>
    <m/>
    <n v="5"/>
    <n v="5"/>
    <n v="2"/>
    <n v="1"/>
    <n v="4"/>
    <m/>
    <n v="5"/>
    <n v="4"/>
    <n v="4"/>
    <n v="4"/>
    <x v="3"/>
    <n v="3"/>
    <n v="3"/>
    <m/>
    <m/>
    <n v="4"/>
    <n v="5"/>
    <n v="5"/>
    <m/>
    <n v="5"/>
    <n v="5"/>
    <n v="4"/>
    <m/>
    <m/>
    <n v="2"/>
    <s v="Sí"/>
    <n v="2"/>
    <s v="No"/>
    <m/>
    <s v="No"/>
    <s v="Sí"/>
    <s v="Sí"/>
    <n v="5"/>
    <s v="No"/>
    <m/>
    <m/>
    <m/>
    <m/>
    <n v="4"/>
    <n v="4"/>
    <m/>
    <n v="5"/>
  </r>
  <r>
    <s v="Facultad de Geografía e Historia "/>
    <s v="GHI"/>
    <x v="1"/>
    <n v="363"/>
    <m/>
    <m/>
    <n v="16"/>
    <m/>
    <n v="2"/>
    <n v="5"/>
    <m/>
    <n v="16"/>
    <n v="28"/>
    <m/>
    <s v="Biblioteca Nacional"/>
    <m/>
    <m/>
    <n v="5"/>
    <n v="5"/>
    <n v="5"/>
    <n v="5"/>
    <m/>
    <m/>
    <n v="3"/>
    <n v="4"/>
    <n v="5"/>
    <n v="5"/>
    <n v="3"/>
    <m/>
    <n v="5"/>
    <n v="5"/>
    <n v="5"/>
    <n v="5"/>
    <x v="0"/>
    <n v="5"/>
    <n v="5"/>
    <m/>
    <m/>
    <n v="5"/>
    <n v="5"/>
    <n v="5"/>
    <n v="5"/>
    <n v="5"/>
    <n v="5"/>
    <n v="5"/>
    <m/>
    <s v="Si"/>
    <n v="5"/>
    <s v="Sí"/>
    <n v="4"/>
    <s v="No"/>
    <m/>
    <s v="Sí"/>
    <s v="Sí"/>
    <s v="No"/>
    <m/>
    <s v="No"/>
    <m/>
    <m/>
    <m/>
    <m/>
    <n v="5"/>
    <n v="5"/>
    <m/>
    <n v="5"/>
  </r>
  <r>
    <s v="F. Enfermería, Fisioterapia y Podología"/>
    <s v="ENF"/>
    <x v="0"/>
    <n v="364"/>
    <m/>
    <m/>
    <n v="22"/>
    <m/>
    <n v="3"/>
    <n v="2"/>
    <m/>
    <n v="22"/>
    <n v="18"/>
    <m/>
    <m/>
    <m/>
    <m/>
    <n v="5"/>
    <n v="5"/>
    <n v="4"/>
    <n v="4"/>
    <m/>
    <m/>
    <n v="5"/>
    <n v="4"/>
    <n v="2"/>
    <n v="2"/>
    <n v="4"/>
    <m/>
    <n v="5"/>
    <n v="5"/>
    <n v="5"/>
    <n v="5"/>
    <x v="3"/>
    <n v="5"/>
    <n v="5"/>
    <m/>
    <m/>
    <n v="5"/>
    <n v="5"/>
    <n v="5"/>
    <n v="5"/>
    <n v="5"/>
    <n v="5"/>
    <n v="5"/>
    <m/>
    <s v="Si"/>
    <n v="4"/>
    <s v="No"/>
    <m/>
    <s v="No"/>
    <m/>
    <s v="Sí"/>
    <s v="Sí"/>
    <s v="Sí"/>
    <n v="5"/>
    <s v="No"/>
    <m/>
    <m/>
    <m/>
    <m/>
    <n v="5"/>
    <n v="5"/>
    <m/>
    <n v="5"/>
  </r>
  <r>
    <s v="F. Enfermería, Fisioterapia y Podología"/>
    <s v="ENF"/>
    <x v="0"/>
    <n v="365"/>
    <m/>
    <m/>
    <n v="22"/>
    <m/>
    <n v="3"/>
    <n v="2"/>
    <m/>
    <n v="22"/>
    <n v="18"/>
    <m/>
    <m/>
    <m/>
    <m/>
    <n v="5"/>
    <n v="5"/>
    <n v="5"/>
    <n v="5"/>
    <m/>
    <m/>
    <n v="5"/>
    <n v="5"/>
    <n v="4"/>
    <n v="3"/>
    <n v="3"/>
    <m/>
    <n v="5"/>
    <n v="5"/>
    <n v="4"/>
    <n v="5"/>
    <x v="3"/>
    <n v="5"/>
    <n v="5"/>
    <m/>
    <m/>
    <n v="5"/>
    <n v="5"/>
    <n v="5"/>
    <n v="5"/>
    <n v="5"/>
    <n v="5"/>
    <n v="5"/>
    <m/>
    <s v="Si"/>
    <n v="5"/>
    <s v="Sí"/>
    <n v="3"/>
    <s v="Sí"/>
    <n v="3"/>
    <s v="Sí"/>
    <s v="Sí"/>
    <s v="Sí"/>
    <n v="5"/>
    <s v="No"/>
    <m/>
    <m/>
    <m/>
    <m/>
    <n v="5"/>
    <n v="5"/>
    <m/>
    <n v="5"/>
  </r>
  <r>
    <s v="F. Estudios Estadísticos"/>
    <s v="EST"/>
    <x v="4"/>
    <n v="366"/>
    <m/>
    <m/>
    <n v="23"/>
    <m/>
    <n v="2"/>
    <n v="3"/>
    <m/>
    <n v="23"/>
    <m/>
    <m/>
    <m/>
    <m/>
    <m/>
    <n v="5"/>
    <m/>
    <m/>
    <m/>
    <m/>
    <m/>
    <n v="4"/>
    <n v="4"/>
    <n v="4"/>
    <n v="2"/>
    <n v="4"/>
    <m/>
    <n v="4"/>
    <n v="5"/>
    <n v="4"/>
    <n v="5"/>
    <x v="0"/>
    <n v="5"/>
    <n v="4"/>
    <m/>
    <m/>
    <n v="5"/>
    <n v="4"/>
    <n v="4"/>
    <n v="5"/>
    <n v="5"/>
    <n v="5"/>
    <n v="5"/>
    <m/>
    <s v="Si"/>
    <n v="4"/>
    <s v="Sí"/>
    <m/>
    <s v="No"/>
    <m/>
    <s v="No"/>
    <s v="Sí"/>
    <s v="Sí"/>
    <n v="4"/>
    <s v="Sí"/>
    <m/>
    <m/>
    <m/>
    <m/>
    <n v="5"/>
    <n v="5"/>
    <m/>
    <n v="4"/>
  </r>
  <r>
    <s v="Facultad de Geografía e Historia "/>
    <s v="GHI"/>
    <x v="1"/>
    <n v="367"/>
    <m/>
    <m/>
    <n v="16"/>
    <m/>
    <n v="3"/>
    <n v="4"/>
    <m/>
    <n v="16"/>
    <n v="29"/>
    <n v="15"/>
    <m/>
    <m/>
    <m/>
    <n v="5"/>
    <n v="5"/>
    <n v="5"/>
    <n v="4"/>
    <m/>
    <m/>
    <n v="4"/>
    <n v="4"/>
    <n v="4"/>
    <n v="3"/>
    <n v="2"/>
    <m/>
    <n v="5"/>
    <n v="5"/>
    <n v="5"/>
    <n v="5"/>
    <x v="3"/>
    <n v="5"/>
    <m/>
    <m/>
    <m/>
    <n v="5"/>
    <n v="5"/>
    <n v="5"/>
    <n v="5"/>
    <n v="5"/>
    <n v="5"/>
    <n v="5"/>
    <m/>
    <s v="Si"/>
    <n v="5"/>
    <s v="Sí"/>
    <n v="5"/>
    <s v="Sí"/>
    <n v="5"/>
    <s v="Sí"/>
    <s v="Sí"/>
    <s v="No"/>
    <m/>
    <s v="Sí"/>
    <m/>
    <m/>
    <m/>
    <m/>
    <n v="5"/>
    <n v="5"/>
    <m/>
    <n v="5"/>
  </r>
  <r>
    <s v="Facultad de Bellas Artes "/>
    <s v="BBA"/>
    <x v="1"/>
    <n v="368"/>
    <m/>
    <m/>
    <n v="1"/>
    <m/>
    <n v="4"/>
    <n v="5"/>
    <m/>
    <n v="1"/>
    <n v="4"/>
    <m/>
    <s v="Biblioteca Museo Nacional Centro de Arte Reina Sofía"/>
    <m/>
    <m/>
    <n v="5"/>
    <n v="4"/>
    <n v="4"/>
    <n v="4"/>
    <m/>
    <m/>
    <n v="4"/>
    <n v="5"/>
    <n v="4"/>
    <n v="3"/>
    <n v="4"/>
    <m/>
    <n v="4"/>
    <n v="4"/>
    <n v="4"/>
    <n v="5"/>
    <x v="3"/>
    <n v="5"/>
    <n v="4"/>
    <m/>
    <m/>
    <n v="5"/>
    <n v="5"/>
    <n v="5"/>
    <n v="5"/>
    <n v="5"/>
    <n v="5"/>
    <n v="4"/>
    <m/>
    <s v="Si"/>
    <n v="4"/>
    <m/>
    <n v="4"/>
    <s v="Sí"/>
    <n v="5"/>
    <s v="Sí"/>
    <s v="Sí"/>
    <s v="Sí"/>
    <n v="5"/>
    <s v="No"/>
    <m/>
    <m/>
    <m/>
    <m/>
    <n v="5"/>
    <n v="5"/>
    <m/>
    <n v="5"/>
  </r>
  <r>
    <s v="Facultad de Ciencias Químicas "/>
    <s v="QUI"/>
    <x v="4"/>
    <n v="369"/>
    <m/>
    <m/>
    <n v="10"/>
    <m/>
    <n v="2"/>
    <n v="5"/>
    <m/>
    <n v="10"/>
    <m/>
    <m/>
    <m/>
    <m/>
    <m/>
    <n v="5"/>
    <n v="4"/>
    <n v="4"/>
    <n v="3"/>
    <m/>
    <m/>
    <n v="5"/>
    <n v="5"/>
    <n v="4"/>
    <n v="3"/>
    <n v="3"/>
    <m/>
    <n v="4"/>
    <n v="4"/>
    <n v="5"/>
    <n v="5"/>
    <x v="1"/>
    <n v="5"/>
    <n v="4"/>
    <m/>
    <m/>
    <n v="5"/>
    <n v="4"/>
    <n v="4"/>
    <n v="4"/>
    <n v="4"/>
    <n v="4"/>
    <n v="4"/>
    <m/>
    <s v="Si"/>
    <n v="4"/>
    <s v="Sí"/>
    <n v="4"/>
    <m/>
    <n v="4"/>
    <s v="Sí"/>
    <s v="Sí"/>
    <s v="Sí"/>
    <n v="4"/>
    <s v="No"/>
    <m/>
    <m/>
    <m/>
    <m/>
    <n v="5"/>
    <n v="5"/>
    <m/>
    <n v="5"/>
  </r>
  <r>
    <s v="Facultad de Filología "/>
    <s v="FLL"/>
    <x v="1"/>
    <n v="370"/>
    <m/>
    <m/>
    <n v="14"/>
    <m/>
    <n v="3"/>
    <n v="4"/>
    <m/>
    <n v="29"/>
    <n v="16"/>
    <n v="14"/>
    <m/>
    <m/>
    <m/>
    <n v="5"/>
    <n v="4"/>
    <n v="5"/>
    <m/>
    <m/>
    <m/>
    <n v="5"/>
    <n v="2"/>
    <n v="4"/>
    <n v="4"/>
    <n v="3"/>
    <m/>
    <n v="5"/>
    <n v="3"/>
    <n v="3"/>
    <n v="4"/>
    <x v="4"/>
    <m/>
    <n v="2"/>
    <m/>
    <m/>
    <n v="4"/>
    <n v="5"/>
    <n v="5"/>
    <n v="5"/>
    <n v="5"/>
    <n v="5"/>
    <n v="4"/>
    <m/>
    <s v="No"/>
    <m/>
    <s v="No"/>
    <m/>
    <s v="No"/>
    <m/>
    <s v="No"/>
    <s v="Sí"/>
    <s v="Sí"/>
    <n v="4"/>
    <s v="No"/>
    <m/>
    <m/>
    <m/>
    <m/>
    <n v="5"/>
    <n v="5"/>
    <m/>
    <n v="5"/>
  </r>
  <r>
    <s v="Facultad de Ciencias de la Información "/>
    <s v="INF"/>
    <x v="3"/>
    <n v="371"/>
    <m/>
    <m/>
    <n v="4"/>
    <m/>
    <n v="3"/>
    <n v="5"/>
    <m/>
    <n v="4"/>
    <n v="23"/>
    <n v="5"/>
    <m/>
    <m/>
    <m/>
    <n v="5"/>
    <n v="4"/>
    <n v="5"/>
    <n v="5"/>
    <m/>
    <m/>
    <n v="4"/>
    <n v="5"/>
    <n v="3"/>
    <n v="2"/>
    <n v="3"/>
    <m/>
    <n v="3"/>
    <n v="5"/>
    <n v="5"/>
    <n v="5"/>
    <x v="0"/>
    <n v="5"/>
    <n v="5"/>
    <m/>
    <m/>
    <n v="5"/>
    <n v="5"/>
    <n v="5"/>
    <n v="5"/>
    <n v="5"/>
    <n v="5"/>
    <n v="5"/>
    <m/>
    <s v="Si"/>
    <n v="4"/>
    <s v="Sí"/>
    <n v="4"/>
    <s v="Sí"/>
    <n v="4"/>
    <s v="Sí"/>
    <s v="Sí"/>
    <s v="Sí"/>
    <n v="5"/>
    <s v="No"/>
    <m/>
    <m/>
    <m/>
    <m/>
    <n v="5"/>
    <n v="5"/>
    <m/>
    <n v="5"/>
  </r>
  <r>
    <s v="Facultad de Geografía e Historia "/>
    <s v="GHI"/>
    <x v="1"/>
    <n v="372"/>
    <m/>
    <m/>
    <n v="16"/>
    <m/>
    <n v="4"/>
    <m/>
    <m/>
    <n v="16"/>
    <n v="14"/>
    <n v="29"/>
    <s v="Biblioteca Nacional y Biblioteca del Ateneo"/>
    <m/>
    <m/>
    <n v="5"/>
    <n v="5"/>
    <n v="5"/>
    <n v="5"/>
    <m/>
    <m/>
    <n v="5"/>
    <m/>
    <n v="4"/>
    <n v="4"/>
    <n v="3"/>
    <m/>
    <n v="5"/>
    <n v="5"/>
    <n v="5"/>
    <n v="5"/>
    <x v="0"/>
    <n v="4"/>
    <n v="5"/>
    <m/>
    <m/>
    <n v="5"/>
    <n v="5"/>
    <n v="4"/>
    <n v="5"/>
    <n v="5"/>
    <n v="5"/>
    <n v="5"/>
    <m/>
    <s v="Si"/>
    <n v="4"/>
    <s v="No"/>
    <m/>
    <s v="Sí"/>
    <n v="4"/>
    <s v="Sí"/>
    <s v="Sí"/>
    <s v="No"/>
    <m/>
    <s v="Sí"/>
    <m/>
    <m/>
    <m/>
    <m/>
    <n v="5"/>
    <n v="5"/>
    <m/>
    <n v="5"/>
  </r>
  <r>
    <s v="Facultad de Derecho "/>
    <s v="DER"/>
    <x v="3"/>
    <n v="373"/>
    <m/>
    <m/>
    <n v="11"/>
    <m/>
    <n v="3"/>
    <n v="3"/>
    <m/>
    <n v="11"/>
    <n v="5"/>
    <n v="16"/>
    <m/>
    <m/>
    <m/>
    <n v="4"/>
    <n v="4"/>
    <n v="4"/>
    <n v="4"/>
    <m/>
    <m/>
    <n v="5"/>
    <n v="4"/>
    <n v="4"/>
    <n v="2"/>
    <n v="4"/>
    <m/>
    <n v="3"/>
    <n v="3"/>
    <n v="2"/>
    <n v="5"/>
    <x v="5"/>
    <n v="4"/>
    <n v="3"/>
    <m/>
    <m/>
    <n v="5"/>
    <n v="2"/>
    <n v="1"/>
    <n v="5"/>
    <n v="5"/>
    <n v="5"/>
    <m/>
    <m/>
    <s v="Si"/>
    <n v="3"/>
    <s v="No"/>
    <m/>
    <s v="No"/>
    <m/>
    <s v="No"/>
    <s v="Sí"/>
    <s v="No"/>
    <m/>
    <s v="No"/>
    <m/>
    <m/>
    <m/>
    <m/>
    <n v="5"/>
    <n v="5"/>
    <m/>
    <n v="4"/>
  </r>
  <r>
    <s v="Facultad de Ciencias de la Información "/>
    <s v="INF"/>
    <x v="3"/>
    <n v="374"/>
    <m/>
    <m/>
    <n v="4"/>
    <m/>
    <n v="3"/>
    <n v="4"/>
    <m/>
    <n v="4"/>
    <m/>
    <m/>
    <m/>
    <m/>
    <m/>
    <n v="5"/>
    <n v="4"/>
    <n v="4"/>
    <n v="4"/>
    <m/>
    <m/>
    <n v="4"/>
    <m/>
    <n v="5"/>
    <n v="1"/>
    <n v="5"/>
    <m/>
    <n v="4"/>
    <n v="4"/>
    <n v="3"/>
    <n v="4"/>
    <x v="4"/>
    <n v="5"/>
    <n v="1"/>
    <m/>
    <m/>
    <n v="4"/>
    <n v="5"/>
    <n v="5"/>
    <n v="5"/>
    <n v="5"/>
    <n v="5"/>
    <n v="4"/>
    <m/>
    <m/>
    <n v="4"/>
    <s v="Sí"/>
    <m/>
    <s v="No"/>
    <m/>
    <s v="Sí"/>
    <m/>
    <s v="Sí"/>
    <n v="3"/>
    <s v="No"/>
    <m/>
    <m/>
    <m/>
    <m/>
    <n v="4"/>
    <n v="4"/>
    <m/>
    <n v="4"/>
  </r>
  <r>
    <s v="Facultad de Medicina "/>
    <s v="MED"/>
    <x v="0"/>
    <n v="375"/>
    <m/>
    <m/>
    <n v="18"/>
    <m/>
    <n v="2"/>
    <n v="2"/>
    <m/>
    <n v="18"/>
    <m/>
    <m/>
    <m/>
    <m/>
    <m/>
    <n v="4"/>
    <n v="4"/>
    <n v="4"/>
    <n v="4"/>
    <m/>
    <m/>
    <n v="1"/>
    <n v="2"/>
    <n v="4"/>
    <n v="1"/>
    <n v="5"/>
    <m/>
    <n v="4"/>
    <n v="4"/>
    <n v="4"/>
    <n v="4"/>
    <x v="3"/>
    <n v="4"/>
    <n v="4"/>
    <m/>
    <m/>
    <n v="4"/>
    <n v="4"/>
    <n v="4"/>
    <n v="4"/>
    <n v="4"/>
    <n v="4"/>
    <n v="4"/>
    <m/>
    <s v="No"/>
    <m/>
    <s v="No"/>
    <m/>
    <s v="No"/>
    <m/>
    <s v="No"/>
    <s v="No"/>
    <s v="No"/>
    <m/>
    <s v="No"/>
    <m/>
    <m/>
    <m/>
    <m/>
    <n v="4"/>
    <n v="4"/>
    <m/>
    <n v="4"/>
  </r>
  <r>
    <s v="Facultad de Bellas Artes "/>
    <s v="BBA"/>
    <x v="1"/>
    <n v="376"/>
    <m/>
    <m/>
    <n v="1"/>
    <m/>
    <n v="5"/>
    <n v="4"/>
    <m/>
    <n v="1"/>
    <n v="4"/>
    <n v="15"/>
    <m/>
    <m/>
    <m/>
    <n v="4"/>
    <n v="5"/>
    <n v="4"/>
    <n v="4"/>
    <m/>
    <m/>
    <n v="4"/>
    <n v="3"/>
    <n v="5"/>
    <n v="3"/>
    <n v="2"/>
    <m/>
    <n v="4"/>
    <n v="5"/>
    <n v="5"/>
    <n v="5"/>
    <x v="3"/>
    <n v="5"/>
    <n v="5"/>
    <m/>
    <m/>
    <n v="5"/>
    <n v="5"/>
    <n v="5"/>
    <n v="5"/>
    <n v="5"/>
    <n v="5"/>
    <n v="5"/>
    <m/>
    <s v="Si"/>
    <n v="3"/>
    <s v="No"/>
    <m/>
    <s v="Sí"/>
    <n v="3"/>
    <s v="No"/>
    <s v="No"/>
    <s v="No"/>
    <m/>
    <s v="Sí"/>
    <s v="CUALQUIERA QUE PERMITA SACAR PARTIDO A BASES DE DATOS BIBLIOGRÁFICAS Y ARCHIVOS EN CENTROS DE INVESTIGACIÓN EXRANJEROS"/>
    <m/>
    <m/>
    <m/>
    <n v="5"/>
    <m/>
    <m/>
    <n v="4"/>
  </r>
  <r>
    <s v="Facultad de Educación "/>
    <s v="EDU"/>
    <x v="1"/>
    <n v="377"/>
    <m/>
    <m/>
    <n v="12"/>
    <m/>
    <n v="2"/>
    <n v="4"/>
    <m/>
    <n v="12"/>
    <n v="20"/>
    <m/>
    <m/>
    <m/>
    <m/>
    <n v="5"/>
    <n v="4"/>
    <n v="4"/>
    <n v="4"/>
    <m/>
    <m/>
    <n v="4"/>
    <n v="3"/>
    <n v="2"/>
    <n v="3"/>
    <n v="2"/>
    <m/>
    <n v="4"/>
    <n v="4"/>
    <n v="4"/>
    <n v="4"/>
    <x v="3"/>
    <n v="4"/>
    <n v="4"/>
    <m/>
    <m/>
    <n v="4"/>
    <n v="5"/>
    <n v="5"/>
    <n v="5"/>
    <n v="5"/>
    <n v="5"/>
    <n v="4"/>
    <m/>
    <s v="Si"/>
    <n v="4"/>
    <s v="No"/>
    <m/>
    <s v="No"/>
    <m/>
    <s v="No"/>
    <s v="Sí"/>
    <s v="Sí"/>
    <n v="4"/>
    <s v="No"/>
    <m/>
    <m/>
    <m/>
    <m/>
    <n v="4"/>
    <n v="5"/>
    <m/>
    <n v="4"/>
  </r>
  <r>
    <s v=""/>
    <s v=""/>
    <x v="2"/>
    <n v="378"/>
    <m/>
    <m/>
    <m/>
    <m/>
    <n v="2"/>
    <n v="5"/>
    <m/>
    <n v="18"/>
    <m/>
    <m/>
    <m/>
    <m/>
    <m/>
    <n v="3"/>
    <n v="3"/>
    <n v="2"/>
    <n v="3"/>
    <m/>
    <m/>
    <n v="4"/>
    <n v="4"/>
    <n v="4"/>
    <n v="4"/>
    <m/>
    <m/>
    <n v="3"/>
    <n v="3"/>
    <n v="5"/>
    <n v="4"/>
    <x v="3"/>
    <n v="3"/>
    <m/>
    <m/>
    <m/>
    <n v="3"/>
    <n v="3"/>
    <n v="3"/>
    <n v="3"/>
    <n v="3"/>
    <n v="3"/>
    <n v="3"/>
    <m/>
    <s v="Si"/>
    <n v="4"/>
    <s v="No"/>
    <m/>
    <s v="No"/>
    <m/>
    <s v="No"/>
    <s v="No"/>
    <s v="No"/>
    <m/>
    <s v="No"/>
    <m/>
    <m/>
    <m/>
    <m/>
    <n v="4"/>
    <n v="4"/>
    <m/>
    <n v="4"/>
  </r>
  <r>
    <s v="Facultad de Ciencias Políticas y Sociología "/>
    <s v="CPS"/>
    <x v="3"/>
    <n v="379"/>
    <m/>
    <m/>
    <n v="9"/>
    <m/>
    <n v="3"/>
    <m/>
    <m/>
    <n v="9"/>
    <n v="26"/>
    <n v="5"/>
    <s v="BNE m uy a menudo"/>
    <m/>
    <m/>
    <n v="2"/>
    <n v="3"/>
    <n v="2"/>
    <n v="3"/>
    <m/>
    <m/>
    <n v="2"/>
    <n v="1"/>
    <n v="4"/>
    <n v="4"/>
    <n v="1"/>
    <m/>
    <n v="4"/>
    <n v="2"/>
    <n v="2"/>
    <n v="5"/>
    <x v="5"/>
    <n v="5"/>
    <n v="2"/>
    <m/>
    <m/>
    <n v="4"/>
    <n v="4"/>
    <n v="4"/>
    <n v="4"/>
    <n v="4"/>
    <n v="5"/>
    <n v="2"/>
    <m/>
    <s v="No"/>
    <m/>
    <s v="No"/>
    <m/>
    <s v="No"/>
    <m/>
    <s v="No"/>
    <s v="No"/>
    <s v="No"/>
    <m/>
    <s v="No"/>
    <s v="cAMBIAR EL catálogo. El cisne o el otro (bucea) estaba bien, sobre todo el Cisne. Ete es un desastre porque buscas un libro y te pierdes entre los articulos y reseñas que de ese tema (ni necesariamente el ibro que buca uno) da el sistema.Es horrendo."/>
    <m/>
    <m/>
    <m/>
    <n v="5"/>
    <n v="5"/>
    <m/>
    <n v="4"/>
  </r>
  <r>
    <s v="Facultad de Geografía e Historia "/>
    <s v="GHI"/>
    <x v="1"/>
    <n v="380"/>
    <m/>
    <m/>
    <n v="16"/>
    <m/>
    <n v="3"/>
    <n v="3"/>
    <m/>
    <n v="16"/>
    <n v="14"/>
    <m/>
    <m/>
    <m/>
    <m/>
    <n v="5"/>
    <n v="5"/>
    <n v="5"/>
    <n v="3"/>
    <m/>
    <m/>
    <n v="4"/>
    <n v="3"/>
    <n v="4"/>
    <n v="3"/>
    <n v="3"/>
    <m/>
    <n v="4"/>
    <n v="3"/>
    <n v="2"/>
    <m/>
    <x v="1"/>
    <n v="4"/>
    <n v="3"/>
    <m/>
    <m/>
    <n v="5"/>
    <n v="4"/>
    <n v="4"/>
    <n v="4"/>
    <n v="4"/>
    <n v="5"/>
    <n v="3"/>
    <m/>
    <s v="No"/>
    <m/>
    <s v="No"/>
    <m/>
    <s v="No"/>
    <m/>
    <s v="No"/>
    <s v="No"/>
    <s v="No"/>
    <m/>
    <s v="Sí"/>
    <m/>
    <m/>
    <m/>
    <m/>
    <n v="5"/>
    <n v="5"/>
    <m/>
    <n v="4"/>
  </r>
  <r>
    <s v="Facultad de Filología "/>
    <s v="FLL"/>
    <x v="1"/>
    <n v="381"/>
    <m/>
    <m/>
    <n v="14"/>
    <m/>
    <n v="4"/>
    <n v="4"/>
    <m/>
    <n v="29"/>
    <n v="14"/>
    <n v="5"/>
    <s v="Biblioteca pública Manuel Alvar - calle Azcona 42 - 28028 Madrid"/>
    <m/>
    <m/>
    <n v="5"/>
    <n v="5"/>
    <n v="5"/>
    <n v="3"/>
    <m/>
    <m/>
    <n v="5"/>
    <n v="5"/>
    <n v="5"/>
    <n v="4"/>
    <n v="5"/>
    <m/>
    <n v="3"/>
    <n v="3"/>
    <n v="4"/>
    <n v="5"/>
    <x v="1"/>
    <n v="5"/>
    <n v="2"/>
    <m/>
    <m/>
    <n v="4"/>
    <n v="5"/>
    <n v="5"/>
    <n v="5"/>
    <n v="5"/>
    <n v="5"/>
    <n v="5"/>
    <m/>
    <s v="Si"/>
    <n v="5"/>
    <s v="No"/>
    <m/>
    <s v="No"/>
    <m/>
    <s v="Sí"/>
    <s v="Sí"/>
    <s v="Sí"/>
    <n v="3"/>
    <s v="No"/>
    <m/>
    <m/>
    <m/>
    <m/>
    <n v="5"/>
    <n v="5"/>
    <m/>
    <n v="4"/>
  </r>
  <r>
    <s v="Facultad de Farmacia "/>
    <s v="FAR"/>
    <x v="0"/>
    <n v="382"/>
    <m/>
    <m/>
    <n v="13"/>
    <m/>
    <n v="3"/>
    <n v="4"/>
    <m/>
    <n v="13"/>
    <n v="18"/>
    <m/>
    <m/>
    <m/>
    <m/>
    <n v="5"/>
    <n v="5"/>
    <n v="5"/>
    <n v="2"/>
    <m/>
    <m/>
    <n v="4"/>
    <n v="4"/>
    <n v="3"/>
    <n v="2"/>
    <n v="1"/>
    <m/>
    <n v="3"/>
    <n v="3"/>
    <n v="3"/>
    <n v="5"/>
    <x v="1"/>
    <n v="3"/>
    <n v="3"/>
    <m/>
    <m/>
    <n v="5"/>
    <n v="4"/>
    <n v="4"/>
    <n v="5"/>
    <n v="4"/>
    <n v="4"/>
    <n v="4"/>
    <m/>
    <s v="Si"/>
    <n v="4"/>
    <s v="No"/>
    <m/>
    <s v="No"/>
    <m/>
    <s v="Sí"/>
    <s v="Sí"/>
    <m/>
    <n v="5"/>
    <s v="No"/>
    <m/>
    <m/>
    <m/>
    <m/>
    <n v="5"/>
    <n v="5"/>
    <m/>
    <n v="5"/>
  </r>
  <r>
    <s v="Facultad de Veterinaria "/>
    <s v="VET"/>
    <x v="0"/>
    <n v="383"/>
    <m/>
    <m/>
    <n v="21"/>
    <m/>
    <n v="4"/>
    <n v="4"/>
    <m/>
    <n v="21"/>
    <n v="29"/>
    <m/>
    <m/>
    <m/>
    <m/>
    <n v="5"/>
    <n v="5"/>
    <n v="4"/>
    <n v="4"/>
    <m/>
    <m/>
    <n v="4"/>
    <n v="5"/>
    <n v="5"/>
    <n v="3"/>
    <n v="3"/>
    <m/>
    <n v="4"/>
    <n v="4"/>
    <n v="4"/>
    <n v="5"/>
    <x v="3"/>
    <n v="4"/>
    <n v="4"/>
    <m/>
    <m/>
    <n v="5"/>
    <n v="5"/>
    <n v="5"/>
    <n v="5"/>
    <n v="5"/>
    <n v="5"/>
    <n v="5"/>
    <m/>
    <m/>
    <n v="4"/>
    <s v="Sí"/>
    <n v="3"/>
    <s v="Sí"/>
    <n v="2"/>
    <s v="Sí"/>
    <s v="Sí"/>
    <s v="No"/>
    <m/>
    <s v="Sí"/>
    <m/>
    <m/>
    <m/>
    <m/>
    <n v="5"/>
    <n v="5"/>
    <m/>
    <n v="5"/>
  </r>
  <r>
    <s v="Facultad de Ciencias de la Información "/>
    <s v="INF"/>
    <x v="3"/>
    <n v="384"/>
    <m/>
    <m/>
    <n v="4"/>
    <m/>
    <n v="5"/>
    <n v="5"/>
    <m/>
    <n v="4"/>
    <m/>
    <m/>
    <s v="Biblioteca Pública Distrito Chamartín"/>
    <m/>
    <m/>
    <n v="5"/>
    <n v="5"/>
    <n v="4"/>
    <n v="4"/>
    <m/>
    <m/>
    <n v="4"/>
    <n v="4"/>
    <n v="4"/>
    <n v="4"/>
    <n v="4"/>
    <m/>
    <n v="4"/>
    <n v="3"/>
    <n v="4"/>
    <n v="5"/>
    <x v="1"/>
    <n v="4"/>
    <n v="4"/>
    <m/>
    <m/>
    <n v="5"/>
    <n v="5"/>
    <n v="5"/>
    <n v="5"/>
    <n v="5"/>
    <n v="5"/>
    <n v="5"/>
    <m/>
    <s v="Si"/>
    <n v="4"/>
    <s v="Sí"/>
    <m/>
    <s v="Sí"/>
    <m/>
    <s v="Sí"/>
    <s v="Sí"/>
    <m/>
    <n v="5"/>
    <s v="No"/>
    <m/>
    <m/>
    <m/>
    <m/>
    <n v="5"/>
    <n v="4"/>
    <m/>
    <n v="5"/>
  </r>
  <r>
    <s v="Facultad de Informática "/>
    <s v="FDI"/>
    <x v="4"/>
    <n v="385"/>
    <m/>
    <m/>
    <n v="17"/>
    <m/>
    <n v="2"/>
    <n v="4"/>
    <m/>
    <n v="17"/>
    <m/>
    <m/>
    <m/>
    <m/>
    <m/>
    <n v="5"/>
    <m/>
    <m/>
    <m/>
    <m/>
    <m/>
    <n v="4"/>
    <n v="5"/>
    <n v="3"/>
    <n v="1"/>
    <n v="5"/>
    <m/>
    <m/>
    <n v="5"/>
    <n v="5"/>
    <n v="5"/>
    <x v="1"/>
    <n v="5"/>
    <n v="3"/>
    <m/>
    <m/>
    <n v="5"/>
    <n v="5"/>
    <n v="5"/>
    <n v="5"/>
    <n v="5"/>
    <n v="4"/>
    <m/>
    <m/>
    <s v="Si"/>
    <m/>
    <s v="Sí"/>
    <m/>
    <s v="No"/>
    <m/>
    <s v="No"/>
    <s v="Sí"/>
    <s v="No"/>
    <m/>
    <m/>
    <m/>
    <m/>
    <m/>
    <m/>
    <m/>
    <n v="5"/>
    <m/>
    <n v="5"/>
  </r>
  <r>
    <s v="Facultad de Medicina "/>
    <s v="MED"/>
    <x v="0"/>
    <n v="386"/>
    <m/>
    <m/>
    <n v="18"/>
    <m/>
    <n v="3"/>
    <n v="4"/>
    <m/>
    <n v="18"/>
    <n v="19"/>
    <n v="13"/>
    <m/>
    <m/>
    <m/>
    <n v="5"/>
    <n v="4"/>
    <n v="4"/>
    <n v="3"/>
    <m/>
    <m/>
    <n v="1"/>
    <n v="5"/>
    <n v="2"/>
    <n v="3"/>
    <n v="4"/>
    <m/>
    <n v="4"/>
    <n v="4"/>
    <n v="4"/>
    <n v="5"/>
    <x v="0"/>
    <n v="5"/>
    <n v="5"/>
    <m/>
    <m/>
    <n v="5"/>
    <n v="5"/>
    <n v="5"/>
    <n v="5"/>
    <n v="5"/>
    <n v="5"/>
    <n v="4"/>
    <m/>
    <s v="No"/>
    <m/>
    <s v="No"/>
    <m/>
    <s v="No"/>
    <m/>
    <s v="Sí"/>
    <s v="Sí"/>
    <s v="No"/>
    <m/>
    <s v="No"/>
    <m/>
    <m/>
    <m/>
    <m/>
    <n v="5"/>
    <n v="5"/>
    <m/>
    <n v="4"/>
  </r>
  <r>
    <s v="Facultad de Ciencias Políticas y Sociología "/>
    <s v="CPS"/>
    <x v="3"/>
    <n v="387"/>
    <m/>
    <m/>
    <n v="9"/>
    <m/>
    <n v="3"/>
    <n v="4"/>
    <m/>
    <n v="9"/>
    <n v="16"/>
    <n v="5"/>
    <s v="Biblioteca Nacional - Biblioteca CSIC - AGA y otros archivos"/>
    <m/>
    <m/>
    <n v="5"/>
    <n v="3"/>
    <m/>
    <n v="4"/>
    <m/>
    <m/>
    <n v="4"/>
    <n v="3"/>
    <n v="4"/>
    <n v="4"/>
    <n v="4"/>
    <m/>
    <n v="4"/>
    <n v="4"/>
    <n v="4"/>
    <n v="4"/>
    <x v="3"/>
    <n v="4"/>
    <n v="4"/>
    <m/>
    <m/>
    <n v="5"/>
    <n v="5"/>
    <n v="4"/>
    <n v="5"/>
    <n v="4"/>
    <n v="4"/>
    <n v="4"/>
    <m/>
    <s v="No"/>
    <m/>
    <s v="No"/>
    <m/>
    <s v="No"/>
    <m/>
    <s v="No"/>
    <s v="Sí"/>
    <s v="Sí"/>
    <n v="4"/>
    <s v="No"/>
    <m/>
    <m/>
    <m/>
    <m/>
    <n v="5"/>
    <n v="5"/>
    <m/>
    <n v="5"/>
  </r>
  <r>
    <s v="Facultad de Geografía e Historia "/>
    <s v="GHI"/>
    <x v="1"/>
    <n v="388"/>
    <m/>
    <m/>
    <n v="16"/>
    <m/>
    <n v="4"/>
    <n v="4"/>
    <m/>
    <n v="16"/>
    <m/>
    <m/>
    <m/>
    <m/>
    <m/>
    <n v="4"/>
    <n v="4"/>
    <n v="5"/>
    <m/>
    <m/>
    <m/>
    <n v="5"/>
    <n v="3"/>
    <n v="4"/>
    <n v="3"/>
    <n v="4"/>
    <m/>
    <n v="4"/>
    <n v="4"/>
    <n v="3"/>
    <n v="5"/>
    <x v="1"/>
    <n v="5"/>
    <m/>
    <m/>
    <m/>
    <n v="5"/>
    <n v="5"/>
    <n v="5"/>
    <n v="5"/>
    <n v="5"/>
    <n v="5"/>
    <n v="5"/>
    <m/>
    <s v="No"/>
    <n v="3"/>
    <s v="Sí"/>
    <n v="3"/>
    <s v="No"/>
    <m/>
    <s v="Sí"/>
    <s v="Sí"/>
    <s v="No"/>
    <m/>
    <s v="No"/>
    <m/>
    <m/>
    <m/>
    <m/>
    <n v="5"/>
    <n v="5"/>
    <m/>
    <n v="5"/>
  </r>
  <r>
    <s v="Facultad de Geografía e Historia "/>
    <s v="GHI"/>
    <x v="1"/>
    <n v="389"/>
    <m/>
    <m/>
    <n v="16"/>
    <m/>
    <n v="3"/>
    <n v="4"/>
    <m/>
    <n v="16"/>
    <n v="14"/>
    <n v="29"/>
    <m/>
    <m/>
    <m/>
    <n v="4"/>
    <n v="5"/>
    <n v="4"/>
    <n v="3"/>
    <m/>
    <m/>
    <n v="5"/>
    <n v="5"/>
    <n v="5"/>
    <n v="4"/>
    <m/>
    <m/>
    <n v="3"/>
    <n v="1"/>
    <n v="3"/>
    <n v="5"/>
    <x v="4"/>
    <n v="4"/>
    <n v="1"/>
    <m/>
    <m/>
    <n v="5"/>
    <n v="5"/>
    <n v="5"/>
    <n v="5"/>
    <n v="5"/>
    <n v="5"/>
    <n v="5"/>
    <m/>
    <s v="Si"/>
    <n v="3"/>
    <s v="Sí"/>
    <n v="3"/>
    <s v="Sí"/>
    <n v="4"/>
    <s v="Sí"/>
    <s v="Sí"/>
    <s v="No"/>
    <m/>
    <s v="No"/>
    <m/>
    <m/>
    <m/>
    <m/>
    <n v="5"/>
    <n v="5"/>
    <m/>
    <n v="4"/>
  </r>
  <r>
    <s v="Facultad de Ciencias de la Información "/>
    <s v="INF"/>
    <x v="3"/>
    <n v="390"/>
    <m/>
    <m/>
    <n v="4"/>
    <m/>
    <n v="3"/>
    <n v="4"/>
    <m/>
    <n v="4"/>
    <m/>
    <m/>
    <m/>
    <m/>
    <m/>
    <n v="5"/>
    <n v="5"/>
    <n v="5"/>
    <n v="4"/>
    <m/>
    <m/>
    <n v="2"/>
    <n v="5"/>
    <n v="4"/>
    <n v="2"/>
    <n v="4"/>
    <m/>
    <n v="5"/>
    <n v="5"/>
    <n v="5"/>
    <n v="5"/>
    <x v="2"/>
    <n v="5"/>
    <n v="5"/>
    <m/>
    <m/>
    <n v="5"/>
    <n v="5"/>
    <n v="4"/>
    <n v="5"/>
    <n v="5"/>
    <n v="5"/>
    <n v="5"/>
    <m/>
    <m/>
    <n v="5"/>
    <s v="No"/>
    <m/>
    <s v="No"/>
    <m/>
    <s v="Sí"/>
    <s v="Sí"/>
    <s v="Sí"/>
    <n v="4"/>
    <s v="Sí"/>
    <m/>
    <m/>
    <m/>
    <m/>
    <n v="4"/>
    <n v="4"/>
    <m/>
    <n v="5"/>
  </r>
  <r>
    <s v="Facultad de Ciencias Geológicas "/>
    <s v="GEO"/>
    <x v="4"/>
    <n v="391"/>
    <m/>
    <m/>
    <n v="7"/>
    <m/>
    <n v="3"/>
    <n v="4"/>
    <m/>
    <n v="7"/>
    <n v="2"/>
    <n v="12"/>
    <s v="En ocasiones acudo a otras bibliotecas (CSIC...)"/>
    <m/>
    <m/>
    <n v="5"/>
    <n v="5"/>
    <n v="3"/>
    <n v="3"/>
    <m/>
    <m/>
    <n v="3"/>
    <n v="5"/>
    <n v="5"/>
    <n v="3"/>
    <n v="2"/>
    <m/>
    <n v="4"/>
    <n v="4"/>
    <n v="5"/>
    <n v="5"/>
    <x v="5"/>
    <n v="4"/>
    <n v="2"/>
    <m/>
    <m/>
    <n v="5"/>
    <n v="5"/>
    <n v="5"/>
    <n v="5"/>
    <n v="5"/>
    <n v="5"/>
    <n v="5"/>
    <m/>
    <s v="Si"/>
    <n v="4"/>
    <s v="Sí"/>
    <n v="4"/>
    <s v="Sí"/>
    <n v="3"/>
    <m/>
    <s v="Sí"/>
    <s v="No"/>
    <m/>
    <s v="No"/>
    <m/>
    <m/>
    <m/>
    <m/>
    <n v="5"/>
    <n v="5"/>
    <m/>
    <n v="4"/>
  </r>
  <r>
    <s v="Facultad de Veterinaria "/>
    <s v="VET"/>
    <x v="0"/>
    <n v="392"/>
    <m/>
    <m/>
    <n v="21"/>
    <m/>
    <n v="2"/>
    <n v="5"/>
    <m/>
    <n v="21"/>
    <n v="18"/>
    <m/>
    <m/>
    <m/>
    <m/>
    <n v="3"/>
    <n v="3"/>
    <n v="3"/>
    <n v="3"/>
    <m/>
    <m/>
    <n v="3"/>
    <n v="5"/>
    <n v="2"/>
    <n v="3"/>
    <n v="5"/>
    <m/>
    <n v="3"/>
    <n v="5"/>
    <n v="4"/>
    <n v="5"/>
    <x v="0"/>
    <n v="5"/>
    <n v="5"/>
    <m/>
    <m/>
    <n v="4"/>
    <n v="4"/>
    <n v="4"/>
    <n v="4"/>
    <n v="4"/>
    <n v="4"/>
    <n v="4"/>
    <m/>
    <s v="Si"/>
    <n v="4"/>
    <s v="Sí"/>
    <n v="4"/>
    <s v="Sí"/>
    <n v="4"/>
    <s v="Sí"/>
    <s v="Sí"/>
    <s v="No"/>
    <m/>
    <s v="No"/>
    <m/>
    <m/>
    <m/>
    <m/>
    <n v="5"/>
    <n v="5"/>
    <m/>
    <n v="5"/>
  </r>
  <r>
    <s v="Facultad de Ciencias Físicas "/>
    <s v="FIS"/>
    <x v="4"/>
    <n v="393"/>
    <m/>
    <m/>
    <n v="6"/>
    <m/>
    <n v="2"/>
    <n v="2"/>
    <m/>
    <n v="6"/>
    <n v="8"/>
    <m/>
    <m/>
    <m/>
    <m/>
    <n v="5"/>
    <n v="5"/>
    <n v="5"/>
    <n v="5"/>
    <m/>
    <m/>
    <n v="3"/>
    <n v="5"/>
    <n v="3"/>
    <n v="2"/>
    <n v="3"/>
    <m/>
    <n v="4"/>
    <n v="5"/>
    <n v="4"/>
    <n v="5"/>
    <x v="3"/>
    <n v="4"/>
    <n v="4"/>
    <m/>
    <m/>
    <n v="5"/>
    <n v="4"/>
    <n v="4"/>
    <n v="5"/>
    <n v="5"/>
    <n v="5"/>
    <n v="4"/>
    <m/>
    <s v="Si"/>
    <n v="4"/>
    <s v="Sí"/>
    <n v="3"/>
    <s v="Sí"/>
    <n v="3"/>
    <m/>
    <s v="Sí"/>
    <s v="No"/>
    <m/>
    <s v="No"/>
    <m/>
    <m/>
    <m/>
    <m/>
    <n v="5"/>
    <n v="5"/>
    <m/>
    <n v="5"/>
  </r>
  <r>
    <s v="Facultad de Geografía e Historia "/>
    <s v="GHI"/>
    <x v="1"/>
    <n v="394"/>
    <m/>
    <m/>
    <n v="16"/>
    <m/>
    <n v="3"/>
    <n v="5"/>
    <m/>
    <n v="16"/>
    <n v="9"/>
    <n v="14"/>
    <m/>
    <m/>
    <m/>
    <n v="5"/>
    <n v="5"/>
    <n v="5"/>
    <n v="4"/>
    <m/>
    <m/>
    <n v="5"/>
    <n v="4"/>
    <n v="5"/>
    <n v="4"/>
    <n v="3"/>
    <m/>
    <n v="3"/>
    <n v="3"/>
    <n v="1"/>
    <n v="3"/>
    <x v="4"/>
    <n v="3"/>
    <n v="1"/>
    <m/>
    <m/>
    <n v="4"/>
    <n v="4"/>
    <n v="4"/>
    <n v="4"/>
    <n v="4"/>
    <n v="1"/>
    <n v="1"/>
    <m/>
    <s v="Si"/>
    <n v="4"/>
    <s v="Sí"/>
    <n v="3"/>
    <m/>
    <m/>
    <s v="No"/>
    <s v="Sí"/>
    <s v="No"/>
    <m/>
    <s v="Sí"/>
    <m/>
    <m/>
    <m/>
    <m/>
    <n v="3"/>
    <n v="3"/>
    <m/>
    <n v="3"/>
  </r>
  <r>
    <s v="Facultad de Ciencias de la Información "/>
    <s v="INF"/>
    <x v="3"/>
    <n v="395"/>
    <m/>
    <m/>
    <n v="4"/>
    <m/>
    <n v="3"/>
    <n v="3"/>
    <m/>
    <n v="4"/>
    <n v="9"/>
    <n v="11"/>
    <m/>
    <m/>
    <m/>
    <n v="4"/>
    <n v="4"/>
    <n v="4"/>
    <n v="4"/>
    <m/>
    <m/>
    <n v="4"/>
    <n v="4"/>
    <n v="4"/>
    <n v="4"/>
    <n v="4"/>
    <m/>
    <n v="4"/>
    <n v="4"/>
    <n v="4"/>
    <n v="4"/>
    <x v="3"/>
    <n v="4"/>
    <n v="4"/>
    <m/>
    <m/>
    <n v="4"/>
    <n v="4"/>
    <n v="4"/>
    <n v="4"/>
    <n v="4"/>
    <n v="4"/>
    <n v="4"/>
    <m/>
    <m/>
    <n v="4"/>
    <s v="Sí"/>
    <n v="4"/>
    <s v="Sí"/>
    <n v="4"/>
    <s v="Sí"/>
    <s v="Sí"/>
    <s v="Sí"/>
    <n v="3"/>
    <s v="No"/>
    <m/>
    <m/>
    <m/>
    <m/>
    <n v="4"/>
    <n v="4"/>
    <m/>
    <n v="4"/>
  </r>
  <r>
    <s v=""/>
    <s v=""/>
    <x v="2"/>
    <n v="396"/>
    <m/>
    <m/>
    <m/>
    <m/>
    <m/>
    <m/>
    <m/>
    <m/>
    <m/>
    <m/>
    <m/>
    <m/>
    <m/>
    <m/>
    <m/>
    <m/>
    <m/>
    <m/>
    <m/>
    <m/>
    <m/>
    <m/>
    <m/>
    <m/>
    <m/>
    <m/>
    <m/>
    <m/>
    <m/>
    <x v="2"/>
    <m/>
    <m/>
    <m/>
    <m/>
    <m/>
    <m/>
    <m/>
    <m/>
    <m/>
    <m/>
    <m/>
    <m/>
    <m/>
    <m/>
    <m/>
    <m/>
    <m/>
    <m/>
    <m/>
    <m/>
    <m/>
    <m/>
    <m/>
    <m/>
    <m/>
    <m/>
    <m/>
    <m/>
    <m/>
    <m/>
    <m/>
  </r>
  <r>
    <s v="Facultad de Educación "/>
    <s v="EDU"/>
    <x v="1"/>
    <n v="397"/>
    <m/>
    <m/>
    <n v="12"/>
    <m/>
    <n v="3"/>
    <n v="5"/>
    <m/>
    <n v="12"/>
    <m/>
    <m/>
    <m/>
    <m/>
    <m/>
    <n v="5"/>
    <n v="5"/>
    <n v="5"/>
    <n v="5"/>
    <m/>
    <m/>
    <n v="1"/>
    <n v="5"/>
    <n v="2"/>
    <n v="2"/>
    <n v="3"/>
    <m/>
    <n v="5"/>
    <n v="5"/>
    <n v="5"/>
    <n v="5"/>
    <x v="0"/>
    <n v="1"/>
    <n v="5"/>
    <m/>
    <m/>
    <n v="4"/>
    <n v="5"/>
    <n v="5"/>
    <n v="5"/>
    <n v="3"/>
    <n v="5"/>
    <n v="5"/>
    <m/>
    <s v="Si"/>
    <n v="3"/>
    <s v="No"/>
    <m/>
    <s v="No"/>
    <m/>
    <s v="Sí"/>
    <s v="No"/>
    <s v="No"/>
    <m/>
    <s v="No"/>
    <m/>
    <m/>
    <m/>
    <m/>
    <n v="5"/>
    <n v="5"/>
    <m/>
    <n v="4"/>
  </r>
  <r>
    <s v="Facultad de Farmacia "/>
    <s v="FAR"/>
    <x v="0"/>
    <n v="398"/>
    <m/>
    <m/>
    <n v="13"/>
    <m/>
    <n v="3"/>
    <n v="4"/>
    <m/>
    <n v="13"/>
    <n v="18"/>
    <m/>
    <m/>
    <m/>
    <m/>
    <n v="5"/>
    <n v="5"/>
    <n v="5"/>
    <n v="4"/>
    <m/>
    <m/>
    <n v="4"/>
    <n v="4"/>
    <n v="4"/>
    <n v="4"/>
    <n v="4"/>
    <m/>
    <n v="4"/>
    <n v="5"/>
    <n v="4"/>
    <n v="5"/>
    <x v="0"/>
    <n v="5"/>
    <n v="4"/>
    <m/>
    <m/>
    <n v="5"/>
    <n v="5"/>
    <n v="5"/>
    <n v="5"/>
    <n v="5"/>
    <n v="5"/>
    <n v="5"/>
    <m/>
    <s v="Si"/>
    <n v="4"/>
    <s v="Sí"/>
    <n v="4"/>
    <s v="No"/>
    <m/>
    <s v="Sí"/>
    <s v="Sí"/>
    <s v="Sí"/>
    <n v="5"/>
    <s v="No"/>
    <m/>
    <m/>
    <m/>
    <m/>
    <n v="5"/>
    <n v="5"/>
    <m/>
    <n v="5"/>
  </r>
  <r>
    <s v="F. Óptica y Optometría"/>
    <s v="OPT"/>
    <x v="0"/>
    <n v="399"/>
    <m/>
    <m/>
    <n v="25"/>
    <m/>
    <n v="3"/>
    <n v="4"/>
    <m/>
    <n v="25"/>
    <m/>
    <m/>
    <m/>
    <m/>
    <m/>
    <n v="5"/>
    <n v="4"/>
    <n v="5"/>
    <n v="3"/>
    <m/>
    <m/>
    <n v="4"/>
    <n v="3"/>
    <n v="4"/>
    <n v="3"/>
    <n v="4"/>
    <m/>
    <n v="4"/>
    <n v="4"/>
    <n v="4"/>
    <n v="5"/>
    <x v="1"/>
    <n v="4"/>
    <n v="4"/>
    <m/>
    <m/>
    <n v="4"/>
    <n v="5"/>
    <n v="4"/>
    <n v="4"/>
    <n v="4"/>
    <n v="4"/>
    <n v="4"/>
    <m/>
    <s v="Si"/>
    <n v="4"/>
    <s v="Sí"/>
    <n v="4"/>
    <s v="No"/>
    <m/>
    <s v="Sí"/>
    <s v="Sí"/>
    <s v="No"/>
    <m/>
    <s v="Sí"/>
    <m/>
    <m/>
    <m/>
    <m/>
    <n v="4"/>
    <n v="4"/>
    <m/>
    <n v="4"/>
  </r>
  <r>
    <s v="Facultad de Informática "/>
    <s v="FDI"/>
    <x v="4"/>
    <n v="400"/>
    <m/>
    <m/>
    <n v="17"/>
    <m/>
    <n v="2"/>
    <n v="3"/>
    <m/>
    <n v="17"/>
    <m/>
    <m/>
    <m/>
    <m/>
    <m/>
    <n v="5"/>
    <n v="5"/>
    <n v="5"/>
    <m/>
    <m/>
    <m/>
    <n v="3"/>
    <n v="5"/>
    <n v="4"/>
    <n v="1"/>
    <n v="5"/>
    <m/>
    <n v="3"/>
    <n v="4"/>
    <n v="4"/>
    <n v="5"/>
    <x v="1"/>
    <n v="3"/>
    <n v="3"/>
    <m/>
    <m/>
    <n v="5"/>
    <n v="5"/>
    <n v="5"/>
    <n v="5"/>
    <n v="5"/>
    <n v="5"/>
    <n v="4"/>
    <m/>
    <s v="Si"/>
    <n v="5"/>
    <s v="No"/>
    <m/>
    <s v="No"/>
    <m/>
    <s v="Sí"/>
    <s v="Sí"/>
    <s v="No"/>
    <m/>
    <s v="No"/>
    <m/>
    <m/>
    <m/>
    <m/>
    <n v="5"/>
    <n v="4"/>
    <m/>
    <n v="4"/>
  </r>
  <r>
    <s v="Facultad de Geografía e Historia "/>
    <s v="GHI"/>
    <x v="1"/>
    <n v="401"/>
    <m/>
    <m/>
    <n v="16"/>
    <m/>
    <n v="4"/>
    <n v="3"/>
    <m/>
    <n v="16"/>
    <n v="29"/>
    <n v="14"/>
    <m/>
    <m/>
    <m/>
    <n v="5"/>
    <n v="4"/>
    <n v="4"/>
    <n v="4"/>
    <m/>
    <m/>
    <n v="4"/>
    <n v="3"/>
    <n v="4"/>
    <n v="3"/>
    <n v="4"/>
    <m/>
    <n v="3"/>
    <n v="4"/>
    <n v="4"/>
    <n v="5"/>
    <x v="4"/>
    <n v="4"/>
    <n v="1"/>
    <m/>
    <m/>
    <n v="5"/>
    <n v="5"/>
    <n v="5"/>
    <m/>
    <n v="5"/>
    <n v="5"/>
    <n v="5"/>
    <m/>
    <s v="Si"/>
    <n v="4"/>
    <s v="Sí"/>
    <n v="4"/>
    <s v="No"/>
    <m/>
    <s v="No"/>
    <s v="Sí"/>
    <s v="No"/>
    <m/>
    <s v="No"/>
    <m/>
    <m/>
    <m/>
    <m/>
    <n v="5"/>
    <n v="5"/>
    <m/>
    <n v="4"/>
  </r>
  <r>
    <s v="Facultad de Ciencias Geológicas "/>
    <s v="GEO"/>
    <x v="4"/>
    <n v="402"/>
    <m/>
    <m/>
    <n v="7"/>
    <m/>
    <n v="2"/>
    <n v="4"/>
    <m/>
    <n v="7"/>
    <n v="2"/>
    <m/>
    <m/>
    <m/>
    <m/>
    <n v="4"/>
    <n v="4"/>
    <n v="4"/>
    <n v="4"/>
    <m/>
    <m/>
    <n v="3"/>
    <n v="5"/>
    <n v="4"/>
    <n v="2"/>
    <n v="4"/>
    <m/>
    <n v="4"/>
    <n v="4"/>
    <n v="5"/>
    <n v="5"/>
    <x v="0"/>
    <n v="5"/>
    <n v="5"/>
    <m/>
    <m/>
    <n v="5"/>
    <n v="5"/>
    <m/>
    <n v="5"/>
    <n v="5"/>
    <n v="5"/>
    <n v="5"/>
    <m/>
    <s v="Si"/>
    <n v="4"/>
    <s v="No"/>
    <m/>
    <s v="No"/>
    <m/>
    <s v="Sí"/>
    <s v="Sí"/>
    <s v="No"/>
    <m/>
    <s v="Sí"/>
    <m/>
    <m/>
    <m/>
    <m/>
    <n v="4"/>
    <n v="5"/>
    <m/>
    <n v="4"/>
  </r>
  <r>
    <s v="Facultad de Veterinaria "/>
    <s v="VET"/>
    <x v="0"/>
    <n v="403"/>
    <m/>
    <m/>
    <n v="21"/>
    <m/>
    <n v="3"/>
    <n v="4"/>
    <m/>
    <n v="21"/>
    <m/>
    <m/>
    <m/>
    <m/>
    <m/>
    <n v="4"/>
    <n v="4"/>
    <n v="2"/>
    <n v="3"/>
    <m/>
    <m/>
    <n v="2"/>
    <n v="4"/>
    <n v="3"/>
    <n v="4"/>
    <n v="3"/>
    <m/>
    <n v="4"/>
    <n v="3"/>
    <n v="4"/>
    <n v="5"/>
    <x v="1"/>
    <n v="3"/>
    <n v="3"/>
    <m/>
    <m/>
    <n v="4"/>
    <n v="4"/>
    <n v="4"/>
    <n v="4"/>
    <n v="4"/>
    <n v="4"/>
    <n v="3"/>
    <m/>
    <s v="No"/>
    <m/>
    <s v="No"/>
    <m/>
    <s v="No"/>
    <m/>
    <s v="Sí"/>
    <s v="Sí"/>
    <s v="Sí"/>
    <n v="4"/>
    <s v="No"/>
    <m/>
    <m/>
    <m/>
    <m/>
    <n v="4"/>
    <n v="5"/>
    <m/>
    <n v="4"/>
  </r>
  <r>
    <s v="Facultad de Ciencias Políticas y Sociología "/>
    <s v="CPS"/>
    <x v="3"/>
    <n v="404"/>
    <m/>
    <m/>
    <n v="9"/>
    <m/>
    <n v="3"/>
    <n v="3"/>
    <m/>
    <n v="9"/>
    <n v="29"/>
    <n v="26"/>
    <m/>
    <m/>
    <m/>
    <n v="4"/>
    <n v="4"/>
    <n v="2"/>
    <m/>
    <m/>
    <m/>
    <n v="5"/>
    <n v="4"/>
    <n v="2"/>
    <n v="2"/>
    <n v="2"/>
    <m/>
    <n v="4"/>
    <n v="3"/>
    <n v="1"/>
    <n v="5"/>
    <x v="4"/>
    <n v="5"/>
    <n v="2"/>
    <m/>
    <m/>
    <n v="5"/>
    <n v="4"/>
    <n v="4"/>
    <n v="4"/>
    <n v="4"/>
    <n v="4"/>
    <n v="5"/>
    <m/>
    <s v="Si"/>
    <m/>
    <s v="No"/>
    <m/>
    <s v="No"/>
    <m/>
    <s v="No"/>
    <s v="Sí"/>
    <s v="Sí"/>
    <n v="2"/>
    <s v="No"/>
    <m/>
    <m/>
    <m/>
    <m/>
    <n v="5"/>
    <n v="5"/>
    <m/>
    <n v="4"/>
  </r>
  <r>
    <s v="Facultad de Ciencias Químicas "/>
    <s v="QUI"/>
    <x v="4"/>
    <n v="405"/>
    <m/>
    <m/>
    <n v="10"/>
    <m/>
    <n v="2"/>
    <n v="5"/>
    <m/>
    <n v="10"/>
    <m/>
    <m/>
    <m/>
    <m/>
    <m/>
    <n v="5"/>
    <n v="5"/>
    <n v="5"/>
    <n v="5"/>
    <m/>
    <m/>
    <n v="3"/>
    <n v="5"/>
    <n v="4"/>
    <n v="3"/>
    <n v="2"/>
    <m/>
    <n v="5"/>
    <n v="5"/>
    <n v="4"/>
    <n v="5"/>
    <x v="3"/>
    <n v="5"/>
    <n v="4"/>
    <m/>
    <m/>
    <n v="5"/>
    <n v="5"/>
    <n v="5"/>
    <n v="5"/>
    <n v="5"/>
    <n v="5"/>
    <n v="5"/>
    <m/>
    <s v="Si"/>
    <n v="5"/>
    <s v="Sí"/>
    <n v="5"/>
    <s v="No"/>
    <m/>
    <s v="No"/>
    <s v="No"/>
    <s v="No"/>
    <m/>
    <s v="No"/>
    <m/>
    <m/>
    <m/>
    <m/>
    <n v="5"/>
    <n v="5"/>
    <m/>
    <n v="5"/>
  </r>
  <r>
    <s v="Facultad de Ciencias de la Información "/>
    <s v="INF"/>
    <x v="3"/>
    <n v="406"/>
    <m/>
    <m/>
    <n v="4"/>
    <m/>
    <n v="4"/>
    <n v="5"/>
    <m/>
    <n v="4"/>
    <m/>
    <m/>
    <s v="Universidad Carlos III de Madrid"/>
    <m/>
    <m/>
    <n v="4"/>
    <n v="3"/>
    <n v="3"/>
    <n v="4"/>
    <m/>
    <m/>
    <n v="4"/>
    <n v="4"/>
    <n v="4"/>
    <n v="4"/>
    <n v="3"/>
    <m/>
    <n v="4"/>
    <n v="3"/>
    <n v="5"/>
    <n v="5"/>
    <x v="3"/>
    <n v="5"/>
    <n v="3"/>
    <m/>
    <m/>
    <n v="5"/>
    <n v="5"/>
    <n v="4"/>
    <n v="3"/>
    <n v="5"/>
    <n v="5"/>
    <n v="4"/>
    <m/>
    <s v="No"/>
    <m/>
    <s v="No"/>
    <m/>
    <s v="No"/>
    <m/>
    <s v="No"/>
    <s v="No"/>
    <s v="No"/>
    <m/>
    <s v="No"/>
    <m/>
    <m/>
    <m/>
    <m/>
    <n v="5"/>
    <n v="5"/>
    <m/>
    <n v="4"/>
  </r>
  <r>
    <s v="Facultad de Veterinaria "/>
    <s v="VET"/>
    <x v="0"/>
    <n v="407"/>
    <m/>
    <m/>
    <n v="21"/>
    <m/>
    <n v="2"/>
    <n v="3"/>
    <m/>
    <n v="21"/>
    <m/>
    <m/>
    <m/>
    <m/>
    <m/>
    <n v="4"/>
    <n v="4"/>
    <n v="4"/>
    <n v="3"/>
    <m/>
    <m/>
    <n v="2"/>
    <n v="5"/>
    <n v="3"/>
    <n v="3"/>
    <n v="5"/>
    <m/>
    <n v="4"/>
    <n v="4"/>
    <n v="5"/>
    <n v="5"/>
    <x v="3"/>
    <n v="5"/>
    <n v="4"/>
    <m/>
    <m/>
    <n v="5"/>
    <n v="5"/>
    <n v="5"/>
    <n v="5"/>
    <n v="5"/>
    <n v="5"/>
    <n v="5"/>
    <m/>
    <s v="No"/>
    <m/>
    <s v="Sí"/>
    <n v="4"/>
    <s v="Sí"/>
    <n v="4"/>
    <s v="Sí"/>
    <s v="Sí"/>
    <s v="Sí"/>
    <n v="5"/>
    <s v="No"/>
    <m/>
    <m/>
    <m/>
    <m/>
    <n v="5"/>
    <n v="5"/>
    <m/>
    <n v="5"/>
  </r>
  <r>
    <s v="Facultad de Ciencias Económicas y Empresariales "/>
    <s v="CEE"/>
    <x v="3"/>
    <n v="408"/>
    <m/>
    <m/>
    <n v="5"/>
    <m/>
    <n v="5"/>
    <n v="5"/>
    <m/>
    <n v="5"/>
    <n v="9"/>
    <n v="26"/>
    <m/>
    <m/>
    <m/>
    <n v="5"/>
    <n v="4"/>
    <n v="4"/>
    <n v="4"/>
    <m/>
    <m/>
    <n v="2"/>
    <n v="3"/>
    <n v="2"/>
    <n v="5"/>
    <n v="3"/>
    <m/>
    <n v="4"/>
    <n v="4"/>
    <n v="4"/>
    <n v="3"/>
    <x v="1"/>
    <n v="4"/>
    <n v="3"/>
    <m/>
    <m/>
    <n v="4"/>
    <n v="4"/>
    <n v="4"/>
    <n v="4"/>
    <n v="4"/>
    <n v="3"/>
    <n v="3"/>
    <m/>
    <s v="Si"/>
    <n v="4"/>
    <s v="Sí"/>
    <n v="4"/>
    <s v="Sí"/>
    <n v="4"/>
    <s v="No"/>
    <s v="Sí"/>
    <s v="Sí"/>
    <n v="5"/>
    <s v="No"/>
    <m/>
    <m/>
    <m/>
    <m/>
    <n v="3"/>
    <n v="4"/>
    <m/>
    <n v="4"/>
  </r>
  <r>
    <s v="Facultad de Odontología "/>
    <s v="ODO"/>
    <x v="0"/>
    <n v="409"/>
    <m/>
    <m/>
    <n v="19"/>
    <m/>
    <n v="3"/>
    <n v="4"/>
    <m/>
    <n v="19"/>
    <n v="12"/>
    <m/>
    <m/>
    <m/>
    <m/>
    <n v="5"/>
    <n v="5"/>
    <n v="5"/>
    <n v="5"/>
    <m/>
    <m/>
    <n v="4"/>
    <n v="5"/>
    <n v="2"/>
    <m/>
    <n v="4"/>
    <m/>
    <n v="4"/>
    <n v="3"/>
    <n v="5"/>
    <n v="5"/>
    <x v="1"/>
    <n v="5"/>
    <n v="4"/>
    <m/>
    <m/>
    <n v="5"/>
    <n v="5"/>
    <n v="5"/>
    <n v="5"/>
    <n v="5"/>
    <n v="5"/>
    <n v="5"/>
    <m/>
    <s v="Si"/>
    <n v="4"/>
    <s v="No"/>
    <m/>
    <m/>
    <m/>
    <s v="No"/>
    <s v="Sí"/>
    <s v="No"/>
    <m/>
    <s v="Sí"/>
    <m/>
    <m/>
    <m/>
    <m/>
    <n v="5"/>
    <m/>
    <m/>
    <n v="5"/>
  </r>
  <r>
    <s v="Facultad de Ciencias de la Información "/>
    <s v="INF"/>
    <x v="3"/>
    <n v="410"/>
    <m/>
    <m/>
    <n v="4"/>
    <m/>
    <n v="2"/>
    <n v="3"/>
    <m/>
    <n v="4"/>
    <n v="3"/>
    <m/>
    <s v="BNE, Servicios y Centros de Documentación de Medios de Comunicación españoles y extranjeros"/>
    <m/>
    <m/>
    <n v="5"/>
    <n v="5"/>
    <n v="4"/>
    <n v="4"/>
    <m/>
    <m/>
    <n v="3"/>
    <n v="4"/>
    <n v="3"/>
    <n v="4"/>
    <n v="4"/>
    <m/>
    <n v="4"/>
    <n v="4"/>
    <n v="4"/>
    <n v="4"/>
    <x v="3"/>
    <n v="4"/>
    <n v="4"/>
    <m/>
    <m/>
    <n v="5"/>
    <n v="5"/>
    <n v="5"/>
    <n v="5"/>
    <n v="4"/>
    <n v="4"/>
    <n v="5"/>
    <m/>
    <s v="Si"/>
    <n v="4"/>
    <s v="Sí"/>
    <n v="3"/>
    <s v="Sí"/>
    <n v="4"/>
    <s v="Sí"/>
    <s v="Sí"/>
    <s v="No"/>
    <m/>
    <s v="No"/>
    <m/>
    <m/>
    <m/>
    <m/>
    <n v="4"/>
    <n v="5"/>
    <m/>
    <n v="5"/>
  </r>
  <r>
    <s v=""/>
    <s v=""/>
    <x v="2"/>
    <n v="411"/>
    <m/>
    <m/>
    <m/>
    <m/>
    <n v="5"/>
    <n v="5"/>
    <m/>
    <n v="16"/>
    <n v="14"/>
    <m/>
    <m/>
    <m/>
    <m/>
    <n v="5"/>
    <n v="5"/>
    <n v="4"/>
    <n v="4"/>
    <m/>
    <m/>
    <n v="5"/>
    <n v="5"/>
    <n v="4"/>
    <n v="5"/>
    <n v="4"/>
    <m/>
    <n v="4"/>
    <n v="4"/>
    <n v="4"/>
    <n v="5"/>
    <x v="1"/>
    <n v="5"/>
    <n v="4"/>
    <m/>
    <m/>
    <n v="5"/>
    <n v="4"/>
    <n v="5"/>
    <n v="5"/>
    <n v="5"/>
    <m/>
    <m/>
    <m/>
    <s v="Si"/>
    <m/>
    <s v="No"/>
    <m/>
    <s v="No"/>
    <m/>
    <s v="Sí"/>
    <s v="Sí"/>
    <s v="No"/>
    <m/>
    <s v="No"/>
    <m/>
    <m/>
    <m/>
    <m/>
    <n v="5"/>
    <n v="5"/>
    <m/>
    <n v="5"/>
  </r>
  <r>
    <s v="Facultad de Ciencias Geológicas "/>
    <s v="GEO"/>
    <x v="4"/>
    <n v="412"/>
    <m/>
    <m/>
    <n v="7"/>
    <m/>
    <n v="3"/>
    <n v="5"/>
    <m/>
    <n v="7"/>
    <n v="2"/>
    <m/>
    <m/>
    <m/>
    <m/>
    <n v="5"/>
    <n v="5"/>
    <m/>
    <n v="3"/>
    <m/>
    <m/>
    <n v="4"/>
    <n v="5"/>
    <n v="5"/>
    <n v="4"/>
    <n v="4"/>
    <m/>
    <n v="4"/>
    <n v="5"/>
    <n v="4"/>
    <n v="5"/>
    <x v="1"/>
    <n v="5"/>
    <n v="5"/>
    <m/>
    <m/>
    <n v="5"/>
    <n v="5"/>
    <n v="3"/>
    <n v="5"/>
    <n v="5"/>
    <n v="3"/>
    <n v="3"/>
    <m/>
    <s v="Si"/>
    <n v="4"/>
    <s v="No"/>
    <m/>
    <s v="No"/>
    <n v="5"/>
    <s v="Sí"/>
    <s v="Sí"/>
    <s v="No"/>
    <m/>
    <s v="No"/>
    <s v="más suscripciones a revistas de alto índice de impacto."/>
    <m/>
    <m/>
    <m/>
    <n v="5"/>
    <n v="5"/>
    <m/>
    <n v="5"/>
  </r>
  <r>
    <s v="Facultad de Medicina "/>
    <s v="MED"/>
    <x v="0"/>
    <n v="413"/>
    <m/>
    <m/>
    <n v="18"/>
    <m/>
    <n v="3"/>
    <n v="5"/>
    <m/>
    <n v="18"/>
    <m/>
    <m/>
    <m/>
    <m/>
    <m/>
    <n v="4"/>
    <n v="4"/>
    <n v="4"/>
    <n v="3"/>
    <m/>
    <m/>
    <n v="4"/>
    <n v="5"/>
    <n v="4"/>
    <n v="2"/>
    <n v="4"/>
    <m/>
    <n v="3"/>
    <n v="4"/>
    <n v="3"/>
    <n v="5"/>
    <x v="3"/>
    <n v="4"/>
    <n v="4"/>
    <m/>
    <m/>
    <n v="5"/>
    <n v="4"/>
    <n v="4"/>
    <n v="4"/>
    <n v="4"/>
    <n v="4"/>
    <n v="4"/>
    <m/>
    <s v="Si"/>
    <n v="3"/>
    <s v="No"/>
    <m/>
    <s v="No"/>
    <m/>
    <s v="Sí"/>
    <s v="Sí"/>
    <s v="Sí"/>
    <n v="4"/>
    <s v="Sí"/>
    <m/>
    <m/>
    <m/>
    <m/>
    <n v="5"/>
    <n v="5"/>
    <m/>
    <n v="5"/>
  </r>
  <r>
    <s v="Facultad de Ciencias de la Información "/>
    <s v="INF"/>
    <x v="3"/>
    <n v="414"/>
    <m/>
    <m/>
    <n v="4"/>
    <m/>
    <n v="3"/>
    <n v="2"/>
    <m/>
    <n v="4"/>
    <n v="9"/>
    <n v="20"/>
    <s v="Muchos y muy variados, dependiendo del trabajo a realizar."/>
    <m/>
    <m/>
    <n v="3"/>
    <n v="5"/>
    <n v="4"/>
    <n v="4"/>
    <m/>
    <m/>
    <n v="5"/>
    <n v="3"/>
    <n v="4"/>
    <n v="3"/>
    <n v="5"/>
    <m/>
    <n v="4"/>
    <n v="4"/>
    <n v="3"/>
    <n v="5"/>
    <x v="3"/>
    <n v="5"/>
    <n v="4"/>
    <m/>
    <m/>
    <n v="4"/>
    <n v="5"/>
    <n v="5"/>
    <n v="5"/>
    <n v="5"/>
    <n v="5"/>
    <n v="4"/>
    <m/>
    <s v="Si"/>
    <n v="4"/>
    <s v="No"/>
    <m/>
    <s v="No"/>
    <m/>
    <s v="No"/>
    <s v="Sí"/>
    <s v="Sí"/>
    <n v="2"/>
    <s v="Sí"/>
    <s v="Mejores cursillos para buscar revistas científicas y conocer su indexación. Los que hay son muy técnicos y difíciles de entender. También, mejor ayuda en ese sentido, para localizar revistas donde publicar."/>
    <m/>
    <m/>
    <m/>
    <n v="5"/>
    <n v="5"/>
    <m/>
    <n v="4"/>
  </r>
  <r>
    <s v="Facultad de Ciencias de la Información "/>
    <s v="INF"/>
    <x v="3"/>
    <n v="414"/>
    <m/>
    <m/>
    <n v="4"/>
    <m/>
    <n v="3"/>
    <n v="2"/>
    <m/>
    <n v="4"/>
    <n v="9"/>
    <n v="20"/>
    <s v="Muchos y muy variados, dependiendo del trabajo a realizar."/>
    <m/>
    <m/>
    <n v="3"/>
    <n v="5"/>
    <n v="4"/>
    <n v="4"/>
    <m/>
    <m/>
    <n v="5"/>
    <n v="3"/>
    <n v="4"/>
    <n v="3"/>
    <n v="5"/>
    <m/>
    <n v="4"/>
    <n v="4"/>
    <n v="3"/>
    <n v="5"/>
    <x v="3"/>
    <n v="5"/>
    <n v="4"/>
    <m/>
    <m/>
    <n v="4"/>
    <n v="5"/>
    <n v="5"/>
    <n v="5"/>
    <n v="5"/>
    <n v="5"/>
    <n v="4"/>
    <m/>
    <s v="Si"/>
    <n v="4"/>
    <s v="No"/>
    <m/>
    <s v="No"/>
    <m/>
    <s v="No"/>
    <s v="Sí"/>
    <s v="Sí"/>
    <n v="2"/>
    <s v="Sí"/>
    <s v="Mejores cursillos para buscar revistas científicas y conocer su indexación. Los que hay son muy técnicos y difíciles de entender. También, mejor ayuda en ese sentido, para localizar revistas donde publicar."/>
    <m/>
    <m/>
    <m/>
    <n v="5"/>
    <n v="5"/>
    <m/>
    <n v="4"/>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r>
    <s v=""/>
    <s v=""/>
    <x v="2"/>
    <m/>
    <m/>
    <m/>
    <m/>
    <m/>
    <m/>
    <m/>
    <m/>
    <m/>
    <m/>
    <m/>
    <m/>
    <m/>
    <m/>
    <m/>
    <m/>
    <m/>
    <m/>
    <m/>
    <m/>
    <m/>
    <m/>
    <m/>
    <m/>
    <m/>
    <m/>
    <m/>
    <m/>
    <m/>
    <m/>
    <x v="2"/>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260">
  <r>
    <m/>
    <m/>
    <m/>
    <s v="submitted"/>
    <s v="1.1 Facultad"/>
    <x v="0"/>
    <x v="0"/>
    <x v="0"/>
    <x v="0"/>
    <s v="Biblioteca 2"/>
    <s v="Biblioteca 3"/>
    <s v="1.5 Otras bibliotecas"/>
    <s v="2.1 El horario de la biblioteca"/>
    <s v="2.2 El número de puestos de lectura"/>
    <s v="2.3 La comodidad de las instalaciones"/>
    <s v="2.4 El equipamiento informático"/>
    <s v="3.1 Colección impresa"/>
    <s v="3.2 Colección-e"/>
    <s v="3.3 Biblioteca personal"/>
    <s v="3.4 Otras bibliotecas"/>
    <s v="3.5 Recursos libres"/>
    <s v="3.6 Adecuación"/>
    <s v="3.7 Localización de documentos"/>
    <s v="3.8 Acceso recursos-e"/>
    <s v="3.9 Solicitud de información"/>
    <s v="3.10 Navegar buscador"/>
    <s v="3.11 Sugerencias, etc."/>
    <s v="3.12 Web"/>
    <s v="3.13 Redes sociales"/>
    <s v="4.1 Agilidad de la atención presencial"/>
    <s v="4.2 Idoneidad de los plazos de préstamo"/>
    <s v="4.3 Número de documentos en préstamo"/>
    <s v="4.4 Sencillez del préstamo"/>
    <s v="4.5. Reservas y renovaciones"/>
    <s v="4.6 Mi cuenta"/>
    <s v="4.7 Préstamo intercentros y otros"/>
    <s v="5.1 E-Prints UCM"/>
    <s v="5.2 Valoración E-Prints UCM"/>
    <s v="5.3 Bibliografías recomendadas"/>
    <s v="5.4 Valoración bibliografías recomendadas"/>
    <s v="5.5 Bibliografía en Campus Virtual"/>
    <s v="5.6 Valoración Campus Virtual"/>
    <s v="5.7 Indicadores de calidad"/>
    <s v="5.8 Oferta de cursos de formación "/>
    <s v="5.9 Asistencia a cursos de formación "/>
    <s v="5.10 Valoración de la formación"/>
    <s v="5.11 Apoyo a docencia"/>
    <s v="5.12 Apoyo a la investigación"/>
    <s v="6.1 Capacidad de gestión"/>
    <s v="6.2 Cordialidad y amabilidad "/>
    <s v="7.1 Valoración global"/>
    <s v="7.2 Evolución"/>
    <s v="8.1 Sus sugerencias"/>
  </r>
  <r>
    <s v=""/>
    <s v=""/>
    <s v=""/>
    <d v="2020-05-19T11:51:00"/>
    <s v="F. Psicología"/>
    <x v="1"/>
    <x v="1"/>
    <x v="1"/>
    <x v="1"/>
    <s v="F. Trabajo Social"/>
    <s v="F. Medicina"/>
    <m/>
    <m/>
    <m/>
    <m/>
    <m/>
    <n v="5"/>
    <n v="5"/>
    <n v="5"/>
    <n v="5"/>
    <n v="5"/>
    <n v="4"/>
    <m/>
    <n v="3"/>
    <n v="5"/>
    <n v="1"/>
    <n v="5"/>
    <n v="3"/>
    <s v="Twitter|Research Gate|academia.edu|Otras"/>
    <m/>
    <m/>
    <m/>
    <m/>
    <m/>
    <m/>
    <n v="4"/>
    <s v="Sí"/>
    <s v="Regular"/>
    <m/>
    <m/>
    <m/>
    <m/>
    <s v="No"/>
    <s v="Sí"/>
    <s v="No"/>
    <m/>
    <s v="Sí"/>
    <s v="Seguir dando más apoyo a los investigadores/as y alumnos/as. Agilizar muchísimo mas la gestión de compras de libros que se hacen por proyectos de investigación por parte de los investigadores/as: no puede ser que el libro tarde tanto en llegar; no puede ser que si un IP compra un libro por su cuenta con un gran descuento, eso no se pueda gestionar... por favor, apoyemos a los investigadores/as en esos DETALLES de gestión tan importantes."/>
    <n v="5"/>
    <n v="5"/>
    <s v="5, muy satisfecho"/>
    <s v="Mejorado mucho"/>
    <m/>
  </r>
  <r>
    <s v=""/>
    <s v=""/>
    <s v=""/>
    <d v="2020-05-19T11:51:00"/>
    <s v="F. Educación - Centro de Formación del Profesorado"/>
    <x v="1"/>
    <x v="2"/>
    <x v="2"/>
    <x v="2"/>
    <m/>
    <m/>
    <s v="Biblioteca de la Facultad de Educación de la Universidad de Alcalá (Guadalajara), por proximidad a mi domicilio"/>
    <m/>
    <m/>
    <m/>
    <m/>
    <n v="2"/>
    <n v="4"/>
    <n v="5"/>
    <n v="2"/>
    <n v="4"/>
    <n v="3"/>
    <m/>
    <n v="3"/>
    <n v="5"/>
    <n v="5"/>
    <n v="5"/>
    <n v="5"/>
    <s v="No uso ninguna red social"/>
    <m/>
    <m/>
    <m/>
    <m/>
    <m/>
    <m/>
    <n v="4"/>
    <s v="Sí"/>
    <s v="Regular"/>
    <m/>
    <m/>
    <m/>
    <m/>
    <s v="No"/>
    <s v="Sí"/>
    <s v="No"/>
    <m/>
    <s v="No"/>
    <m/>
    <n v="5"/>
    <n v="5"/>
    <m/>
    <s v="Mejorado"/>
    <m/>
  </r>
  <r>
    <s v=""/>
    <s v=""/>
    <s v=""/>
    <d v="2020-05-19T11:50:00"/>
    <s v="F. Filología"/>
    <x v="2"/>
    <x v="2"/>
    <x v="2"/>
    <x v="3"/>
    <s v="F. Filología (Clásicas o General)"/>
    <s v="F. Ciencias de la Información"/>
    <s v="Biblioteca de la UNED, Biblioteca de la UAM"/>
    <m/>
    <m/>
    <m/>
    <m/>
    <n v="2"/>
    <n v="4"/>
    <n v="5"/>
    <n v="3"/>
    <n v="5"/>
    <n v="4"/>
    <m/>
    <n v="5"/>
    <n v="5"/>
    <n v="5"/>
    <n v="5"/>
    <n v="5"/>
    <s v="Facebook|Twitter|Research Gate|academia.edu"/>
    <m/>
    <m/>
    <m/>
    <m/>
    <m/>
    <m/>
    <n v="4"/>
    <s v="Sí"/>
    <s v="Regular"/>
    <m/>
    <m/>
    <m/>
    <m/>
    <s v="No"/>
    <s v="Sí"/>
    <s v="No"/>
    <m/>
    <s v="No"/>
    <m/>
    <n v="5"/>
    <n v="5"/>
    <s v="4, satisfecho"/>
    <s v="Mejorado mucho"/>
    <s v="Me gustaría que el servicio E-prints recabara información directamente de portales como academia.edu y ReserchGate o de las páginas webs personales, sin que fuera necesario que cada investigador informara sobre sus propias publicaciones."/>
  </r>
  <r>
    <s v=""/>
    <s v=""/>
    <s v=""/>
    <d v="2020-05-19T11:50:00"/>
    <s v="F. Trabajo Social"/>
    <x v="3"/>
    <x v="2"/>
    <x v="2"/>
    <x v="4"/>
    <s v="F. Educación - Centro de Formación del Profesorado"/>
    <s v="F. Ciencias Políticas y Sociología"/>
    <m/>
    <m/>
    <m/>
    <m/>
    <m/>
    <n v="5"/>
    <n v="3"/>
    <n v="2"/>
    <n v="4"/>
    <n v="2"/>
    <n v="4"/>
    <m/>
    <n v="4"/>
    <n v="5"/>
    <n v="4"/>
    <n v="4"/>
    <n v="4"/>
    <m/>
    <m/>
    <m/>
    <m/>
    <m/>
    <m/>
    <m/>
    <n v="4"/>
    <s v="Sí"/>
    <s v="Bueno"/>
    <m/>
    <m/>
    <m/>
    <m/>
    <s v="Sí"/>
    <s v="Sí"/>
    <s v="Sí"/>
    <s v="Útil"/>
    <s v="Sí"/>
    <m/>
    <n v="5"/>
    <n v="5"/>
    <s v="5, muy satisfecho"/>
    <s v="Mejorado"/>
    <m/>
  </r>
  <r>
    <s v=""/>
    <s v=""/>
    <s v=""/>
    <d v="2020-05-19T11:50:00"/>
    <m/>
    <x v="3"/>
    <x v="1"/>
    <x v="2"/>
    <x v="5"/>
    <s v="F. Ciencias Geológicas"/>
    <s v="F. Geografía e Historia"/>
    <s v="Filosofía. Ciencias de la información. Medicina. Farmacia."/>
    <m/>
    <m/>
    <m/>
    <m/>
    <n v="5"/>
    <n v="3"/>
    <n v="3"/>
    <n v="3"/>
    <n v="4"/>
    <n v="5"/>
    <m/>
    <n v="5"/>
    <n v="5"/>
    <n v="4"/>
    <n v="5"/>
    <n v="5"/>
    <s v="Research Gate"/>
    <m/>
    <m/>
    <m/>
    <m/>
    <m/>
    <m/>
    <n v="5"/>
    <s v="Sí"/>
    <s v="Excelente"/>
    <m/>
    <m/>
    <m/>
    <m/>
    <s v="No"/>
    <s v="Sí"/>
    <s v="No"/>
    <m/>
    <s v="Sí"/>
    <m/>
    <n v="5"/>
    <n v="5"/>
    <s v="5, muy satisfecho"/>
    <s v="Mejorado"/>
    <m/>
  </r>
  <r>
    <s v=""/>
    <s v=""/>
    <s v=""/>
    <d v="2020-05-19T11:49:00"/>
    <s v="F. Ciencias Políticas y Sociología"/>
    <x v="2"/>
    <x v="3"/>
    <x v="2"/>
    <x v="6"/>
    <s v="F. Trabajo Social"/>
    <s v="F. Psicología"/>
    <m/>
    <m/>
    <m/>
    <m/>
    <m/>
    <n v="2"/>
    <n v="4"/>
    <n v="5"/>
    <n v="3"/>
    <n v="4"/>
    <n v="4"/>
    <m/>
    <n v="5"/>
    <n v="5"/>
    <n v="4"/>
    <n v="5"/>
    <n v="5"/>
    <s v="Facebook|Twitter|Instagram|Research Gate|academia.edu"/>
    <m/>
    <m/>
    <m/>
    <m/>
    <m/>
    <m/>
    <n v="4"/>
    <s v="Sí"/>
    <s v="Bueno"/>
    <m/>
    <m/>
    <m/>
    <m/>
    <s v="No"/>
    <s v="Sí"/>
    <s v="No"/>
    <m/>
    <s v="No"/>
    <m/>
    <n v="5"/>
    <n v="5"/>
    <s v="4, satisfecho"/>
    <s v="Mejorado"/>
    <s v="Es urgente poder adquirir más manuales digitales; suelen ser los materiales más caros pero son de uso de un importante número de estudiantes que no pueden sacarlos de la biblioteca en estas circunstancias y algunos estudiantes pueden no poder adquirirlos por su elevado coste"/>
  </r>
  <r>
    <s v=""/>
    <s v=""/>
    <s v=""/>
    <d v="2020-05-19T11:48:00"/>
    <s v="F. Filología"/>
    <x v="3"/>
    <x v="3"/>
    <x v="3"/>
    <x v="7"/>
    <s v="Biblioteca Maria Zambrano (Filología / Derecho)"/>
    <s v="F. Geografía e Historia"/>
    <m/>
    <m/>
    <m/>
    <m/>
    <m/>
    <n v="5"/>
    <n v="4"/>
    <n v="3"/>
    <n v="2"/>
    <n v="5"/>
    <n v="3"/>
    <m/>
    <n v="3"/>
    <n v="5"/>
    <n v="4"/>
    <n v="5"/>
    <n v="4"/>
    <s v="academia.edu"/>
    <m/>
    <m/>
    <m/>
    <m/>
    <m/>
    <m/>
    <n v="4"/>
    <s v="No"/>
    <m/>
    <m/>
    <m/>
    <m/>
    <m/>
    <s v="No"/>
    <s v="Sí"/>
    <s v="No"/>
    <m/>
    <s v="Sí"/>
    <s v="Nuevas suscripciones"/>
    <n v="5"/>
    <n v="5"/>
    <s v="4, satisfecho"/>
    <s v="Mejorado"/>
    <m/>
  </r>
  <r>
    <s v=""/>
    <s v=""/>
    <s v=""/>
    <d v="2020-05-19T11:47:00"/>
    <s v="F. Filología"/>
    <x v="1"/>
    <x v="2"/>
    <x v="4"/>
    <x v="8"/>
    <s v="F. Filosofía"/>
    <s v="F. Geografía e Historia"/>
    <m/>
    <m/>
    <m/>
    <m/>
    <m/>
    <n v="4"/>
    <n v="5"/>
    <n v="1"/>
    <n v="4"/>
    <n v="3"/>
    <n v="5"/>
    <m/>
    <n v="5"/>
    <n v="5"/>
    <n v="5"/>
    <n v="5"/>
    <n v="5"/>
    <s v="Facebook|Twitter|Research Gate|academia.edu|Otras"/>
    <m/>
    <m/>
    <m/>
    <m/>
    <m/>
    <m/>
    <n v="5"/>
    <s v="Sí"/>
    <s v="Excelente"/>
    <m/>
    <m/>
    <m/>
    <m/>
    <s v="Sí"/>
    <s v="Sí"/>
    <s v="Sí"/>
    <s v="Muy útil"/>
    <s v="Sí"/>
    <s v="Los nuevos cursos virtuales que se están realizando son muy útiles y deberían de llegar a los estudiantes en formato MOOC con créditos de libre elección."/>
    <n v="5"/>
    <n v="5"/>
    <s v="5, muy satisfecho"/>
    <s v="Mejorado mucho"/>
    <s v="Los nuevos cursos virtuales que se están realizando son muy útiles y deberían de llegar a los estudiantes en formato MOOC con créditos de libre elección."/>
  </r>
  <r>
    <s v=""/>
    <s v=""/>
    <s v=""/>
    <d v="2020-05-19T11:46:00"/>
    <s v="F. Filología"/>
    <x v="3"/>
    <x v="2"/>
    <x v="2"/>
    <x v="3"/>
    <s v="F. Filología (Clásicas o General)"/>
    <s v="F. Geografía e Historia"/>
    <m/>
    <m/>
    <m/>
    <m/>
    <m/>
    <n v="3"/>
    <n v="4"/>
    <n v="3"/>
    <n v="4"/>
    <n v="4"/>
    <n v="4"/>
    <m/>
    <n v="3"/>
    <n v="5"/>
    <n v="3"/>
    <n v="4"/>
    <n v="4"/>
    <s v="Research Gate|academia.edu"/>
    <m/>
    <m/>
    <m/>
    <m/>
    <m/>
    <m/>
    <n v="5"/>
    <s v="Sí"/>
    <s v="Bueno"/>
    <m/>
    <m/>
    <m/>
    <m/>
    <s v="No"/>
    <s v="Sí"/>
    <s v="No"/>
    <m/>
    <s v="No"/>
    <m/>
    <n v="5"/>
    <n v="5"/>
    <s v="4, satisfecho"/>
    <s v="Igual"/>
    <s v="La nueva interfaz es mucho peor que la anterior y hace perder más tiempo en las búsquedas"/>
  </r>
  <r>
    <s v=""/>
    <s v=""/>
    <s v=""/>
    <d v="2020-05-19T11:45:00"/>
    <s v="F. Ciencias Políticas y Sociología"/>
    <x v="1"/>
    <x v="2"/>
    <x v="5"/>
    <x v="6"/>
    <s v="Biblioteca Maria Zambrano (Filología / Derecho)"/>
    <m/>
    <m/>
    <m/>
    <m/>
    <m/>
    <m/>
    <n v="5"/>
    <n v="5"/>
    <n v="1"/>
    <n v="1"/>
    <n v="3"/>
    <n v="4"/>
    <m/>
    <n v="5"/>
    <n v="5"/>
    <n v="2"/>
    <n v="5"/>
    <n v="4"/>
    <s v="Research Gate|academia.edu"/>
    <m/>
    <m/>
    <m/>
    <m/>
    <m/>
    <m/>
    <n v="5"/>
    <s v="Sí"/>
    <s v="Regular"/>
    <m/>
    <m/>
    <m/>
    <m/>
    <s v="Sí"/>
    <s v="Sí"/>
    <s v="Sí"/>
    <s v="Útil"/>
    <s v="Sí"/>
    <m/>
    <n v="5"/>
    <n v="5"/>
    <s v="4, satisfecho"/>
    <s v="Mejorado mucho"/>
    <s v="Disponer de más libros electrónicos para poder acceder en estos tiempos de docencia no presencial."/>
  </r>
  <r>
    <s v=""/>
    <s v=""/>
    <s v=""/>
    <d v="2020-05-19T11:44:00"/>
    <s v="F. Filología"/>
    <x v="3"/>
    <x v="1"/>
    <x v="3"/>
    <x v="3"/>
    <s v="F. Filología (Clásicas o General)"/>
    <s v="F. Filosofía"/>
    <m/>
    <m/>
    <m/>
    <m/>
    <m/>
    <n v="3"/>
    <n v="5"/>
    <n v="4"/>
    <n v="4"/>
    <n v="5"/>
    <n v="4"/>
    <m/>
    <n v="4"/>
    <n v="5"/>
    <n v="3"/>
    <n v="5"/>
    <n v="4"/>
    <s v="Twitter|Research Gate|academia.edu"/>
    <m/>
    <m/>
    <m/>
    <m/>
    <m/>
    <m/>
    <n v="5"/>
    <s v="Sí"/>
    <s v="Excelente"/>
    <m/>
    <m/>
    <m/>
    <m/>
    <s v="Sí"/>
    <s v="Sí"/>
    <s v="Sí"/>
    <s v="Muy útil"/>
    <s v="Sí"/>
    <m/>
    <n v="5"/>
    <n v="5"/>
    <s v="5, muy satisfecho"/>
    <s v="Mejorado mucho"/>
    <m/>
  </r>
  <r>
    <s v=""/>
    <s v=""/>
    <s v=""/>
    <d v="2020-05-19T11:44:00"/>
    <s v="F. Geografía e Historia"/>
    <x v="3"/>
    <x v="1"/>
    <x v="2"/>
    <x v="9"/>
    <s v="F. Filología (Clásicas o General)"/>
    <m/>
    <s v="AECID Agencia Española  Cooperación Internacional Biblioteca CSIC Ciencias Humanas"/>
    <m/>
    <m/>
    <m/>
    <m/>
    <n v="5"/>
    <n v="4"/>
    <n v="5"/>
    <n v="4"/>
    <n v="5"/>
    <n v="4"/>
    <m/>
    <n v="2"/>
    <n v="4"/>
    <n v="1"/>
    <n v="2"/>
    <n v="2"/>
    <s v="Research Gate|academia.edu"/>
    <m/>
    <m/>
    <m/>
    <m/>
    <m/>
    <m/>
    <n v="2"/>
    <s v="Sí"/>
    <s v="Bueno"/>
    <m/>
    <m/>
    <m/>
    <m/>
    <s v="No"/>
    <s v="Sí"/>
    <s v="No"/>
    <m/>
    <s v="Sí"/>
    <m/>
    <n v="5"/>
    <n v="5"/>
    <s v="3, normal"/>
    <s v="Igual"/>
    <s v="La Biblioteca de la Facultad de Geografía e Historia es excelente El personal que trabaja en la Biblioteca es excepcional en cuanto a su preparación, eficacia y generosidad. La consulta del Catálogo Cisne ha empeorado muchísimo. Es muy complicado hacer una consulta al punto de que es disuasoria y yo abandono en muchos casos. No puede ser que cuando buscar Gregorio Marañón la primera entrada sea el Rio Marañón, por ejemplo. Se podrá perfilar la consulta pero lleva un tiempo que antes no había que dedicar"/>
  </r>
  <r>
    <s v=""/>
    <s v=""/>
    <s v=""/>
    <d v="2020-05-19T11:44:00"/>
    <s v="F. Psicología"/>
    <x v="1"/>
    <x v="2"/>
    <x v="2"/>
    <x v="1"/>
    <s v="F. Trabajo Social"/>
    <s v="F. Ciencias Políticas y Sociología"/>
    <s v="F. Ciencias de la Información"/>
    <m/>
    <m/>
    <m/>
    <m/>
    <n v="4"/>
    <n v="5"/>
    <n v="5"/>
    <n v="3"/>
    <n v="3"/>
    <n v="4"/>
    <m/>
    <n v="5"/>
    <n v="5"/>
    <n v="4"/>
    <n v="5"/>
    <n v="5"/>
    <s v="Research Gate"/>
    <m/>
    <m/>
    <m/>
    <m/>
    <m/>
    <m/>
    <n v="5"/>
    <s v="Sí"/>
    <s v="Bueno"/>
    <m/>
    <m/>
    <m/>
    <m/>
    <s v="No"/>
    <s v="Sí"/>
    <s v="Sí"/>
    <s v="Muy útil"/>
    <s v="Sí"/>
    <m/>
    <n v="5"/>
    <n v="5"/>
    <s v="5, muy satisfecho"/>
    <s v="Igual"/>
    <m/>
  </r>
  <r>
    <s v=""/>
    <s v=""/>
    <s v=""/>
    <d v="2020-05-19T11:44:00"/>
    <s v="F. Farmacia"/>
    <x v="2"/>
    <x v="3"/>
    <x v="3"/>
    <x v="10"/>
    <s v="F. Ciencias Biológicas"/>
    <s v="F. Medicina"/>
    <m/>
    <m/>
    <m/>
    <m/>
    <m/>
    <n v="1"/>
    <n v="4"/>
    <n v="2"/>
    <n v="2"/>
    <n v="4"/>
    <n v="3"/>
    <m/>
    <n v="4"/>
    <n v="3"/>
    <n v="3"/>
    <n v="3"/>
    <n v="3"/>
    <s v="Research Gate"/>
    <m/>
    <m/>
    <m/>
    <m/>
    <m/>
    <m/>
    <n v="4"/>
    <s v="No"/>
    <m/>
    <m/>
    <m/>
    <m/>
    <m/>
    <s v="No"/>
    <s v="No"/>
    <s v="Sí"/>
    <s v="Útil"/>
    <s v="No"/>
    <m/>
    <n v="3"/>
    <n v="4"/>
    <s v="4, satisfecho"/>
    <s v="Mejorado"/>
    <m/>
  </r>
  <r>
    <s v=""/>
    <s v=""/>
    <s v=""/>
    <d v="2020-05-19T11:44:00"/>
    <s v="F. Filología"/>
    <x v="1"/>
    <x v="2"/>
    <x v="2"/>
    <x v="3"/>
    <s v="F. Filología (Clásicas o General)"/>
    <s v="F. Geografía e Historia"/>
    <m/>
    <m/>
    <m/>
    <m/>
    <m/>
    <n v="4"/>
    <n v="2"/>
    <n v="3"/>
    <n v="2"/>
    <n v="5"/>
    <n v="3"/>
    <m/>
    <n v="3"/>
    <n v="5"/>
    <n v="2"/>
    <n v="3"/>
    <n v="2"/>
    <s v="Research Gate|academia.edu"/>
    <m/>
    <m/>
    <m/>
    <m/>
    <m/>
    <m/>
    <n v="2"/>
    <s v="Sí"/>
    <s v="Bueno"/>
    <m/>
    <m/>
    <m/>
    <m/>
    <s v="Sí"/>
    <s v="Sí"/>
    <s v="Sí"/>
    <s v="Muy útil"/>
    <s v="Sí"/>
    <m/>
    <n v="5"/>
    <n v="5"/>
    <s v="3, normal"/>
    <s v="Igual"/>
    <s v="El servicio de búsqueda de la UCM no es fiable.  Estaría bien poder recoger los libros en una franja de varios días después de haberlos pedido"/>
  </r>
  <r>
    <s v=""/>
    <s v=""/>
    <s v=""/>
    <d v="2020-05-19T11:43:00"/>
    <s v="F. Farmacia"/>
    <x v="2"/>
    <x v="2"/>
    <x v="2"/>
    <x v="10"/>
    <s v="F. Medicina"/>
    <m/>
    <m/>
    <m/>
    <m/>
    <m/>
    <m/>
    <n v="2"/>
    <n v="3"/>
    <n v="5"/>
    <n v="2"/>
    <n v="2"/>
    <n v="3"/>
    <m/>
    <n v="4"/>
    <n v="4"/>
    <n v="2"/>
    <n v="4"/>
    <n v="3"/>
    <s v="No uso ninguna red social"/>
    <m/>
    <m/>
    <m/>
    <m/>
    <m/>
    <m/>
    <n v="3"/>
    <s v="No"/>
    <m/>
    <m/>
    <m/>
    <m/>
    <m/>
    <s v="No"/>
    <s v="Sí"/>
    <s v="Sí"/>
    <s v="Útil"/>
    <s v="No"/>
    <m/>
    <n v="5"/>
    <n v="4"/>
    <s v="4, satisfecho"/>
    <s v="Mejorado"/>
    <m/>
  </r>
  <r>
    <s v=""/>
    <s v=""/>
    <s v=""/>
    <d v="2020-05-19T11:43:00"/>
    <s v="F. Medicina"/>
    <x v="1"/>
    <x v="2"/>
    <x v="2"/>
    <x v="11"/>
    <s v="F. Enfermería, Fisioterapia y Podología"/>
    <s v="Biblioteca Histórica"/>
    <m/>
    <m/>
    <m/>
    <m/>
    <m/>
    <n v="4"/>
    <n v="4"/>
    <n v="2"/>
    <n v="2"/>
    <n v="3"/>
    <n v="4"/>
    <m/>
    <n v="4"/>
    <n v="5"/>
    <n v="4"/>
    <n v="4"/>
    <n v="4"/>
    <s v="Research Gate"/>
    <m/>
    <m/>
    <m/>
    <m/>
    <m/>
    <m/>
    <n v="4"/>
    <s v="Sí"/>
    <s v="Bueno"/>
    <m/>
    <m/>
    <m/>
    <m/>
    <s v="Sí"/>
    <s v="Sí"/>
    <s v="Sí"/>
    <s v="Muy útil"/>
    <s v="Sí"/>
    <m/>
    <n v="5"/>
    <n v="5"/>
    <s v="5, muy satisfecho"/>
    <s v="Mejorado"/>
    <m/>
  </r>
  <r>
    <s v=""/>
    <s v=""/>
    <s v=""/>
    <d v="2020-05-19T11:43:00"/>
    <s v="F. Filología"/>
    <x v="3"/>
    <x v="1"/>
    <x v="3"/>
    <x v="8"/>
    <s v="Biblioteca Maria Zambrano (Filología / Derecho)"/>
    <s v="F. Filosofía"/>
    <m/>
    <m/>
    <m/>
    <m/>
    <m/>
    <n v="4"/>
    <n v="4"/>
    <n v="4"/>
    <n v="3"/>
    <n v="2"/>
    <n v="4"/>
    <m/>
    <n v="4"/>
    <n v="4"/>
    <n v="4"/>
    <n v="5"/>
    <n v="4"/>
    <s v="No uso ninguna red social"/>
    <m/>
    <m/>
    <m/>
    <m/>
    <m/>
    <m/>
    <n v="3"/>
    <s v="Sí"/>
    <s v="Excelente"/>
    <m/>
    <m/>
    <m/>
    <m/>
    <s v="Sí"/>
    <s v="Sí"/>
    <s v="Sí"/>
    <s v="Muy útil"/>
    <s v="Sí"/>
    <s v="Zonas para llevar a los alumnos y realizar alguna clase"/>
    <n v="5"/>
    <n v="5"/>
    <s v="5, muy satisfecho"/>
    <s v="Mejorado"/>
    <m/>
  </r>
  <r>
    <s v=""/>
    <s v=""/>
    <s v=""/>
    <d v="2020-05-19T11:43:00"/>
    <s v="F. Psicología"/>
    <x v="1"/>
    <x v="3"/>
    <x v="2"/>
    <x v="6"/>
    <s v="F. Psicología"/>
    <s v="F. Trabajo Social"/>
    <m/>
    <m/>
    <m/>
    <m/>
    <m/>
    <n v="4"/>
    <n v="3"/>
    <n v="3"/>
    <n v="4"/>
    <n v="4"/>
    <n v="4"/>
    <m/>
    <n v="4"/>
    <n v="5"/>
    <n v="4"/>
    <m/>
    <n v="4"/>
    <s v="No uso ninguna red social"/>
    <m/>
    <m/>
    <m/>
    <m/>
    <m/>
    <m/>
    <n v="4"/>
    <s v="No"/>
    <m/>
    <m/>
    <m/>
    <m/>
    <m/>
    <s v="No"/>
    <s v="Sí"/>
    <s v="No"/>
    <m/>
    <s v="No"/>
    <m/>
    <n v="4"/>
    <n v="4"/>
    <s v="4, satisfecho"/>
    <s v="Mejorado"/>
    <m/>
  </r>
  <r>
    <s v=""/>
    <s v=""/>
    <s v=""/>
    <d v="2020-05-19T11:42:00"/>
    <s v="F. Geografía e Historia"/>
    <x v="3"/>
    <x v="1"/>
    <x v="2"/>
    <x v="9"/>
    <s v="Biblioteca Maria Zambrano (Filología / Derecho)"/>
    <s v="F. Ciencias Políticas y Sociología"/>
    <s v="Biblioteca Nacional de España, Real Academia de la Historia, Archivo Histórico Nacional, Archivo de la Corona de Aragón, Archivo General de Simancas"/>
    <m/>
    <m/>
    <m/>
    <m/>
    <n v="5"/>
    <n v="5"/>
    <n v="4"/>
    <n v="5"/>
    <n v="5"/>
    <n v="5"/>
    <m/>
    <n v="4"/>
    <n v="5"/>
    <n v="4"/>
    <n v="5"/>
    <n v="5"/>
    <s v="Facebook|Research Gate|academia.edu"/>
    <m/>
    <m/>
    <m/>
    <m/>
    <m/>
    <m/>
    <n v="5"/>
    <s v="Sí"/>
    <s v="Bueno"/>
    <m/>
    <m/>
    <m/>
    <m/>
    <s v="Sí"/>
    <s v="Sí"/>
    <s v="No"/>
    <m/>
    <s v="Sí"/>
    <m/>
    <n v="5"/>
    <n v="5"/>
    <s v="5, muy satisfecho"/>
    <s v="Mejorado mucho"/>
    <m/>
  </r>
  <r>
    <s v=""/>
    <s v=""/>
    <s v=""/>
    <d v="2020-05-19T11:42:00"/>
    <s v="F. Bellas Artes"/>
    <x v="3"/>
    <x v="1"/>
    <x v="2"/>
    <x v="12"/>
    <s v="F. Ciencias Políticas y Sociología"/>
    <s v="F. Educación - Centro de Formación del Profesorado"/>
    <s v="Biblioteca Reina Sofia"/>
    <m/>
    <m/>
    <m/>
    <m/>
    <n v="4"/>
    <n v="3"/>
    <n v="5"/>
    <n v="3"/>
    <n v="3"/>
    <n v="4"/>
    <m/>
    <n v="5"/>
    <n v="5"/>
    <n v="4"/>
    <n v="5"/>
    <n v="4"/>
    <s v="Facebook|Instagram|Research Gate|academia.edu"/>
    <m/>
    <m/>
    <m/>
    <m/>
    <m/>
    <m/>
    <n v="5"/>
    <s v="Sí"/>
    <s v="Excelente"/>
    <m/>
    <m/>
    <m/>
    <m/>
    <s v="Sí"/>
    <s v="Sí"/>
    <s v="Sí"/>
    <s v="Muy útil"/>
    <s v="Sí"/>
    <m/>
    <n v="5"/>
    <n v="5"/>
    <s v="5, muy satisfecho"/>
    <s v="Mejorado mucho"/>
    <m/>
  </r>
  <r>
    <s v=""/>
    <s v=""/>
    <s v=""/>
    <d v="2020-05-19T11:42:00"/>
    <s v="F. Ciencias de la Información"/>
    <x v="2"/>
    <x v="4"/>
    <x v="4"/>
    <x v="13"/>
    <s v="Biblioteca Maria Zambrano (Filología / Derecho)"/>
    <s v="Biblioteca Histórica"/>
    <m/>
    <m/>
    <m/>
    <m/>
    <m/>
    <n v="2"/>
    <n v="2"/>
    <n v="3"/>
    <n v="4"/>
    <n v="5"/>
    <n v="3"/>
    <m/>
    <n v="2"/>
    <n v="3"/>
    <n v="2"/>
    <n v="3"/>
    <n v="2"/>
    <s v="Facebook|Twitter|Instagram|Research Gate|academia.edu"/>
    <m/>
    <m/>
    <m/>
    <m/>
    <m/>
    <m/>
    <n v="3"/>
    <s v="Sí"/>
    <s v="Regular"/>
    <m/>
    <m/>
    <m/>
    <m/>
    <s v="Sí"/>
    <s v="Sí"/>
    <s v="No"/>
    <m/>
    <s v="No"/>
    <m/>
    <n v="3"/>
    <n v="3"/>
    <s v="3, normal"/>
    <s v="Igual"/>
    <m/>
  </r>
  <r>
    <s v=""/>
    <s v=""/>
    <s v=""/>
    <d v="2020-05-19T11:41:00"/>
    <s v="F. Enfermería, Fisioterapia y Podología"/>
    <x v="3"/>
    <x v="2"/>
    <x v="2"/>
    <x v="14"/>
    <s v="F. Ciencias de la Información"/>
    <s v="F. Educación - Centro de Formación del Profesorado"/>
    <m/>
    <m/>
    <m/>
    <m/>
    <m/>
    <n v="5"/>
    <n v="5"/>
    <n v="5"/>
    <n v="5"/>
    <n v="5"/>
    <n v="5"/>
    <m/>
    <n v="5"/>
    <n v="5"/>
    <n v="5"/>
    <n v="5"/>
    <n v="5"/>
    <s v="Otras"/>
    <m/>
    <m/>
    <m/>
    <m/>
    <m/>
    <m/>
    <n v="5"/>
    <s v="Sí"/>
    <s v="Bueno"/>
    <m/>
    <m/>
    <m/>
    <m/>
    <s v="Sí"/>
    <s v="Sí"/>
    <s v="No"/>
    <m/>
    <s v="Sí"/>
    <s v="Asesoramiento en búsqueda bibliográfica autónoma para alumnos"/>
    <n v="5"/>
    <n v="5"/>
    <s v="5, muy satisfecho"/>
    <s v="Mejorado mucho"/>
    <s v="A pesar de las circunstancias actuales, me gustaría que las bibliotecas presenciales de la UCM no acabaran desapareciendo. MUCHAS GRACIAS"/>
  </r>
  <r>
    <s v=""/>
    <s v=""/>
    <s v=""/>
    <d v="2020-05-19T11:41:00"/>
    <s v="F. Ciencias de la Información"/>
    <x v="4"/>
    <x v="1"/>
    <x v="3"/>
    <x v="13"/>
    <m/>
    <m/>
    <m/>
    <m/>
    <m/>
    <m/>
    <m/>
    <n v="4"/>
    <n v="5"/>
    <n v="4"/>
    <n v="3"/>
    <n v="3"/>
    <n v="5"/>
    <m/>
    <n v="5"/>
    <n v="5"/>
    <n v="5"/>
    <n v="5"/>
    <n v="5"/>
    <s v="Instagram|Research Gate|academia.edu|Otras"/>
    <m/>
    <m/>
    <m/>
    <m/>
    <m/>
    <m/>
    <n v="5"/>
    <s v="Sí"/>
    <s v="Excelente"/>
    <m/>
    <m/>
    <m/>
    <m/>
    <s v="Sí"/>
    <s v="Sí"/>
    <s v="Sí"/>
    <s v="Muy útil"/>
    <s v="No"/>
    <s v="Más cursos de formación para publicar en revistas extranjeras JCR y SJR, y diplomas de esos cursos."/>
    <n v="5"/>
    <n v="5"/>
    <s v="5, muy satisfecho"/>
    <s v="Mejorado mucho"/>
    <s v="Muchas gracias por los servicios y la mejora constante. Los profesionales de Ciencias de la Información son simplemente excepcionales, no sé qué haría sin ellos. Y la cantidad de recursos online que tienen suscritos (bases de datos de artículos) enriquecen todos mis trabajos."/>
  </r>
  <r>
    <s v=""/>
    <s v=""/>
    <s v=""/>
    <d v="2020-05-19T11:41:00"/>
    <s v="F. Psicología"/>
    <x v="2"/>
    <x v="3"/>
    <x v="6"/>
    <x v="1"/>
    <m/>
    <m/>
    <m/>
    <m/>
    <m/>
    <m/>
    <m/>
    <n v="1"/>
    <n v="4"/>
    <n v="2"/>
    <n v="1"/>
    <n v="3"/>
    <n v="3"/>
    <m/>
    <n v="5"/>
    <n v="5"/>
    <n v="3"/>
    <n v="3"/>
    <n v="3"/>
    <s v="Research Gate"/>
    <m/>
    <m/>
    <m/>
    <m/>
    <m/>
    <m/>
    <n v="5"/>
    <s v="No"/>
    <m/>
    <m/>
    <m/>
    <m/>
    <m/>
    <s v="No"/>
    <s v="Sí"/>
    <s v="Sí"/>
    <s v="Útil"/>
    <s v="No"/>
    <m/>
    <n v="5"/>
    <n v="5"/>
    <s v="5, muy satisfecho"/>
    <s v="Mejorado"/>
    <m/>
  </r>
  <r>
    <s v=""/>
    <s v=""/>
    <s v=""/>
    <d v="2020-05-19T11:40:00"/>
    <s v="F. Derecho"/>
    <x v="1"/>
    <x v="2"/>
    <x v="2"/>
    <x v="3"/>
    <s v="F. Derecho (Departamentos,Criminología)"/>
    <s v="F. Ciencias Económicas y Empresariales"/>
    <s v="Facultad de Derecho, Universidad Autonóma."/>
    <m/>
    <m/>
    <m/>
    <m/>
    <n v="3"/>
    <n v="4"/>
    <n v="2"/>
    <n v="4"/>
    <n v="2"/>
    <n v="3"/>
    <m/>
    <n v="2"/>
    <n v="4"/>
    <n v="2"/>
    <n v="3"/>
    <n v="2"/>
    <s v="No uso ninguna red social"/>
    <m/>
    <m/>
    <m/>
    <m/>
    <m/>
    <m/>
    <n v="3"/>
    <s v="Sí"/>
    <s v="Bueno"/>
    <m/>
    <m/>
    <m/>
    <m/>
    <s v="No"/>
    <s v="No"/>
    <s v="No"/>
    <m/>
    <s v="No"/>
    <m/>
    <n v="4"/>
    <n v="4"/>
    <s v="4, satisfecho"/>
    <m/>
    <s v="A mi modo de ver, el buscador no es muy intuitivo. A veces  para llegar a un recurso electrónico hay que dar un poco de vueltas.  El material está muy disperso, al menos para Derecho. Últimamente no se acercan los libros a la Biblioteca de Criminología. Habría que buscar algún modo de centralizar más, y que sea más accesible el material para investigar."/>
  </r>
  <r>
    <s v=""/>
    <s v=""/>
    <s v=""/>
    <d v="2020-05-19T11:40:00"/>
    <s v="F. Ciencias Biológicas"/>
    <x v="2"/>
    <x v="3"/>
    <x v="2"/>
    <x v="5"/>
    <s v="F. Veterinaria"/>
    <s v="F. Medicina"/>
    <m/>
    <m/>
    <m/>
    <m/>
    <m/>
    <n v="5"/>
    <n v="5"/>
    <n v="4"/>
    <n v="5"/>
    <n v="4"/>
    <n v="4"/>
    <m/>
    <n v="3"/>
    <n v="5"/>
    <n v="4"/>
    <n v="5"/>
    <n v="4"/>
    <s v="Facebook|Instagram|Research Gate"/>
    <m/>
    <m/>
    <m/>
    <m/>
    <m/>
    <m/>
    <n v="4"/>
    <s v="Sí"/>
    <m/>
    <m/>
    <m/>
    <m/>
    <m/>
    <s v="No"/>
    <s v="Sí"/>
    <s v="No"/>
    <m/>
    <s v="No"/>
    <m/>
    <n v="5"/>
    <n v="5"/>
    <s v="4, satisfecho"/>
    <s v="Mejorado mucho"/>
    <m/>
  </r>
  <r>
    <s v=""/>
    <s v=""/>
    <s v=""/>
    <d v="2020-05-19T11:40:00"/>
    <s v="F. Ciencias Físicas"/>
    <x v="2"/>
    <x v="5"/>
    <x v="2"/>
    <x v="15"/>
    <s v="F. Ciencias Matemáticas"/>
    <m/>
    <m/>
    <m/>
    <m/>
    <m/>
    <m/>
    <n v="2"/>
    <n v="5"/>
    <n v="2"/>
    <n v="5"/>
    <n v="5"/>
    <n v="4"/>
    <m/>
    <n v="4"/>
    <n v="4"/>
    <n v="4"/>
    <n v="4"/>
    <n v="4"/>
    <s v="Otras"/>
    <m/>
    <m/>
    <m/>
    <m/>
    <m/>
    <m/>
    <n v="4"/>
    <s v="No"/>
    <m/>
    <m/>
    <m/>
    <m/>
    <m/>
    <s v="No"/>
    <s v="Sí"/>
    <s v="No"/>
    <m/>
    <s v="Sí"/>
    <s v="La biblioteca deberia incorporar revistas cientificas relevantes de todos los años y no solo de los ultimos10. Muchas veces tengo que recurrir a colegas estrangeros para unos documentos de este tipo."/>
    <n v="5"/>
    <n v="5"/>
    <s v="4, satisfecho"/>
    <s v="Mejorado"/>
    <s v="Si es posible, y no se si se ha hecho, los estudiantes de la complutense deberian consultar todos los libros de la biblioteca desde su casa, en forma electronica sin necesitar de acudir al centro"/>
  </r>
  <r>
    <s v=""/>
    <s v=""/>
    <s v=""/>
    <d v="2020-05-19T11:39:00"/>
    <s v="F. Ciencias de la Información"/>
    <x v="3"/>
    <x v="2"/>
    <x v="2"/>
    <x v="13"/>
    <m/>
    <m/>
    <m/>
    <m/>
    <m/>
    <m/>
    <m/>
    <n v="3"/>
    <n v="5"/>
    <m/>
    <n v="2"/>
    <n v="3"/>
    <n v="4"/>
    <m/>
    <n v="4"/>
    <n v="5"/>
    <n v="5"/>
    <n v="4"/>
    <n v="4"/>
    <s v="No uso ninguna red social"/>
    <m/>
    <m/>
    <m/>
    <m/>
    <m/>
    <m/>
    <n v="4"/>
    <s v="Sí"/>
    <m/>
    <m/>
    <m/>
    <m/>
    <m/>
    <m/>
    <s v="No"/>
    <s v="No"/>
    <m/>
    <s v="No"/>
    <m/>
    <n v="4"/>
    <n v="4"/>
    <s v="4, satisfecho"/>
    <s v="Mejorado"/>
    <m/>
  </r>
  <r>
    <s v=""/>
    <s v=""/>
    <s v=""/>
    <d v="2020-05-19T11:38:00"/>
    <s v="F. Farmacia"/>
    <x v="1"/>
    <x v="2"/>
    <x v="2"/>
    <x v="10"/>
    <s v="F. Ciencias de la Información"/>
    <s v="Biblioteca Maria Zambrano (Filología / Derecho)"/>
    <m/>
    <m/>
    <m/>
    <m/>
    <m/>
    <n v="4"/>
    <n v="5"/>
    <n v="2"/>
    <n v="3"/>
    <n v="4"/>
    <n v="4"/>
    <m/>
    <n v="5"/>
    <n v="5"/>
    <n v="4"/>
    <n v="4"/>
    <n v="4"/>
    <s v="Research Gate"/>
    <m/>
    <m/>
    <m/>
    <m/>
    <m/>
    <m/>
    <n v="5"/>
    <s v="Sí"/>
    <m/>
    <m/>
    <m/>
    <m/>
    <m/>
    <s v="No"/>
    <s v="Sí"/>
    <s v="No"/>
    <m/>
    <s v="No"/>
    <m/>
    <n v="5"/>
    <n v="5"/>
    <s v="5, muy satisfecho"/>
    <s v="Mejorado mucho"/>
    <m/>
  </r>
  <r>
    <s v=""/>
    <s v=""/>
    <s v=""/>
    <d v="2020-05-19T11:37:00"/>
    <s v="F. Geografía e Historia"/>
    <x v="3"/>
    <x v="1"/>
    <x v="2"/>
    <x v="9"/>
    <s v="Biblioteca Maria Zambrano (Filología / Derecho)"/>
    <s v="F. Medicina"/>
    <m/>
    <m/>
    <m/>
    <m/>
    <m/>
    <n v="4"/>
    <n v="4"/>
    <n v="4"/>
    <n v="4"/>
    <n v="4"/>
    <n v="4"/>
    <m/>
    <n v="4"/>
    <n v="5"/>
    <n v="4"/>
    <n v="4"/>
    <n v="4"/>
    <m/>
    <m/>
    <m/>
    <m/>
    <m/>
    <m/>
    <m/>
    <n v="5"/>
    <s v="Sí"/>
    <s v="Bueno"/>
    <m/>
    <m/>
    <m/>
    <m/>
    <s v="No"/>
    <s v="Sí"/>
    <s v="No"/>
    <m/>
    <s v="No"/>
    <m/>
    <n v="5"/>
    <n v="5"/>
    <s v="4, satisfecho"/>
    <s v="Mejorado"/>
    <m/>
  </r>
  <r>
    <s v=""/>
    <s v=""/>
    <s v=""/>
    <d v="2020-05-19T11:37:00"/>
    <s v="F. Óptica y Optometría"/>
    <x v="3"/>
    <x v="5"/>
    <x v="2"/>
    <x v="16"/>
    <m/>
    <m/>
    <m/>
    <m/>
    <m/>
    <m/>
    <m/>
    <n v="5"/>
    <n v="3"/>
    <n v="3"/>
    <n v="1"/>
    <n v="3"/>
    <n v="4"/>
    <m/>
    <n v="4"/>
    <n v="5"/>
    <n v="3"/>
    <n v="5"/>
    <n v="4"/>
    <s v="No uso ninguna red social"/>
    <m/>
    <m/>
    <m/>
    <m/>
    <m/>
    <m/>
    <n v="5"/>
    <s v="Sí"/>
    <m/>
    <m/>
    <m/>
    <m/>
    <m/>
    <m/>
    <s v="Sí"/>
    <s v="No"/>
    <m/>
    <s v="Sí"/>
    <m/>
    <n v="5"/>
    <n v="5"/>
    <s v="5, muy satisfecho"/>
    <s v="Mejorado"/>
    <m/>
  </r>
  <r>
    <s v=""/>
    <s v=""/>
    <s v=""/>
    <d v="2020-05-19T11:37:00"/>
    <s v="F. Ciencias Políticas y Sociología"/>
    <x v="1"/>
    <x v="5"/>
    <x v="4"/>
    <x v="6"/>
    <s v="Biblioteca Maria Zambrano (Filología / Derecho)"/>
    <m/>
    <s v="Biblioteca municipal"/>
    <m/>
    <m/>
    <m/>
    <m/>
    <n v="5"/>
    <n v="4"/>
    <n v="4"/>
    <n v="4"/>
    <n v="5"/>
    <n v="4"/>
    <m/>
    <n v="3"/>
    <n v="4"/>
    <n v="3"/>
    <n v="5"/>
    <n v="3"/>
    <s v="No uso ninguna red social"/>
    <m/>
    <m/>
    <m/>
    <m/>
    <m/>
    <m/>
    <n v="4"/>
    <s v="Sí"/>
    <s v="Excelente"/>
    <m/>
    <m/>
    <m/>
    <m/>
    <s v="No"/>
    <s v="Sí"/>
    <s v="No"/>
    <m/>
    <s v="Sí"/>
    <m/>
    <n v="5"/>
    <n v="5"/>
    <s v="5, muy satisfecho"/>
    <s v="Mejorado"/>
    <m/>
  </r>
  <r>
    <s v=""/>
    <s v=""/>
    <s v=""/>
    <d v="2020-05-19T11:37:00"/>
    <s v="F. Ciencias Matemáticas"/>
    <x v="3"/>
    <x v="1"/>
    <x v="3"/>
    <x v="17"/>
    <s v="F. Ciencias Físicas"/>
    <m/>
    <m/>
    <m/>
    <m/>
    <m/>
    <m/>
    <n v="4"/>
    <n v="5"/>
    <n v="3"/>
    <n v="4"/>
    <n v="4"/>
    <n v="3"/>
    <m/>
    <n v="2"/>
    <n v="3"/>
    <n v="4"/>
    <n v="2"/>
    <n v="2"/>
    <s v="Research Gate"/>
    <m/>
    <m/>
    <m/>
    <m/>
    <m/>
    <m/>
    <n v="4"/>
    <s v="Sí"/>
    <s v="Regular"/>
    <m/>
    <m/>
    <m/>
    <m/>
    <s v="No"/>
    <s v="Sí"/>
    <s v="Sí"/>
    <s v="Útil"/>
    <s v="No"/>
    <m/>
    <n v="5"/>
    <n v="5"/>
    <s v="5, muy satisfecho"/>
    <s v="Igual"/>
    <s v="Se debe asegurar, anualmente, la suscripción a buscadores específicos como MathSciNet. Desde el comienzo de curso en septiembre de 2019 ha habido casi dos meses en los cuales no se ha podido disfrutar de este servicio esencial. No debería volver a producirse una negligencia de este calado."/>
  </r>
  <r>
    <s v=""/>
    <s v=""/>
    <s v=""/>
    <d v="2020-05-19T11:36:00"/>
    <s v="F. Ciencias Políticas y Sociología"/>
    <x v="2"/>
    <x v="3"/>
    <x v="3"/>
    <x v="6"/>
    <m/>
    <m/>
    <s v="utilizo, a veces, la biblioteca del municipio en el que resido, Torrelodones"/>
    <m/>
    <m/>
    <m/>
    <m/>
    <n v="3"/>
    <n v="3"/>
    <n v="5"/>
    <n v="2"/>
    <n v="5"/>
    <n v="4"/>
    <m/>
    <n v="5"/>
    <n v="5"/>
    <n v="3"/>
    <n v="5"/>
    <n v="5"/>
    <s v="academia.edu"/>
    <m/>
    <m/>
    <m/>
    <m/>
    <m/>
    <m/>
    <n v="5"/>
    <s v="Sí"/>
    <s v="Excelente"/>
    <m/>
    <m/>
    <m/>
    <m/>
    <s v="Sí"/>
    <s v="Sí"/>
    <s v="Sí"/>
    <s v="Muy útil"/>
    <s v="Sí"/>
    <m/>
    <n v="5"/>
    <n v="5"/>
    <s v="5, muy satisfecho"/>
    <s v="Mejorado mucho"/>
    <m/>
  </r>
  <r>
    <s v=""/>
    <s v=""/>
    <s v=""/>
    <d v="2020-05-19T11:36:00"/>
    <s v="F. Filología"/>
    <x v="3"/>
    <x v="1"/>
    <x v="2"/>
    <x v="3"/>
    <s v="F. Geografía e Historia"/>
    <s v="Biblioteca Histórica"/>
    <s v="Biblioteca Nacional"/>
    <m/>
    <m/>
    <m/>
    <m/>
    <n v="4"/>
    <n v="4"/>
    <n v="5"/>
    <n v="3"/>
    <n v="4"/>
    <n v="4"/>
    <m/>
    <n v="4"/>
    <n v="4"/>
    <n v="3"/>
    <n v="5"/>
    <n v="3"/>
    <s v="academia.edu"/>
    <m/>
    <m/>
    <m/>
    <m/>
    <m/>
    <m/>
    <n v="3"/>
    <s v="Sí"/>
    <s v="Bueno"/>
    <m/>
    <m/>
    <m/>
    <m/>
    <s v="No"/>
    <s v="Sí"/>
    <s v="Sí"/>
    <s v="Útil"/>
    <s v="No"/>
    <m/>
    <n v="4"/>
    <n v="4"/>
    <s v="4, satisfecho"/>
    <s v="Mejorado"/>
    <m/>
  </r>
  <r>
    <s v=""/>
    <s v=""/>
    <s v=""/>
    <d v="2020-05-19T11:35:00"/>
    <s v="F. Filosofía"/>
    <x v="1"/>
    <x v="2"/>
    <x v="2"/>
    <x v="7"/>
    <s v="F. Geografía e Historia"/>
    <s v="F. Filología (Clásicas o General)"/>
    <m/>
    <m/>
    <m/>
    <m/>
    <m/>
    <n v="3"/>
    <n v="4"/>
    <n v="3"/>
    <n v="5"/>
    <n v="3"/>
    <n v="3"/>
    <m/>
    <n v="4"/>
    <n v="5"/>
    <n v="1"/>
    <n v="5"/>
    <n v="1"/>
    <s v="academia.edu"/>
    <m/>
    <m/>
    <m/>
    <m/>
    <m/>
    <m/>
    <n v="5"/>
    <s v="Sí"/>
    <s v="Bueno"/>
    <m/>
    <m/>
    <m/>
    <m/>
    <s v="Sí"/>
    <s v="Sí"/>
    <s v="No"/>
    <m/>
    <s v="Sí"/>
    <m/>
    <n v="5"/>
    <n v="5"/>
    <s v="5, muy satisfecho"/>
    <s v="Igual"/>
    <m/>
  </r>
  <r>
    <s v=""/>
    <s v=""/>
    <s v=""/>
    <d v="2020-05-19T11:35:00"/>
    <s v="F. Medicina"/>
    <x v="1"/>
    <x v="1"/>
    <x v="3"/>
    <x v="11"/>
    <s v="F. Enfermería, Fisioterapia y Podología"/>
    <m/>
    <m/>
    <m/>
    <m/>
    <m/>
    <m/>
    <n v="4"/>
    <n v="5"/>
    <n v="3"/>
    <n v="3"/>
    <n v="3"/>
    <n v="5"/>
    <m/>
    <n v="5"/>
    <n v="5"/>
    <n v="3"/>
    <n v="4"/>
    <n v="4"/>
    <s v="Research Gate"/>
    <m/>
    <m/>
    <m/>
    <m/>
    <m/>
    <m/>
    <n v="5"/>
    <s v="No"/>
    <m/>
    <m/>
    <m/>
    <m/>
    <m/>
    <s v="Sí"/>
    <s v="Sí"/>
    <s v="Sí"/>
    <m/>
    <s v="Sí"/>
    <m/>
    <n v="5"/>
    <n v="5"/>
    <s v="5, muy satisfecho"/>
    <s v="Mejorado mucho"/>
    <m/>
  </r>
  <r>
    <s v=""/>
    <s v=""/>
    <s v=""/>
    <d v="2020-05-19T11:34:00"/>
    <s v="F. Veterinaria"/>
    <x v="1"/>
    <x v="2"/>
    <x v="3"/>
    <x v="18"/>
    <s v="F. Geografía e Historia"/>
    <s v="F. Ciencias Biológicas"/>
    <m/>
    <m/>
    <m/>
    <m/>
    <m/>
    <n v="2"/>
    <n v="5"/>
    <n v="4"/>
    <n v="2"/>
    <n v="1"/>
    <n v="4"/>
    <m/>
    <n v="5"/>
    <n v="5"/>
    <n v="5"/>
    <n v="5"/>
    <n v="4"/>
    <s v="Research Gate"/>
    <m/>
    <m/>
    <m/>
    <m/>
    <m/>
    <m/>
    <n v="5"/>
    <s v="Sí"/>
    <s v="Bueno"/>
    <m/>
    <m/>
    <m/>
    <m/>
    <s v="Sí"/>
    <s v="Sí"/>
    <s v="Sí"/>
    <s v="Muy útil"/>
    <s v="Sí"/>
    <m/>
    <n v="5"/>
    <n v="5"/>
    <s v="5, muy satisfecho"/>
    <s v="Mejorado mucho"/>
    <m/>
  </r>
  <r>
    <s v=""/>
    <s v=""/>
    <s v=""/>
    <d v="2020-05-19T11:34:00"/>
    <s v="F. Educación - Centro de Formación del Profesorado"/>
    <x v="1"/>
    <x v="1"/>
    <x v="7"/>
    <x v="2"/>
    <s v="F. Psicología"/>
    <s v="F. Medicina"/>
    <m/>
    <m/>
    <m/>
    <m/>
    <m/>
    <n v="5"/>
    <n v="5"/>
    <n v="3"/>
    <n v="4"/>
    <n v="4"/>
    <n v="4"/>
    <m/>
    <n v="5"/>
    <n v="4"/>
    <n v="5"/>
    <n v="5"/>
    <n v="5"/>
    <s v="Research Gate|academia.edu"/>
    <m/>
    <m/>
    <m/>
    <m/>
    <m/>
    <m/>
    <n v="4"/>
    <s v="Sí"/>
    <s v="Bueno"/>
    <m/>
    <m/>
    <m/>
    <m/>
    <s v="No"/>
    <s v="Sí"/>
    <s v="Sí"/>
    <s v="Muy útil"/>
    <s v="Sí"/>
    <m/>
    <n v="4"/>
    <n v="4"/>
    <s v="4, satisfecho"/>
    <s v="Mejorado"/>
    <m/>
  </r>
  <r>
    <s v=""/>
    <s v=""/>
    <s v=""/>
    <d v="2020-05-19T11:34:00"/>
    <s v="F. Ciencias de la Información"/>
    <x v="1"/>
    <x v="2"/>
    <x v="2"/>
    <x v="13"/>
    <m/>
    <m/>
    <m/>
    <m/>
    <m/>
    <m/>
    <m/>
    <n v="4"/>
    <n v="4"/>
    <n v="1"/>
    <n v="1"/>
    <n v="3"/>
    <n v="5"/>
    <m/>
    <n v="5"/>
    <n v="5"/>
    <n v="4"/>
    <n v="5"/>
    <n v="4"/>
    <s v="Twitter"/>
    <m/>
    <m/>
    <m/>
    <m/>
    <m/>
    <m/>
    <n v="5"/>
    <s v="Sí"/>
    <s v="Regular"/>
    <m/>
    <m/>
    <m/>
    <m/>
    <s v="Sí"/>
    <s v="Sí"/>
    <s v="Sí"/>
    <s v="Muy útil"/>
    <s v="No"/>
    <m/>
    <n v="5"/>
    <n v="4"/>
    <s v="5, muy satisfecho"/>
    <s v="Mejorado"/>
    <m/>
  </r>
  <r>
    <s v=""/>
    <s v=""/>
    <s v=""/>
    <d v="2020-05-19T11:33:00"/>
    <s v="F. Geografía e Historia"/>
    <x v="4"/>
    <x v="1"/>
    <x v="2"/>
    <x v="9"/>
    <s v="F. Ciencias de la Información"/>
    <s v="Biblioteca Maria Zambrano (Filología / Derecho)"/>
    <s v="Filmoteca Española"/>
    <m/>
    <m/>
    <m/>
    <m/>
    <n v="5"/>
    <n v="4"/>
    <n v="4"/>
    <n v="3"/>
    <n v="3"/>
    <n v="3"/>
    <m/>
    <n v="5"/>
    <n v="5"/>
    <n v="2"/>
    <n v="5"/>
    <n v="3"/>
    <s v="Facebook|academia.edu"/>
    <m/>
    <m/>
    <m/>
    <m/>
    <m/>
    <m/>
    <n v="4"/>
    <s v="Sí"/>
    <s v="Bueno"/>
    <m/>
    <m/>
    <m/>
    <m/>
    <s v="Sí"/>
    <s v="Sí"/>
    <s v="Sí"/>
    <s v="Útil"/>
    <s v="No"/>
    <m/>
    <n v="5"/>
    <n v="5"/>
    <s v="4, satisfecho"/>
    <s v="Mejorado"/>
    <s v="Por favor, URGENTE, cambien el buscador que hay ahora. Mucho peor; pones un título exacto en la opción título y sale como búsqueda 15 o 10."/>
  </r>
  <r>
    <s v=""/>
    <s v=""/>
    <s v=""/>
    <d v="2020-05-19T11:33:00"/>
    <s v="F. Psicología"/>
    <x v="1"/>
    <x v="1"/>
    <x v="2"/>
    <x v="1"/>
    <m/>
    <m/>
    <m/>
    <m/>
    <m/>
    <m/>
    <m/>
    <n v="1"/>
    <n v="5"/>
    <n v="2"/>
    <n v="1"/>
    <n v="2"/>
    <n v="4"/>
    <m/>
    <n v="4"/>
    <n v="5"/>
    <n v="4"/>
    <n v="4"/>
    <n v="4"/>
    <s v="Facebook|Research Gate"/>
    <m/>
    <m/>
    <m/>
    <m/>
    <m/>
    <m/>
    <n v="4"/>
    <s v="No"/>
    <m/>
    <m/>
    <m/>
    <m/>
    <m/>
    <s v="Sí"/>
    <s v="Sí"/>
    <s v="No"/>
    <m/>
    <s v="Sí"/>
    <m/>
    <n v="5"/>
    <n v="5"/>
    <s v="5, muy satisfecho"/>
    <s v="Igual"/>
    <m/>
  </r>
  <r>
    <s v=""/>
    <s v=""/>
    <s v=""/>
    <d v="2020-05-19T11:32:00"/>
    <s v="F. Educación - Centro de Formación del Profesorado"/>
    <x v="1"/>
    <x v="2"/>
    <x v="3"/>
    <x v="2"/>
    <s v="F. Filología (Clásicas o General)"/>
    <m/>
    <m/>
    <m/>
    <m/>
    <m/>
    <m/>
    <n v="3"/>
    <n v="5"/>
    <n v="2"/>
    <n v="4"/>
    <n v="3"/>
    <n v="3"/>
    <m/>
    <n v="5"/>
    <n v="5"/>
    <n v="5"/>
    <n v="5"/>
    <n v="4"/>
    <s v="Research Gate"/>
    <m/>
    <m/>
    <m/>
    <m/>
    <m/>
    <m/>
    <n v="4"/>
    <s v="Sí"/>
    <s v="Bueno"/>
    <m/>
    <m/>
    <m/>
    <m/>
    <s v="Sí"/>
    <s v="Sí"/>
    <s v="Sí"/>
    <s v="Útil"/>
    <s v="No"/>
    <s v="acceso a más revistas científicas on line"/>
    <n v="5"/>
    <n v="5"/>
    <s v="4, satisfecho"/>
    <s v="Mejorado mucho"/>
    <m/>
  </r>
  <r>
    <s v=""/>
    <s v=""/>
    <s v=""/>
    <d v="2020-05-19T11:32:00"/>
    <s v="F. Medicina"/>
    <x v="1"/>
    <x v="2"/>
    <x v="2"/>
    <x v="11"/>
    <s v="F. Filología (Clásicas o General)"/>
    <s v="F. Veterinaria"/>
    <s v="Biblioteca Nacional;"/>
    <m/>
    <m/>
    <m/>
    <m/>
    <n v="2"/>
    <n v="5"/>
    <n v="5"/>
    <n v="2"/>
    <n v="4"/>
    <n v="5"/>
    <m/>
    <n v="5"/>
    <n v="5"/>
    <n v="5"/>
    <n v="5"/>
    <n v="4"/>
    <s v="academia.edu|Otras"/>
    <m/>
    <m/>
    <m/>
    <m/>
    <m/>
    <m/>
    <n v="5"/>
    <s v="Sí"/>
    <s v="Bueno"/>
    <m/>
    <m/>
    <m/>
    <m/>
    <s v="Sí"/>
    <s v="Sí"/>
    <s v="Sí"/>
    <s v="Útil"/>
    <s v="No"/>
    <m/>
    <n v="5"/>
    <n v="5"/>
    <s v="5, muy satisfecho"/>
    <s v="Mejorado mucho"/>
    <m/>
  </r>
  <r>
    <s v=""/>
    <s v=""/>
    <s v=""/>
    <d v="2020-05-19T11:32:00"/>
    <s v="F. Veterinaria"/>
    <x v="3"/>
    <x v="1"/>
    <x v="6"/>
    <x v="18"/>
    <m/>
    <m/>
    <m/>
    <m/>
    <m/>
    <m/>
    <m/>
    <n v="4"/>
    <n v="5"/>
    <n v="4"/>
    <n v="4"/>
    <n v="3"/>
    <n v="5"/>
    <m/>
    <n v="4"/>
    <n v="5"/>
    <n v="3"/>
    <n v="5"/>
    <n v="3"/>
    <s v="Research Gate"/>
    <m/>
    <m/>
    <m/>
    <m/>
    <m/>
    <m/>
    <n v="4"/>
    <s v="Sí"/>
    <s v="Excelente"/>
    <m/>
    <m/>
    <m/>
    <m/>
    <s v="Sí"/>
    <s v="Sí"/>
    <s v="No"/>
    <m/>
    <s v="Sí"/>
    <m/>
    <n v="5"/>
    <n v="5"/>
    <s v="5, muy satisfecho"/>
    <s v="Mejorado"/>
    <m/>
  </r>
  <r>
    <s v=""/>
    <s v=""/>
    <s v=""/>
    <d v="2020-05-19T11:32:00"/>
    <s v="F. Farmacia"/>
    <x v="1"/>
    <x v="1"/>
    <x v="2"/>
    <x v="10"/>
    <s v="F. Farmacia"/>
    <s v="F. Farmacia"/>
    <m/>
    <m/>
    <m/>
    <m/>
    <m/>
    <n v="2"/>
    <n v="4"/>
    <n v="2"/>
    <n v="3"/>
    <n v="5"/>
    <n v="4"/>
    <m/>
    <n v="5"/>
    <n v="5"/>
    <n v="4"/>
    <n v="4"/>
    <n v="4"/>
    <s v="No uso ninguna red social"/>
    <m/>
    <m/>
    <m/>
    <m/>
    <m/>
    <m/>
    <n v="5"/>
    <s v="No"/>
    <m/>
    <m/>
    <m/>
    <m/>
    <m/>
    <s v="Sí"/>
    <s v="Sí"/>
    <s v="No"/>
    <m/>
    <s v="Sí"/>
    <m/>
    <n v="5"/>
    <n v="5"/>
    <s v="5, muy satisfecho"/>
    <s v="Igual"/>
    <s v="Que haya mas ordenadores para los alumnos, hoy son imprescindibles. Se pasan en la Facultad mas de 8 horas y deberian ver que la biblioteca les puede servir para completar su formacion."/>
  </r>
  <r>
    <s v=""/>
    <s v=""/>
    <s v=""/>
    <d v="2020-05-19T11:32:00"/>
    <s v="F. Psicología"/>
    <x v="1"/>
    <x v="3"/>
    <x v="2"/>
    <x v="19"/>
    <m/>
    <m/>
    <m/>
    <m/>
    <m/>
    <m/>
    <m/>
    <n v="3"/>
    <n v="3"/>
    <n v="1"/>
    <n v="5"/>
    <n v="5"/>
    <n v="3"/>
    <m/>
    <n v="3"/>
    <n v="4"/>
    <n v="3"/>
    <m/>
    <n v="2"/>
    <s v="Twitter|Research Gate"/>
    <m/>
    <m/>
    <m/>
    <m/>
    <m/>
    <m/>
    <n v="3"/>
    <s v="No"/>
    <m/>
    <m/>
    <m/>
    <m/>
    <m/>
    <m/>
    <s v="No"/>
    <s v="No"/>
    <m/>
    <s v="Sí"/>
    <m/>
    <n v="4"/>
    <n v="5"/>
    <s v="3, normal"/>
    <m/>
    <s v="LLevo 3 meses en la Universidad"/>
  </r>
  <r>
    <s v=""/>
    <s v=""/>
    <s v=""/>
    <d v="2020-05-19T11:31:00"/>
    <s v="F. Bellas Artes"/>
    <x v="1"/>
    <x v="5"/>
    <x v="2"/>
    <x v="12"/>
    <m/>
    <m/>
    <s v="Centro de Documentación Teatral"/>
    <m/>
    <m/>
    <m/>
    <m/>
    <n v="2"/>
    <n v="1"/>
    <n v="4"/>
    <n v="1"/>
    <n v="5"/>
    <n v="3"/>
    <m/>
    <n v="4"/>
    <n v="4"/>
    <n v="4"/>
    <n v="5"/>
    <n v="4"/>
    <s v="Facebook|Instagram"/>
    <m/>
    <m/>
    <m/>
    <m/>
    <m/>
    <m/>
    <n v="5"/>
    <s v="Sí"/>
    <s v="Bueno"/>
    <m/>
    <m/>
    <m/>
    <m/>
    <s v="No"/>
    <s v="Sí"/>
    <s v="Sí"/>
    <s v="Muy útil"/>
    <s v="No"/>
    <s v="Me gustaría que organizara reuniones de los investigadores con un responsable de la Biblioteca para familiarizarnos con la utilización de herramientas web para nuestro trabajo de investigación. Además sería interesante que se hicieran presentaciones de libros por parte de sus autores a los alumnos en el ambiente universitario, para acercarles el material. Muchas gracias."/>
    <n v="5"/>
    <n v="5"/>
    <s v="5, muy satisfecho"/>
    <s v="Mejorado mucho"/>
    <m/>
  </r>
  <r>
    <s v=""/>
    <s v=""/>
    <s v=""/>
    <d v="2020-05-19T11:31:00"/>
    <s v="F. Geografía e Historia"/>
    <x v="1"/>
    <x v="2"/>
    <x v="2"/>
    <x v="9"/>
    <m/>
    <m/>
    <m/>
    <m/>
    <m/>
    <m/>
    <m/>
    <n v="2"/>
    <n v="2"/>
    <n v="3"/>
    <n v="2"/>
    <n v="4"/>
    <n v="2"/>
    <m/>
    <n v="3"/>
    <n v="4"/>
    <n v="2"/>
    <n v="2"/>
    <n v="1"/>
    <s v="Research Gate|academia.edu"/>
    <m/>
    <m/>
    <m/>
    <m/>
    <m/>
    <m/>
    <n v="4"/>
    <s v="Sí"/>
    <s v="Regular"/>
    <m/>
    <m/>
    <m/>
    <m/>
    <s v="No"/>
    <s v="Sí"/>
    <s v="Sí"/>
    <s v="Útil"/>
    <s v="No"/>
    <m/>
    <n v="4"/>
    <n v="5"/>
    <s v="4, satisfecho"/>
    <s v="Mejorado"/>
    <m/>
  </r>
  <r>
    <s v=""/>
    <s v=""/>
    <s v=""/>
    <d v="2020-05-19T11:30:00"/>
    <s v="F. Ciencias de la Información"/>
    <x v="3"/>
    <x v="3"/>
    <x v="2"/>
    <x v="13"/>
    <s v="F. Ciencias Políticas y Sociología"/>
    <s v="F. Filosofía"/>
    <m/>
    <m/>
    <m/>
    <m/>
    <m/>
    <n v="5"/>
    <n v="4"/>
    <n v="2"/>
    <n v="2"/>
    <n v="4"/>
    <n v="4"/>
    <m/>
    <n v="3"/>
    <n v="5"/>
    <n v="4"/>
    <n v="5"/>
    <n v="3"/>
    <s v="Research Gate|academia.edu"/>
    <m/>
    <m/>
    <m/>
    <m/>
    <m/>
    <m/>
    <n v="5"/>
    <s v="Sí"/>
    <s v="Excelente"/>
    <m/>
    <m/>
    <m/>
    <m/>
    <s v="No"/>
    <s v="Sí"/>
    <s v="Sí"/>
    <s v="Útil"/>
    <s v="No"/>
    <m/>
    <n v="5"/>
    <n v="5"/>
    <s v="5, muy satisfecho"/>
    <s v="Mejorado mucho"/>
    <m/>
  </r>
  <r>
    <s v=""/>
    <s v=""/>
    <s v=""/>
    <d v="2020-05-19T11:30:00"/>
    <s v="F. Estudios Estadísticos"/>
    <x v="1"/>
    <x v="3"/>
    <x v="2"/>
    <x v="20"/>
    <m/>
    <m/>
    <m/>
    <m/>
    <m/>
    <m/>
    <m/>
    <n v="5"/>
    <n v="5"/>
    <n v="2"/>
    <n v="3"/>
    <n v="3"/>
    <n v="4"/>
    <m/>
    <n v="5"/>
    <n v="5"/>
    <n v="4"/>
    <n v="4"/>
    <n v="4"/>
    <s v="Research Gate"/>
    <m/>
    <m/>
    <m/>
    <m/>
    <m/>
    <m/>
    <n v="4"/>
    <s v="Sí"/>
    <s v="Bueno"/>
    <m/>
    <m/>
    <m/>
    <m/>
    <s v="No"/>
    <s v="Sí"/>
    <s v="No"/>
    <m/>
    <s v="Sí"/>
    <m/>
    <n v="5"/>
    <n v="5"/>
    <s v="4, satisfecho"/>
    <s v="Mejorado"/>
    <m/>
  </r>
  <r>
    <s v=""/>
    <s v=""/>
    <s v=""/>
    <d v="2020-05-19T11:30:00"/>
    <s v="F. Ciencias Químicas"/>
    <x v="2"/>
    <x v="3"/>
    <x v="2"/>
    <x v="21"/>
    <m/>
    <m/>
    <m/>
    <m/>
    <m/>
    <m/>
    <m/>
    <n v="1"/>
    <n v="2"/>
    <n v="3"/>
    <n v="1"/>
    <n v="5"/>
    <n v="3"/>
    <m/>
    <n v="4"/>
    <n v="5"/>
    <n v="3"/>
    <n v="5"/>
    <n v="3"/>
    <s v="Otras"/>
    <m/>
    <m/>
    <m/>
    <m/>
    <m/>
    <m/>
    <n v="4"/>
    <s v="No"/>
    <m/>
    <m/>
    <m/>
    <m/>
    <m/>
    <s v="No"/>
    <s v="Sí"/>
    <s v="No"/>
    <m/>
    <s v="Sí"/>
    <m/>
    <n v="5"/>
    <n v="5"/>
    <s v="4, satisfecho"/>
    <s v="Igual"/>
    <s v="Creo que en demasiadas ocasiones hay que tirar de sci-hub ya que la respuesta es inmediata"/>
  </r>
  <r>
    <s v=""/>
    <s v=""/>
    <s v=""/>
    <d v="2020-05-19T11:30:00"/>
    <s v="F. Ciencias Geológicas"/>
    <x v="2"/>
    <x v="2"/>
    <x v="2"/>
    <x v="22"/>
    <s v="F. Ciencias Químicas"/>
    <s v="F. Ciencias Biológicas"/>
    <m/>
    <m/>
    <m/>
    <m/>
    <m/>
    <n v="5"/>
    <n v="5"/>
    <n v="5"/>
    <n v="3"/>
    <n v="4"/>
    <n v="4"/>
    <m/>
    <n v="4"/>
    <n v="5"/>
    <n v="3"/>
    <n v="5"/>
    <n v="3"/>
    <s v="Facebook|Instagram|Research Gate"/>
    <m/>
    <m/>
    <m/>
    <m/>
    <m/>
    <m/>
    <n v="5"/>
    <s v="Sí"/>
    <s v="Excelente"/>
    <m/>
    <m/>
    <m/>
    <m/>
    <s v="No"/>
    <s v="Sí"/>
    <s v="Sí"/>
    <s v="Muy útil"/>
    <s v="Sí"/>
    <m/>
    <n v="5"/>
    <n v="5"/>
    <s v="5, muy satisfecho"/>
    <s v="Mejorado mucho"/>
    <m/>
  </r>
  <r>
    <s v=""/>
    <s v=""/>
    <s v=""/>
    <d v="2020-05-19T11:29:00"/>
    <s v="F. Veterinaria"/>
    <x v="2"/>
    <x v="3"/>
    <x v="2"/>
    <x v="18"/>
    <s v="Biblioteca Histórica"/>
    <m/>
    <m/>
    <m/>
    <m/>
    <m/>
    <m/>
    <n v="5"/>
    <n v="3"/>
    <n v="3"/>
    <n v="4"/>
    <n v="4"/>
    <n v="3"/>
    <m/>
    <n v="5"/>
    <n v="5"/>
    <n v="2"/>
    <n v="5"/>
    <n v="2"/>
    <s v="Research Gate"/>
    <m/>
    <m/>
    <m/>
    <m/>
    <m/>
    <m/>
    <n v="5"/>
    <s v="No"/>
    <m/>
    <m/>
    <m/>
    <m/>
    <m/>
    <s v="No"/>
    <s v="Sí"/>
    <s v="No"/>
    <m/>
    <s v="Sí"/>
    <m/>
    <n v="5"/>
    <n v="5"/>
    <s v="5, muy satisfecho"/>
    <m/>
    <m/>
  </r>
  <r>
    <s v=""/>
    <s v=""/>
    <s v=""/>
    <d v="2020-05-19T11:29:00"/>
    <s v="F. Odontología"/>
    <x v="3"/>
    <x v="5"/>
    <x v="2"/>
    <x v="23"/>
    <s v="F. Medicina"/>
    <m/>
    <m/>
    <m/>
    <m/>
    <m/>
    <m/>
    <n v="2"/>
    <n v="2"/>
    <n v="4"/>
    <n v="3"/>
    <n v="5"/>
    <n v="4"/>
    <m/>
    <n v="4"/>
    <n v="5"/>
    <n v="3"/>
    <n v="5"/>
    <n v="4"/>
    <s v="No uso ninguna red social"/>
    <m/>
    <m/>
    <m/>
    <m/>
    <m/>
    <m/>
    <n v="4"/>
    <s v="Sí"/>
    <s v="Bueno"/>
    <m/>
    <m/>
    <m/>
    <m/>
    <s v="Sí"/>
    <s v="Sí"/>
    <s v="Sí"/>
    <s v="Muy útil"/>
    <s v="No"/>
    <m/>
    <n v="5"/>
    <n v="5"/>
    <s v="5, muy satisfecho"/>
    <s v="Mejorado mucho"/>
    <m/>
  </r>
  <r>
    <s v=""/>
    <s v=""/>
    <s v=""/>
    <d v="2020-05-19T11:28:00"/>
    <s v="F. Farmacia"/>
    <x v="2"/>
    <x v="3"/>
    <x v="2"/>
    <x v="10"/>
    <s v="F. Medicina"/>
    <s v="Biblioteca Histórica"/>
    <m/>
    <m/>
    <m/>
    <m/>
    <m/>
    <n v="3"/>
    <n v="5"/>
    <n v="5"/>
    <n v="1"/>
    <n v="5"/>
    <n v="5"/>
    <m/>
    <n v="5"/>
    <n v="5"/>
    <n v="5"/>
    <n v="5"/>
    <n v="5"/>
    <s v="Research Gate"/>
    <m/>
    <m/>
    <m/>
    <m/>
    <m/>
    <m/>
    <n v="5"/>
    <s v="Sí"/>
    <s v="Bueno"/>
    <m/>
    <m/>
    <m/>
    <m/>
    <s v="Sí"/>
    <s v="Sí"/>
    <s v="No"/>
    <m/>
    <s v="No"/>
    <m/>
    <n v="5"/>
    <n v="5"/>
    <s v="5, muy satisfecho"/>
    <s v="Mejorado mucho"/>
    <m/>
  </r>
  <r>
    <s v=""/>
    <s v=""/>
    <s v=""/>
    <d v="2020-05-19T11:28:00"/>
    <s v="F. Enfermería, Fisioterapia y Podología"/>
    <x v="1"/>
    <x v="1"/>
    <x v="3"/>
    <x v="14"/>
    <s v="F. Medicina"/>
    <m/>
    <m/>
    <m/>
    <m/>
    <m/>
    <m/>
    <n v="4"/>
    <n v="5"/>
    <n v="3"/>
    <n v="2"/>
    <n v="5"/>
    <n v="4"/>
    <m/>
    <n v="4"/>
    <n v="5"/>
    <n v="5"/>
    <n v="5"/>
    <n v="5"/>
    <s v="No uso ninguna red social"/>
    <m/>
    <m/>
    <m/>
    <m/>
    <m/>
    <m/>
    <n v="4"/>
    <s v="Sí"/>
    <s v="Bueno"/>
    <m/>
    <m/>
    <m/>
    <m/>
    <s v="Sí"/>
    <s v="Sí"/>
    <s v="Sí"/>
    <s v="Muy útil"/>
    <s v="No"/>
    <m/>
    <n v="5"/>
    <n v="5"/>
    <s v="5, muy satisfecho"/>
    <s v="Mejorado mucho"/>
    <m/>
  </r>
  <r>
    <s v=""/>
    <s v=""/>
    <s v=""/>
    <d v="2020-05-19T11:28:00"/>
    <s v="F. Educación - Centro de Formación del Profesorado"/>
    <x v="1"/>
    <x v="2"/>
    <x v="4"/>
    <x v="19"/>
    <m/>
    <m/>
    <m/>
    <m/>
    <m/>
    <m/>
    <m/>
    <n v="1"/>
    <n v="5"/>
    <n v="3"/>
    <n v="2"/>
    <n v="3"/>
    <n v="5"/>
    <m/>
    <n v="5"/>
    <n v="5"/>
    <n v="5"/>
    <n v="5"/>
    <n v="4"/>
    <s v="Research Gate"/>
    <m/>
    <m/>
    <m/>
    <m/>
    <m/>
    <m/>
    <n v="5"/>
    <s v="Sí"/>
    <s v="Bueno"/>
    <m/>
    <m/>
    <m/>
    <m/>
    <s v="Sí"/>
    <s v="Sí"/>
    <s v="Sí"/>
    <s v="Útil"/>
    <s v="No"/>
    <m/>
    <n v="5"/>
    <n v="5"/>
    <s v="4, satisfecho"/>
    <s v="Mejorado mucho"/>
    <m/>
  </r>
  <r>
    <s v=""/>
    <s v=""/>
    <s v=""/>
    <d v="2020-05-19T11:28:00"/>
    <s v="F. Veterinaria"/>
    <x v="1"/>
    <x v="5"/>
    <x v="8"/>
    <x v="18"/>
    <m/>
    <m/>
    <m/>
    <m/>
    <m/>
    <m/>
    <m/>
    <n v="5"/>
    <n v="3"/>
    <n v="5"/>
    <n v="2"/>
    <n v="5"/>
    <n v="4"/>
    <m/>
    <n v="5"/>
    <n v="5"/>
    <n v="3"/>
    <n v="5"/>
    <n v="5"/>
    <s v="Twitter"/>
    <m/>
    <m/>
    <m/>
    <m/>
    <m/>
    <m/>
    <n v="5"/>
    <s v="Sí"/>
    <s v="Bueno"/>
    <m/>
    <m/>
    <m/>
    <m/>
    <s v="No"/>
    <s v="Sí"/>
    <s v="No"/>
    <m/>
    <s v="No"/>
    <m/>
    <n v="5"/>
    <n v="5"/>
    <s v="5, muy satisfecho"/>
    <s v="Mejorado"/>
    <m/>
  </r>
  <r>
    <s v=""/>
    <s v=""/>
    <s v=""/>
    <d v="2020-05-19T11:27:00"/>
    <s v="F. Psicología"/>
    <x v="2"/>
    <x v="1"/>
    <x v="4"/>
    <x v="3"/>
    <s v="F. Psicología"/>
    <m/>
    <m/>
    <m/>
    <m/>
    <m/>
    <m/>
    <n v="1"/>
    <n v="5"/>
    <n v="4"/>
    <n v="3"/>
    <n v="4"/>
    <n v="1"/>
    <m/>
    <n v="3"/>
    <n v="5"/>
    <n v="3"/>
    <n v="5"/>
    <n v="5"/>
    <s v="Twitter|Research Gate"/>
    <m/>
    <m/>
    <m/>
    <m/>
    <m/>
    <m/>
    <n v="5"/>
    <s v="Sí"/>
    <m/>
    <m/>
    <m/>
    <m/>
    <m/>
    <s v="Sí"/>
    <s v="Sí"/>
    <s v="Sí"/>
    <s v="Útil"/>
    <s v="No"/>
    <m/>
    <n v="5"/>
    <n v="5"/>
    <s v="4, satisfecho"/>
    <s v="Mejorado"/>
    <m/>
  </r>
  <r>
    <s v=""/>
    <s v=""/>
    <s v=""/>
    <d v="2020-05-19T11:27:00"/>
    <s v="F. Ciencias Políticas y Sociología"/>
    <x v="1"/>
    <x v="2"/>
    <x v="5"/>
    <x v="6"/>
    <s v="Biblioteca Maria Zambrano (Filología / Derecho)"/>
    <s v="F. Geografía e Historia"/>
    <s v="Bibliotecas AECID"/>
    <m/>
    <m/>
    <m/>
    <m/>
    <n v="5"/>
    <n v="5"/>
    <n v="5"/>
    <n v="4"/>
    <n v="4"/>
    <n v="4"/>
    <m/>
    <n v="3"/>
    <n v="5"/>
    <n v="5"/>
    <n v="5"/>
    <n v="5"/>
    <s v="Facebook|Twitter|Research Gate|academia.edu"/>
    <m/>
    <m/>
    <m/>
    <m/>
    <m/>
    <m/>
    <n v="4"/>
    <s v="Sí"/>
    <s v="Bueno"/>
    <m/>
    <m/>
    <m/>
    <m/>
    <s v="Sí"/>
    <s v="Sí"/>
    <s v="Sí"/>
    <s v="Útil"/>
    <s v="Sí"/>
    <m/>
    <n v="5"/>
    <n v="5"/>
    <s v="5, muy satisfecho"/>
    <s v="Mejorado"/>
    <m/>
  </r>
  <r>
    <s v=""/>
    <s v=""/>
    <s v=""/>
    <d v="2020-05-19T11:27:00"/>
    <s v="F. Informática"/>
    <x v="1"/>
    <x v="2"/>
    <x v="3"/>
    <x v="17"/>
    <m/>
    <m/>
    <m/>
    <m/>
    <m/>
    <m/>
    <m/>
    <n v="1"/>
    <n v="5"/>
    <n v="3"/>
    <n v="2"/>
    <n v="3"/>
    <n v="4"/>
    <m/>
    <n v="4"/>
    <n v="5"/>
    <n v="5"/>
    <n v="5"/>
    <n v="5"/>
    <s v="No uso ninguna red social"/>
    <m/>
    <m/>
    <m/>
    <m/>
    <m/>
    <m/>
    <n v="4"/>
    <s v="Sí"/>
    <s v="Excelente"/>
    <m/>
    <m/>
    <m/>
    <m/>
    <s v="No"/>
    <s v="Sí"/>
    <s v="Sí"/>
    <s v="Útil"/>
    <s v="No"/>
    <m/>
    <n v="5"/>
    <n v="5"/>
    <s v="5, muy satisfecho"/>
    <s v="Mejorado"/>
    <m/>
  </r>
  <r>
    <s v=""/>
    <s v=""/>
    <s v=""/>
    <d v="2020-05-19T11:27:00"/>
    <s v="F. Ciencias Políticas y Sociología"/>
    <x v="2"/>
    <x v="3"/>
    <x v="2"/>
    <x v="6"/>
    <s v="F. Ciencias Económicas y Empresariales"/>
    <s v="F. Educación - Centro de Formación del Profesorado"/>
    <m/>
    <m/>
    <m/>
    <m/>
    <m/>
    <n v="3"/>
    <n v="4"/>
    <n v="2"/>
    <n v="1"/>
    <n v="5"/>
    <n v="3"/>
    <m/>
    <n v="4"/>
    <n v="4"/>
    <n v="3"/>
    <m/>
    <n v="3"/>
    <s v="Twitter|Research Gate|academia.edu|Otras"/>
    <m/>
    <m/>
    <m/>
    <m/>
    <m/>
    <m/>
    <n v="3"/>
    <s v="Sí"/>
    <s v="Bueno"/>
    <m/>
    <m/>
    <m/>
    <m/>
    <s v="Sí"/>
    <s v="No"/>
    <s v="No"/>
    <m/>
    <s v="No"/>
    <m/>
    <n v="4"/>
    <n v="4"/>
    <s v="4, satisfecho"/>
    <s v="Mejorado"/>
    <m/>
  </r>
  <r>
    <s v=""/>
    <s v=""/>
    <s v=""/>
    <d v="2020-05-19T11:27:00"/>
    <s v="F. Filología"/>
    <x v="2"/>
    <x v="3"/>
    <x v="3"/>
    <x v="3"/>
    <s v="F. Filosofía"/>
    <s v="F. Filosofía"/>
    <m/>
    <m/>
    <m/>
    <m/>
    <m/>
    <n v="2"/>
    <n v="2"/>
    <n v="4"/>
    <n v="3"/>
    <n v="4"/>
    <n v="2"/>
    <m/>
    <n v="3"/>
    <n v="3"/>
    <n v="3"/>
    <n v="3"/>
    <n v="3"/>
    <s v="No uso ninguna red social"/>
    <m/>
    <m/>
    <m/>
    <m/>
    <m/>
    <m/>
    <n v="3"/>
    <s v="Sí"/>
    <s v="Regular"/>
    <m/>
    <m/>
    <m/>
    <m/>
    <s v="Sí"/>
    <s v="Sí"/>
    <s v="No"/>
    <m/>
    <s v="No"/>
    <m/>
    <n v="5"/>
    <n v="5"/>
    <s v="4, satisfecho"/>
    <s v="Igual"/>
    <s v="Creo que estaría bien que, entre bibliotecas cercanas, se pudieran devolver los libros en cualquiera de ellas y que la biblioteca se encargara de ubicarlos en la biblioteca correspondiente. Por ejemplo, poder devolver un libro de la biblioteca de Modernas o de Geografía en la biblioteca María Zambrano."/>
  </r>
  <r>
    <s v=""/>
    <s v=""/>
    <s v=""/>
    <d v="2020-05-19T11:26:00"/>
    <s v="F. Farmacia"/>
    <x v="1"/>
    <x v="2"/>
    <x v="2"/>
    <x v="10"/>
    <m/>
    <m/>
    <m/>
    <m/>
    <m/>
    <m/>
    <m/>
    <n v="5"/>
    <n v="5"/>
    <n v="5"/>
    <m/>
    <n v="4"/>
    <n v="3"/>
    <m/>
    <n v="4"/>
    <n v="5"/>
    <n v="4"/>
    <n v="4"/>
    <n v="4"/>
    <s v="Research Gate|Otras"/>
    <m/>
    <m/>
    <m/>
    <m/>
    <m/>
    <m/>
    <n v="5"/>
    <s v="Sí"/>
    <s v="Excelente"/>
    <m/>
    <m/>
    <m/>
    <m/>
    <s v="No"/>
    <s v="Sí"/>
    <s v="No"/>
    <m/>
    <s v="No"/>
    <m/>
    <n v="5"/>
    <n v="5"/>
    <s v="5, muy satisfecho"/>
    <s v="Mejorado mucho"/>
    <m/>
  </r>
  <r>
    <s v=""/>
    <s v=""/>
    <s v=""/>
    <d v="2020-05-19T11:26:00"/>
    <s v="F. Ciencias Físicas"/>
    <x v="2"/>
    <x v="2"/>
    <x v="3"/>
    <x v="15"/>
    <s v="F. Ciencias Matemáticas"/>
    <m/>
    <m/>
    <m/>
    <m/>
    <m/>
    <m/>
    <n v="1"/>
    <n v="5"/>
    <n v="5"/>
    <n v="5"/>
    <n v="2"/>
    <n v="5"/>
    <m/>
    <n v="5"/>
    <n v="5"/>
    <n v="3"/>
    <n v="5"/>
    <n v="3"/>
    <s v="No uso ninguna red social"/>
    <m/>
    <m/>
    <m/>
    <m/>
    <m/>
    <m/>
    <n v="4"/>
    <s v="Sí"/>
    <s v="Regular"/>
    <m/>
    <m/>
    <m/>
    <m/>
    <s v="No"/>
    <s v="Sí"/>
    <s v="No"/>
    <m/>
    <s v="No"/>
    <m/>
    <n v="5"/>
    <n v="5"/>
    <s v="4, satisfecho"/>
    <s v="Mejorado"/>
    <m/>
  </r>
  <r>
    <s v=""/>
    <s v=""/>
    <s v=""/>
    <d v="2020-05-19T11:26:00"/>
    <s v="F. Medicina"/>
    <x v="3"/>
    <x v="1"/>
    <x v="2"/>
    <x v="1"/>
    <s v="F. Trabajo Social"/>
    <s v="Biblioteca Maria Zambrano (Filología / Derecho)"/>
    <m/>
    <m/>
    <m/>
    <m/>
    <m/>
    <n v="5"/>
    <n v="5"/>
    <n v="3"/>
    <n v="5"/>
    <n v="4"/>
    <n v="4"/>
    <m/>
    <n v="5"/>
    <n v="5"/>
    <n v="4"/>
    <n v="5"/>
    <n v="4"/>
    <s v="No uso ninguna red social"/>
    <m/>
    <m/>
    <m/>
    <m/>
    <m/>
    <m/>
    <n v="4"/>
    <s v="Sí"/>
    <s v="Bueno"/>
    <m/>
    <m/>
    <m/>
    <m/>
    <s v="No"/>
    <s v="Sí"/>
    <s v="Sí"/>
    <s v="Muy útil"/>
    <s v="No"/>
    <m/>
    <n v="5"/>
    <n v="5"/>
    <s v="5, muy satisfecho"/>
    <s v="Mejorado mucho"/>
    <m/>
  </r>
  <r>
    <s v=""/>
    <s v=""/>
    <s v=""/>
    <d v="2020-05-19T11:25:00"/>
    <s v="F. Medicina"/>
    <x v="2"/>
    <x v="2"/>
    <x v="2"/>
    <x v="11"/>
    <m/>
    <m/>
    <m/>
    <m/>
    <m/>
    <m/>
    <m/>
    <n v="2"/>
    <n v="5"/>
    <n v="3"/>
    <n v="5"/>
    <n v="5"/>
    <n v="2"/>
    <m/>
    <n v="3"/>
    <n v="4"/>
    <n v="3"/>
    <n v="3"/>
    <n v="3"/>
    <s v="No uso ninguna red social"/>
    <m/>
    <m/>
    <m/>
    <m/>
    <m/>
    <m/>
    <n v="3"/>
    <s v="No"/>
    <m/>
    <m/>
    <m/>
    <m/>
    <m/>
    <s v="No"/>
    <s v="No"/>
    <s v="No"/>
    <m/>
    <s v="No"/>
    <m/>
    <n v="3"/>
    <n v="4"/>
    <s v="3, normal"/>
    <s v="Mejorado"/>
    <m/>
  </r>
  <r>
    <s v=""/>
    <s v=""/>
    <s v=""/>
    <d v="2020-05-19T11:25:00"/>
    <s v="F. Ciencias Biológicas"/>
    <x v="2"/>
    <x v="2"/>
    <x v="2"/>
    <x v="5"/>
    <m/>
    <m/>
    <m/>
    <m/>
    <m/>
    <m/>
    <m/>
    <n v="5"/>
    <n v="3"/>
    <m/>
    <n v="3"/>
    <n v="5"/>
    <n v="4"/>
    <m/>
    <n v="4"/>
    <n v="5"/>
    <n v="3"/>
    <n v="4"/>
    <n v="4"/>
    <s v="Research Gate|Otras"/>
    <m/>
    <m/>
    <m/>
    <m/>
    <m/>
    <m/>
    <n v="4"/>
    <s v="Sí"/>
    <s v="Regular"/>
    <m/>
    <m/>
    <m/>
    <m/>
    <s v="No"/>
    <s v="Sí"/>
    <s v="No"/>
    <m/>
    <s v="Sí"/>
    <m/>
    <n v="4"/>
    <n v="5"/>
    <s v="4, satisfecho"/>
    <s v="Mejorado"/>
    <m/>
  </r>
  <r>
    <s v=""/>
    <s v=""/>
    <s v=""/>
    <d v="2020-05-19T11:24:00"/>
    <s v="F. Geografía e Historia"/>
    <x v="4"/>
    <x v="1"/>
    <x v="5"/>
    <x v="9"/>
    <s v="Biblioteca Maria Zambrano (Filología / Derecho)"/>
    <s v="Biblioteca Histórica"/>
    <s v="Biblioteca Nacional de España"/>
    <m/>
    <m/>
    <m/>
    <m/>
    <n v="4"/>
    <n v="3"/>
    <n v="2"/>
    <n v="4"/>
    <n v="4"/>
    <n v="4"/>
    <m/>
    <n v="4"/>
    <n v="4"/>
    <n v="4"/>
    <n v="3"/>
    <n v="4"/>
    <s v="Facebook|Research Gate|academia.edu"/>
    <m/>
    <m/>
    <m/>
    <m/>
    <m/>
    <m/>
    <n v="4"/>
    <s v="Sí"/>
    <s v="Bueno"/>
    <m/>
    <m/>
    <m/>
    <m/>
    <s v="No"/>
    <s v="Sí"/>
    <s v="No"/>
    <m/>
    <s v="Sí"/>
    <s v="Mayor digitalización de recursos"/>
    <n v="4"/>
    <n v="4"/>
    <s v="4, satisfecho"/>
    <s v="Mejorado"/>
    <m/>
  </r>
  <r>
    <s v=""/>
    <s v=""/>
    <s v=""/>
    <d v="2020-05-19T11:24:00"/>
    <s v="F. Farmacia"/>
    <x v="2"/>
    <x v="1"/>
    <x v="2"/>
    <x v="10"/>
    <m/>
    <m/>
    <m/>
    <m/>
    <m/>
    <m/>
    <m/>
    <n v="1"/>
    <n v="5"/>
    <n v="3"/>
    <n v="1"/>
    <n v="5"/>
    <n v="3"/>
    <m/>
    <n v="5"/>
    <m/>
    <n v="1"/>
    <n v="3"/>
    <n v="3"/>
    <s v="Research Gate"/>
    <m/>
    <m/>
    <m/>
    <m/>
    <m/>
    <m/>
    <n v="2"/>
    <s v="Sí"/>
    <s v="Regular"/>
    <m/>
    <m/>
    <m/>
    <m/>
    <s v="No"/>
    <s v="Sí"/>
    <s v="No"/>
    <m/>
    <s v="No"/>
    <m/>
    <n v="4"/>
    <n v="4"/>
    <s v="3, normal"/>
    <s v="Igual"/>
    <m/>
  </r>
  <r>
    <s v=""/>
    <s v=""/>
    <s v=""/>
    <d v="2020-05-19T11:23:00"/>
    <s v="F. Ciencias Geológicas"/>
    <x v="2"/>
    <x v="2"/>
    <x v="2"/>
    <x v="22"/>
    <m/>
    <m/>
    <s v="Instituto de Geociencias IGEO (UCM, CSIC)"/>
    <m/>
    <m/>
    <m/>
    <m/>
    <n v="4"/>
    <n v="4"/>
    <n v="5"/>
    <n v="3"/>
    <n v="2"/>
    <n v="4"/>
    <m/>
    <n v="4"/>
    <n v="4"/>
    <n v="3"/>
    <n v="4"/>
    <n v="4"/>
    <s v="No uso ninguna red social"/>
    <m/>
    <m/>
    <m/>
    <m/>
    <m/>
    <m/>
    <n v="5"/>
    <s v="Sí"/>
    <s v="Bueno"/>
    <m/>
    <m/>
    <m/>
    <m/>
    <s v="Sí"/>
    <s v="Sí"/>
    <s v="No"/>
    <m/>
    <s v="No"/>
    <m/>
    <n v="4"/>
    <n v="4"/>
    <s v="4, satisfecho"/>
    <s v="Igual"/>
    <m/>
  </r>
  <r>
    <s v=""/>
    <s v=""/>
    <s v=""/>
    <d v="2020-05-19T11:23:00"/>
    <s v="F. Ciencias Políticas y Sociología"/>
    <x v="1"/>
    <x v="1"/>
    <x v="2"/>
    <x v="6"/>
    <s v="Biblioteca Maria Zambrano (Filología / Derecho)"/>
    <m/>
    <m/>
    <m/>
    <m/>
    <m/>
    <m/>
    <n v="4"/>
    <n v="4"/>
    <n v="3"/>
    <n v="5"/>
    <n v="4"/>
    <n v="4"/>
    <m/>
    <n v="4"/>
    <n v="5"/>
    <n v="5"/>
    <n v="4"/>
    <n v="5"/>
    <s v="academia.edu"/>
    <m/>
    <m/>
    <m/>
    <m/>
    <m/>
    <m/>
    <n v="5"/>
    <s v="Sí"/>
    <s v="Bueno"/>
    <m/>
    <m/>
    <m/>
    <m/>
    <s v="No"/>
    <s v="No"/>
    <s v="No"/>
    <m/>
    <s v="No"/>
    <m/>
    <n v="5"/>
    <n v="5"/>
    <s v="5, muy satisfecho"/>
    <s v="Mejorado"/>
    <m/>
  </r>
  <r>
    <s v=""/>
    <s v=""/>
    <s v=""/>
    <d v="2020-05-19T11:23:00"/>
    <s v="F. Ciencias Políticas y Sociología"/>
    <x v="2"/>
    <x v="3"/>
    <x v="2"/>
    <x v="3"/>
    <s v="F. Ciencias Económicas y Empresariales"/>
    <s v="F. Ciencias Políticas y Sociología"/>
    <m/>
    <m/>
    <m/>
    <m/>
    <m/>
    <n v="2"/>
    <n v="2"/>
    <n v="2"/>
    <n v="2"/>
    <n v="4"/>
    <n v="4"/>
    <m/>
    <n v="3"/>
    <n v="4"/>
    <n v="2"/>
    <n v="5"/>
    <n v="3"/>
    <s v="Research Gate|academia.edu"/>
    <m/>
    <m/>
    <m/>
    <m/>
    <m/>
    <m/>
    <n v="4"/>
    <s v="Sí"/>
    <s v="Bueno"/>
    <m/>
    <m/>
    <m/>
    <m/>
    <s v="No"/>
    <s v="Sí"/>
    <s v="No"/>
    <m/>
    <s v="No"/>
    <m/>
    <n v="5"/>
    <n v="5"/>
    <s v="4, satisfecho"/>
    <s v="Mejorado mucho"/>
    <m/>
  </r>
  <r>
    <s v=""/>
    <s v=""/>
    <s v=""/>
    <d v="2020-05-19T11:21:00"/>
    <s v="F. Bellas Artes"/>
    <x v="1"/>
    <x v="2"/>
    <x v="3"/>
    <x v="12"/>
    <s v="F. Ciencias de la Información"/>
    <m/>
    <m/>
    <m/>
    <m/>
    <m/>
    <m/>
    <n v="4"/>
    <n v="3"/>
    <n v="3"/>
    <n v="3"/>
    <n v="3"/>
    <n v="3"/>
    <m/>
    <n v="4"/>
    <n v="5"/>
    <n v="4"/>
    <n v="5"/>
    <n v="4"/>
    <s v="No uso ninguna red social"/>
    <m/>
    <m/>
    <m/>
    <m/>
    <m/>
    <m/>
    <n v="5"/>
    <s v="Sí"/>
    <s v="Bueno"/>
    <m/>
    <m/>
    <m/>
    <m/>
    <s v="No"/>
    <s v="Sí"/>
    <s v="Sí"/>
    <s v="Útil"/>
    <s v="Sí"/>
    <m/>
    <n v="5"/>
    <n v="5"/>
    <s v="4, satisfecho"/>
    <s v="Mejorado"/>
    <m/>
  </r>
  <r>
    <s v=""/>
    <s v=""/>
    <s v=""/>
    <d v="2020-05-19T11:21:00"/>
    <s v="F. Ciencias de la Documentación"/>
    <x v="1"/>
    <x v="3"/>
    <x v="2"/>
    <x v="24"/>
    <s v="Biblioteca Maria Zambrano (Filología / Derecho)"/>
    <s v="Biblioteca Histórica"/>
    <m/>
    <m/>
    <m/>
    <m/>
    <m/>
    <n v="4"/>
    <n v="3"/>
    <n v="5"/>
    <n v="3"/>
    <n v="2"/>
    <n v="4"/>
    <m/>
    <n v="3"/>
    <n v="5"/>
    <n v="2"/>
    <n v="4"/>
    <n v="3"/>
    <s v="No uso ninguna red social"/>
    <m/>
    <m/>
    <m/>
    <m/>
    <m/>
    <m/>
    <n v="5"/>
    <s v="Sí"/>
    <s v="Bueno"/>
    <m/>
    <m/>
    <m/>
    <m/>
    <s v="Sí"/>
    <s v="Sí"/>
    <s v="Sí"/>
    <s v="Útil"/>
    <s v="Sí"/>
    <m/>
    <n v="5"/>
    <n v="5"/>
    <s v="5, muy satisfecho"/>
    <s v="Igual"/>
    <m/>
  </r>
  <r>
    <s v=""/>
    <s v=""/>
    <s v=""/>
    <d v="2020-05-19T11:21:00"/>
    <s v="F. Filología"/>
    <x v="4"/>
    <x v="1"/>
    <x v="8"/>
    <x v="8"/>
    <s v="F. Filosofía"/>
    <s v="Biblioteca Histórica"/>
    <m/>
    <m/>
    <m/>
    <m/>
    <m/>
    <n v="3"/>
    <n v="3"/>
    <n v="3"/>
    <n v="5"/>
    <n v="3"/>
    <n v="3"/>
    <m/>
    <n v="3"/>
    <n v="3"/>
    <n v="2"/>
    <n v="5"/>
    <n v="3"/>
    <s v="Research Gate|academia.edu"/>
    <m/>
    <m/>
    <m/>
    <m/>
    <m/>
    <m/>
    <n v="5"/>
    <s v="Sí"/>
    <s v="Bueno"/>
    <m/>
    <m/>
    <m/>
    <m/>
    <s v="No"/>
    <s v="Sí"/>
    <s v="Sí"/>
    <s v="Muy útil"/>
    <s v="Sí"/>
    <m/>
    <n v="5"/>
    <n v="5"/>
    <s v="5, muy satisfecho"/>
    <s v="Mejorado"/>
    <s v="Hacen Vds. un servicio excelente. Me parece fundamental mantener como está la biblioteca de filología clásica, un fondo extremadamente específico que utilizamos un grupo muy concreto de profesores, investigadores y alumnos, cuya utilidad reside, precisamente, en su carácter unitario y su ubicación conjunta y como sala de investigación. Desde el punto de vista general, la Biblioteca de Clásicas es un referente para los filólogos clásicos en España."/>
  </r>
  <r>
    <s v=""/>
    <s v=""/>
    <s v=""/>
    <d v="2020-05-19T11:21:00"/>
    <s v="F. Geografía e Historia"/>
    <x v="1"/>
    <x v="2"/>
    <x v="2"/>
    <x v="9"/>
    <s v="F. Filología (Clásicas o General)"/>
    <s v="Biblioteca Maria Zambrano (Filología / Derecho)"/>
    <s v="AECID, CSIC Tomás Navarro"/>
    <m/>
    <m/>
    <m/>
    <m/>
    <n v="2"/>
    <n v="4"/>
    <n v="3"/>
    <n v="4"/>
    <n v="4"/>
    <n v="3"/>
    <m/>
    <n v="4"/>
    <n v="5"/>
    <n v="2"/>
    <n v="5"/>
    <n v="4"/>
    <s v="No uso ninguna red social"/>
    <m/>
    <m/>
    <m/>
    <m/>
    <m/>
    <m/>
    <n v="4"/>
    <s v="Sí"/>
    <s v="Bueno"/>
    <m/>
    <m/>
    <m/>
    <m/>
    <s v="Sí"/>
    <s v="Sí"/>
    <s v="Sí"/>
    <s v="Útil"/>
    <s v="Sí"/>
    <m/>
    <n v="5"/>
    <n v="5"/>
    <s v="4, satisfecho"/>
    <s v="Mejorado"/>
    <m/>
  </r>
  <r>
    <s v=""/>
    <s v=""/>
    <s v=""/>
    <d v="2020-05-19T11:21:00"/>
    <s v="F. Veterinaria"/>
    <x v="1"/>
    <x v="2"/>
    <x v="2"/>
    <x v="18"/>
    <s v="Biblioteca Maria Zambrano (Filología / Derecho)"/>
    <s v="Biblioteca Histórica"/>
    <m/>
    <m/>
    <m/>
    <m/>
    <m/>
    <n v="3"/>
    <n v="5"/>
    <m/>
    <n v="1"/>
    <n v="4"/>
    <n v="4"/>
    <m/>
    <n v="5"/>
    <n v="5"/>
    <n v="4"/>
    <n v="5"/>
    <n v="4"/>
    <s v="Research Gate|academia.edu"/>
    <m/>
    <m/>
    <m/>
    <m/>
    <m/>
    <m/>
    <n v="5"/>
    <s v="Sí"/>
    <s v="Bueno"/>
    <m/>
    <m/>
    <m/>
    <m/>
    <s v="No"/>
    <s v="Sí"/>
    <s v="No"/>
    <m/>
    <s v="Sí"/>
    <m/>
    <n v="5"/>
    <n v="5"/>
    <s v="5, muy satisfecho"/>
    <s v="Mejorado"/>
    <m/>
  </r>
  <r>
    <s v=""/>
    <s v=""/>
    <s v=""/>
    <d v="2020-05-19T11:21:00"/>
    <s v="F. Educación - Centro de Formación del Profesorado"/>
    <x v="1"/>
    <x v="2"/>
    <x v="2"/>
    <x v="2"/>
    <m/>
    <m/>
    <s v="Manuel Alvar"/>
    <m/>
    <m/>
    <m/>
    <m/>
    <n v="3"/>
    <n v="5"/>
    <n v="3"/>
    <n v="2"/>
    <n v="3"/>
    <n v="4"/>
    <m/>
    <n v="3"/>
    <n v="4"/>
    <n v="4"/>
    <n v="4"/>
    <n v="4"/>
    <s v="Twitter|Research Gate"/>
    <m/>
    <m/>
    <m/>
    <m/>
    <m/>
    <m/>
    <n v="4"/>
    <s v="Sí"/>
    <s v="Regular"/>
    <m/>
    <m/>
    <m/>
    <m/>
    <s v="No"/>
    <s v="Sí"/>
    <s v="Sí"/>
    <s v="Normal"/>
    <s v="No"/>
    <m/>
    <n v="4"/>
    <n v="3"/>
    <s v="4, satisfecho"/>
    <s v="Igual"/>
    <m/>
  </r>
  <r>
    <s v=""/>
    <s v=""/>
    <s v=""/>
    <d v="2020-05-19T11:21:00"/>
    <s v="F. Psicología"/>
    <x v="1"/>
    <x v="1"/>
    <x v="2"/>
    <x v="1"/>
    <s v="F. Trabajo Social"/>
    <s v="F. Medicina"/>
    <s v="Universidad Autonoma de Madrid;"/>
    <m/>
    <m/>
    <m/>
    <m/>
    <n v="4"/>
    <n v="5"/>
    <n v="3"/>
    <n v="2"/>
    <n v="2"/>
    <n v="4"/>
    <m/>
    <n v="4"/>
    <n v="4"/>
    <n v="5"/>
    <n v="4"/>
    <n v="4"/>
    <s v="Twitter|Research Gate"/>
    <m/>
    <m/>
    <m/>
    <m/>
    <m/>
    <m/>
    <n v="4"/>
    <s v="Sí"/>
    <s v="Bueno"/>
    <m/>
    <m/>
    <m/>
    <m/>
    <s v="Sí"/>
    <s v="Sí"/>
    <s v="Sí"/>
    <s v="Útil"/>
    <s v="No"/>
    <s v="Volver a disfrutar de las ventajas de la  Red Madroño"/>
    <n v="5"/>
    <n v="5"/>
    <s v="4, satisfecho"/>
    <s v="Mejorado"/>
    <s v="A nivel UCM, sería interesante volver a disfrutar d elas ventajas de la Red Madroño"/>
  </r>
  <r>
    <s v=""/>
    <s v=""/>
    <s v=""/>
    <d v="2020-05-19T11:20:00"/>
    <s v="F. Veterinaria"/>
    <x v="1"/>
    <x v="2"/>
    <x v="2"/>
    <x v="18"/>
    <m/>
    <m/>
    <m/>
    <m/>
    <m/>
    <m/>
    <m/>
    <n v="2"/>
    <n v="5"/>
    <n v="2"/>
    <n v="1"/>
    <n v="2"/>
    <n v="4"/>
    <m/>
    <n v="4"/>
    <n v="4"/>
    <n v="4"/>
    <n v="4"/>
    <n v="4"/>
    <s v="Research Gate"/>
    <m/>
    <m/>
    <m/>
    <m/>
    <m/>
    <m/>
    <n v="4"/>
    <s v="Sí"/>
    <s v="Bueno"/>
    <m/>
    <m/>
    <m/>
    <m/>
    <s v="No"/>
    <s v="Sí"/>
    <s v="Sí"/>
    <s v="Muy útil"/>
    <s v="Sí"/>
    <m/>
    <n v="4"/>
    <n v="5"/>
    <s v="5, muy satisfecho"/>
    <s v="Mejorado"/>
    <m/>
  </r>
  <r>
    <s v=""/>
    <s v=""/>
    <s v=""/>
    <d v="2020-05-19T11:20:00"/>
    <s v="F. Educación - Centro de Formación del Profesorado"/>
    <x v="1"/>
    <x v="2"/>
    <x v="8"/>
    <x v="2"/>
    <s v="F. Psicología"/>
    <s v="F. Trabajo Social"/>
    <m/>
    <m/>
    <m/>
    <m/>
    <m/>
    <n v="4"/>
    <n v="5"/>
    <n v="5"/>
    <n v="4"/>
    <n v="4"/>
    <n v="4"/>
    <m/>
    <n v="5"/>
    <n v="5"/>
    <n v="4"/>
    <n v="5"/>
    <n v="4"/>
    <s v="Research Gate"/>
    <m/>
    <m/>
    <m/>
    <m/>
    <m/>
    <m/>
    <n v="4"/>
    <s v="Sí"/>
    <s v="Bueno"/>
    <m/>
    <m/>
    <m/>
    <m/>
    <s v="No"/>
    <s v="Sí"/>
    <s v="Sí"/>
    <s v="Útil"/>
    <s v="No"/>
    <m/>
    <n v="5"/>
    <n v="5"/>
    <s v="4, satisfecho"/>
    <s v="Mejorado"/>
    <m/>
  </r>
  <r>
    <s v=""/>
    <s v=""/>
    <s v=""/>
    <d v="2020-05-19T11:20:00"/>
    <s v="F. Medicina"/>
    <x v="2"/>
    <x v="1"/>
    <x v="2"/>
    <x v="11"/>
    <s v="F. Enfermería, Fisioterapia y Podología"/>
    <m/>
    <m/>
    <m/>
    <m/>
    <m/>
    <m/>
    <n v="2"/>
    <n v="5"/>
    <n v="4"/>
    <n v="4"/>
    <n v="4"/>
    <n v="3"/>
    <m/>
    <n v="4"/>
    <n v="5"/>
    <n v="3"/>
    <n v="5"/>
    <n v="4"/>
    <s v="Otras"/>
    <m/>
    <m/>
    <m/>
    <m/>
    <m/>
    <m/>
    <n v="4"/>
    <s v="Sí"/>
    <s v="Bueno"/>
    <m/>
    <m/>
    <m/>
    <m/>
    <s v="Sí"/>
    <s v="Sí"/>
    <s v="Sí"/>
    <s v="Muy útil"/>
    <s v="Sí"/>
    <m/>
    <n v="5"/>
    <n v="5"/>
    <s v="4, satisfecho"/>
    <s v="Mejorado mucho"/>
    <s v="Deberían ampliar el número de conexiones posibles a los libros electrónicos, muchos alumnos me decían que era imposible consultar algunos de ellos durante el confinamineto. Muchas gracias"/>
  </r>
  <r>
    <s v=""/>
    <s v=""/>
    <s v=""/>
    <d v="2020-05-19T11:20:00"/>
    <s v="F. Ciencias Biológicas"/>
    <x v="5"/>
    <x v="2"/>
    <x v="4"/>
    <x v="19"/>
    <m/>
    <m/>
    <m/>
    <m/>
    <m/>
    <m/>
    <m/>
    <n v="1"/>
    <n v="4"/>
    <n v="1"/>
    <n v="5"/>
    <n v="5"/>
    <n v="3"/>
    <m/>
    <n v="4"/>
    <n v="3"/>
    <n v="3"/>
    <n v="3"/>
    <n v="3"/>
    <s v="No uso ninguna red social"/>
    <m/>
    <m/>
    <m/>
    <m/>
    <m/>
    <m/>
    <n v="3"/>
    <s v="Sí"/>
    <s v="Regular"/>
    <m/>
    <m/>
    <m/>
    <m/>
    <s v="No"/>
    <s v="Sí"/>
    <s v="No"/>
    <m/>
    <s v="No"/>
    <m/>
    <n v="3"/>
    <n v="3"/>
    <s v="3, normal"/>
    <s v="Igual"/>
    <m/>
  </r>
  <r>
    <s v=""/>
    <s v=""/>
    <s v=""/>
    <d v="2020-05-19T11:20:00"/>
    <s v="F. Óptica y Optometría"/>
    <x v="3"/>
    <x v="2"/>
    <x v="2"/>
    <x v="16"/>
    <s v="F. Medicina"/>
    <m/>
    <m/>
    <m/>
    <m/>
    <m/>
    <m/>
    <n v="3"/>
    <n v="4"/>
    <n v="3"/>
    <n v="3"/>
    <n v="3"/>
    <n v="4"/>
    <m/>
    <n v="4"/>
    <n v="4"/>
    <n v="2"/>
    <n v="5"/>
    <n v="5"/>
    <m/>
    <m/>
    <m/>
    <m/>
    <m/>
    <m/>
    <m/>
    <n v="4"/>
    <s v="Sí"/>
    <s v="Bueno"/>
    <m/>
    <m/>
    <m/>
    <m/>
    <s v="No"/>
    <s v="No"/>
    <s v="No"/>
    <m/>
    <s v="No"/>
    <m/>
    <n v="5"/>
    <n v="5"/>
    <s v="5, muy satisfecho"/>
    <s v="Mejorado mucho"/>
    <m/>
  </r>
  <r>
    <s v=""/>
    <s v=""/>
    <s v=""/>
    <d v="2020-05-19T11:20:00"/>
    <s v="F. Farmacia"/>
    <x v="3"/>
    <x v="3"/>
    <x v="2"/>
    <x v="10"/>
    <m/>
    <m/>
    <m/>
    <m/>
    <m/>
    <m/>
    <m/>
    <n v="3"/>
    <n v="4"/>
    <n v="4"/>
    <n v="2"/>
    <n v="4"/>
    <n v="5"/>
    <m/>
    <n v="5"/>
    <n v="5"/>
    <n v="5"/>
    <n v="5"/>
    <n v="5"/>
    <s v="Research Gate|academia.edu"/>
    <m/>
    <m/>
    <m/>
    <m/>
    <m/>
    <m/>
    <n v="5"/>
    <s v="Sí"/>
    <s v="Bueno"/>
    <m/>
    <m/>
    <m/>
    <m/>
    <s v="Sí"/>
    <s v="Sí"/>
    <s v="Sí"/>
    <m/>
    <s v="Sí"/>
    <m/>
    <n v="5"/>
    <n v="5"/>
    <s v="5, muy satisfecho"/>
    <s v="Mejorado mucho"/>
    <m/>
  </r>
  <r>
    <s v=""/>
    <s v=""/>
    <s v=""/>
    <d v="2020-05-19T11:19:00"/>
    <s v="F. Veterinaria"/>
    <x v="2"/>
    <x v="2"/>
    <x v="2"/>
    <x v="18"/>
    <m/>
    <m/>
    <m/>
    <m/>
    <m/>
    <m/>
    <m/>
    <n v="2"/>
    <n v="5"/>
    <n v="3"/>
    <n v="2"/>
    <n v="3"/>
    <n v="5"/>
    <m/>
    <n v="3"/>
    <n v="4"/>
    <n v="5"/>
    <n v="4"/>
    <n v="4"/>
    <s v="Research Gate|academia.edu"/>
    <m/>
    <m/>
    <m/>
    <m/>
    <m/>
    <m/>
    <n v="4"/>
    <s v="No"/>
    <m/>
    <m/>
    <m/>
    <m/>
    <m/>
    <s v="No"/>
    <s v="Sí"/>
    <s v="No"/>
    <m/>
    <s v="Sí"/>
    <m/>
    <n v="5"/>
    <n v="5"/>
    <s v="4, satisfecho"/>
    <s v="Mejorado"/>
    <m/>
  </r>
  <r>
    <s v=""/>
    <s v=""/>
    <s v=""/>
    <d v="2020-05-19T11:19:00"/>
    <s v="F. Ciencias de la Información"/>
    <x v="3"/>
    <x v="3"/>
    <x v="2"/>
    <x v="13"/>
    <m/>
    <m/>
    <m/>
    <m/>
    <m/>
    <m/>
    <m/>
    <n v="4"/>
    <n v="2"/>
    <n v="5"/>
    <n v="4"/>
    <n v="5"/>
    <n v="4"/>
    <m/>
    <n v="4"/>
    <n v="4"/>
    <n v="4"/>
    <n v="4"/>
    <n v="4"/>
    <s v="Facebook|Instagram|Research Gate|academia.edu"/>
    <m/>
    <m/>
    <m/>
    <m/>
    <m/>
    <m/>
    <n v="4"/>
    <s v="No"/>
    <m/>
    <m/>
    <m/>
    <m/>
    <m/>
    <s v="No"/>
    <s v="No"/>
    <s v="No"/>
    <m/>
    <s v="No"/>
    <m/>
    <n v="4"/>
    <n v="4"/>
    <s v="4, satisfecho"/>
    <s v="Mejorado"/>
    <m/>
  </r>
  <r>
    <s v=""/>
    <s v=""/>
    <s v=""/>
    <d v="2020-05-19T11:19:00"/>
    <s v="F. Ciencias Económicas y Empresariales"/>
    <x v="3"/>
    <x v="1"/>
    <x v="2"/>
    <x v="25"/>
    <s v="F. Ciencias Políticas y Sociología"/>
    <s v="F. Geografía e Historia"/>
    <m/>
    <m/>
    <m/>
    <m/>
    <m/>
    <n v="4"/>
    <n v="3"/>
    <n v="5"/>
    <n v="3"/>
    <n v="5"/>
    <n v="3"/>
    <m/>
    <n v="4"/>
    <n v="5"/>
    <n v="2"/>
    <n v="5"/>
    <n v="4"/>
    <s v="Twitter|Research Gate"/>
    <m/>
    <m/>
    <m/>
    <m/>
    <m/>
    <m/>
    <n v="4"/>
    <s v="Sí"/>
    <s v="Bueno"/>
    <m/>
    <m/>
    <m/>
    <m/>
    <s v="No"/>
    <s v="Sí"/>
    <s v="Sí"/>
    <s v="Útil"/>
    <s v="Sí"/>
    <m/>
    <n v="5"/>
    <n v="5"/>
    <s v="4, satisfecho"/>
    <s v="Igual"/>
    <m/>
  </r>
  <r>
    <s v=""/>
    <s v=""/>
    <s v=""/>
    <d v="2020-05-19T11:18:00"/>
    <s v="F. Veterinaria"/>
    <x v="3"/>
    <x v="2"/>
    <x v="2"/>
    <x v="18"/>
    <s v="Biblioteca Maria Zambrano (Filología / Derecho)"/>
    <s v="F. Medicina"/>
    <m/>
    <m/>
    <m/>
    <m/>
    <m/>
    <n v="3"/>
    <n v="5"/>
    <n v="2"/>
    <n v="1"/>
    <n v="2"/>
    <n v="4"/>
    <m/>
    <n v="4"/>
    <n v="5"/>
    <n v="3"/>
    <n v="5"/>
    <n v="4"/>
    <s v="Research Gate"/>
    <m/>
    <m/>
    <m/>
    <m/>
    <m/>
    <m/>
    <n v="5"/>
    <s v="Sí"/>
    <s v="Bueno"/>
    <m/>
    <m/>
    <m/>
    <m/>
    <s v="Sí"/>
    <s v="Sí"/>
    <s v="Sí"/>
    <s v="Muy útil"/>
    <s v="Sí"/>
    <m/>
    <n v="5"/>
    <n v="5"/>
    <s v="5, muy satisfecho"/>
    <s v="Mejorado"/>
    <m/>
  </r>
  <r>
    <s v=""/>
    <s v=""/>
    <s v=""/>
    <d v="2020-05-19T11:18:00"/>
    <s v="F. Enfermería, Fisioterapia y Podología"/>
    <x v="2"/>
    <x v="3"/>
    <x v="2"/>
    <x v="14"/>
    <s v="F. Medicina"/>
    <m/>
    <m/>
    <m/>
    <m/>
    <m/>
    <m/>
    <n v="1"/>
    <n v="4"/>
    <n v="5"/>
    <n v="1"/>
    <n v="5"/>
    <n v="3"/>
    <m/>
    <n v="3"/>
    <n v="5"/>
    <n v="3"/>
    <n v="5"/>
    <n v="5"/>
    <s v="No uso ninguna red social"/>
    <m/>
    <m/>
    <m/>
    <m/>
    <m/>
    <m/>
    <n v="4"/>
    <s v="Sí"/>
    <s v="Bueno"/>
    <m/>
    <m/>
    <m/>
    <m/>
    <s v="No"/>
    <s v="Sí"/>
    <s v="Sí"/>
    <s v="Útil"/>
    <s v="No"/>
    <m/>
    <n v="5"/>
    <n v="5"/>
    <s v="4, satisfecho"/>
    <s v="Mejorado"/>
    <m/>
  </r>
  <r>
    <s v=""/>
    <s v=""/>
    <s v=""/>
    <d v="2020-05-19T11:18:00"/>
    <s v="F. Ciencias Económicas y Empresariales"/>
    <x v="1"/>
    <x v="2"/>
    <x v="2"/>
    <x v="25"/>
    <s v="Biblioteca Maria Zambrano (Filología / Derecho)"/>
    <s v="F. Comercio y Turismo"/>
    <s v="Banco de España"/>
    <m/>
    <m/>
    <m/>
    <m/>
    <n v="4"/>
    <n v="4"/>
    <n v="3"/>
    <n v="4"/>
    <n v="4"/>
    <n v="5"/>
    <m/>
    <n v="4"/>
    <n v="5"/>
    <n v="5"/>
    <n v="5"/>
    <n v="4"/>
    <s v="No uso ninguna red social"/>
    <m/>
    <m/>
    <m/>
    <m/>
    <m/>
    <m/>
    <n v="5"/>
    <s v="Sí"/>
    <s v="Excelente"/>
    <m/>
    <m/>
    <m/>
    <m/>
    <s v="No"/>
    <s v="Sí"/>
    <s v="Sí"/>
    <s v="Normal"/>
    <s v="Sí"/>
    <m/>
    <n v="5"/>
    <n v="5"/>
    <s v="5, muy satisfecho"/>
    <s v="Mejorado"/>
    <m/>
  </r>
  <r>
    <s v=""/>
    <s v=""/>
    <s v=""/>
    <d v="2020-05-19T11:18:00"/>
    <s v="F. Odontología"/>
    <x v="2"/>
    <x v="2"/>
    <x v="2"/>
    <x v="23"/>
    <s v="F. Medicina"/>
    <m/>
    <s v="Recursos electrónicos gratuitos online"/>
    <m/>
    <m/>
    <m/>
    <m/>
    <n v="2"/>
    <n v="5"/>
    <n v="5"/>
    <n v="3"/>
    <n v="5"/>
    <n v="4"/>
    <m/>
    <n v="4"/>
    <n v="4"/>
    <n v="4"/>
    <n v="5"/>
    <n v="4"/>
    <s v="Research Gate|academia.edu"/>
    <m/>
    <m/>
    <m/>
    <m/>
    <m/>
    <m/>
    <n v="5"/>
    <s v="Sí"/>
    <s v="Bueno"/>
    <m/>
    <m/>
    <m/>
    <m/>
    <s v="No"/>
    <s v="Sí"/>
    <s v="Sí"/>
    <s v="Muy útil"/>
    <s v="Sí"/>
    <m/>
    <n v="5"/>
    <n v="5"/>
    <s v="4, satisfecho"/>
    <s v="Mejorado"/>
    <m/>
  </r>
  <r>
    <s v=""/>
    <s v=""/>
    <s v=""/>
    <d v="2020-05-19T11:18:00"/>
    <s v="F. Filología"/>
    <x v="3"/>
    <x v="1"/>
    <x v="8"/>
    <x v="8"/>
    <s v="Biblioteca Maria Zambrano (Filología / Derecho)"/>
    <s v="F. Geografía e Historia"/>
    <m/>
    <m/>
    <m/>
    <m/>
    <m/>
    <n v="4"/>
    <n v="4"/>
    <n v="5"/>
    <n v="5"/>
    <n v="5"/>
    <n v="4"/>
    <m/>
    <n v="3"/>
    <n v="3"/>
    <n v="5"/>
    <n v="3"/>
    <n v="3"/>
    <s v="Research Gate|academia.edu"/>
    <m/>
    <m/>
    <m/>
    <m/>
    <m/>
    <m/>
    <n v="4"/>
    <s v="Sí"/>
    <s v="Bueno"/>
    <m/>
    <m/>
    <m/>
    <m/>
    <s v="Sí"/>
    <s v="Sí"/>
    <s v="No"/>
    <m/>
    <s v="No"/>
    <m/>
    <n v="5"/>
    <n v="5"/>
    <s v="4, satisfecho"/>
    <s v="Mejorado"/>
    <m/>
  </r>
  <r>
    <s v=""/>
    <s v=""/>
    <s v=""/>
    <d v="2020-05-19T11:17:00"/>
    <s v="F. Ciencias de la Información"/>
    <x v="1"/>
    <x v="1"/>
    <x v="5"/>
    <x v="13"/>
    <m/>
    <m/>
    <s v="Universitat Pompeu Fabra (Barcelona)"/>
    <m/>
    <m/>
    <m/>
    <m/>
    <n v="2"/>
    <n v="4"/>
    <n v="4"/>
    <n v="3"/>
    <n v="5"/>
    <n v="3"/>
    <m/>
    <n v="2"/>
    <n v="4"/>
    <n v="3"/>
    <n v="2"/>
    <n v="2"/>
    <s v="Research Gate|academia.edu"/>
    <m/>
    <m/>
    <m/>
    <m/>
    <m/>
    <m/>
    <n v="2"/>
    <s v="No"/>
    <m/>
    <m/>
    <m/>
    <m/>
    <m/>
    <s v="No"/>
    <s v="No"/>
    <s v="No"/>
    <m/>
    <s v="No"/>
    <s v="Responder a las sugerencias de adquisición de libros y documentos"/>
    <n v="3"/>
    <n v="4"/>
    <s v="3, normal"/>
    <s v="Igual"/>
    <s v="Echo en falta mayor y mejor acceso a revistas, particularmente en inglés y nuevas incorporaciones de libros también en inglés. El préstamo interbibliotecario es demasiado lento, particularmente entre bibliotecas de la UCM."/>
  </r>
  <r>
    <s v=""/>
    <s v=""/>
    <s v=""/>
    <d v="2020-05-19T11:17:00"/>
    <s v="F. Informática"/>
    <x v="2"/>
    <x v="5"/>
    <x v="9"/>
    <x v="26"/>
    <s v="Biblioteca Maria Zambrano (Filología / Derecho)"/>
    <m/>
    <s v="Libgen"/>
    <m/>
    <m/>
    <m/>
    <m/>
    <n v="2"/>
    <n v="2"/>
    <n v="5"/>
    <n v="2"/>
    <n v="5"/>
    <n v="3"/>
    <m/>
    <n v="1"/>
    <n v="2"/>
    <n v="1"/>
    <n v="4"/>
    <n v="1"/>
    <s v="Otras"/>
    <m/>
    <m/>
    <m/>
    <m/>
    <m/>
    <m/>
    <n v="2"/>
    <s v="Sí"/>
    <s v="Bueno"/>
    <m/>
    <m/>
    <m/>
    <m/>
    <s v="No"/>
    <s v="Sí"/>
    <s v="No"/>
    <m/>
    <s v="No"/>
    <m/>
    <n v="2"/>
    <n v="2"/>
    <s v="2, insatisfecho"/>
    <s v="Igual"/>
    <s v="Con los recursos libres en Internet cada vez es menos necesario el modelo de biblioteca actual. Habría que reconvertir a los bibliotecarios en personal de apoyo a la investigación y las bibliotecas en espacios para investigación, salas de reuniones en condiciones, etc"/>
  </r>
  <r>
    <s v=""/>
    <s v=""/>
    <s v=""/>
    <d v="2020-05-19T11:16:00"/>
    <s v="F. Farmacia"/>
    <x v="1"/>
    <x v="3"/>
    <x v="2"/>
    <x v="10"/>
    <s v="F. Ciencias Químicas"/>
    <m/>
    <m/>
    <m/>
    <m/>
    <m/>
    <m/>
    <n v="5"/>
    <n v="5"/>
    <n v="5"/>
    <n v="3"/>
    <n v="3"/>
    <n v="4"/>
    <m/>
    <n v="4"/>
    <n v="4"/>
    <n v="4"/>
    <n v="3"/>
    <n v="4"/>
    <s v="No uso ninguna red social"/>
    <m/>
    <m/>
    <m/>
    <m/>
    <m/>
    <m/>
    <n v="4"/>
    <s v="No"/>
    <m/>
    <m/>
    <m/>
    <m/>
    <m/>
    <s v="Sí"/>
    <s v="No"/>
    <s v="No"/>
    <m/>
    <s v="Sí"/>
    <m/>
    <n v="5"/>
    <n v="5"/>
    <s v="5, muy satisfecho"/>
    <s v="Mejorado mucho"/>
    <m/>
  </r>
  <r>
    <s v=""/>
    <s v=""/>
    <s v=""/>
    <d v="2020-05-19T11:16:00"/>
    <s v="F. Medicina"/>
    <x v="1"/>
    <x v="2"/>
    <x v="2"/>
    <x v="11"/>
    <s v="F. Odontología"/>
    <s v="Biblioteca Maria Zambrano (Filología / Derecho)"/>
    <s v="No"/>
    <m/>
    <m/>
    <m/>
    <m/>
    <n v="5"/>
    <n v="5"/>
    <n v="1"/>
    <n v="5"/>
    <n v="5"/>
    <n v="3"/>
    <m/>
    <n v="4"/>
    <n v="5"/>
    <n v="4"/>
    <n v="1"/>
    <n v="3"/>
    <s v="Facebook|Research Gate|Otras"/>
    <m/>
    <m/>
    <m/>
    <m/>
    <m/>
    <m/>
    <n v="4"/>
    <s v="Sí"/>
    <s v="Bueno"/>
    <m/>
    <m/>
    <m/>
    <m/>
    <s v="No"/>
    <s v="Sí"/>
    <s v="No"/>
    <m/>
    <s v="No"/>
    <s v="Más recursos eléctricos. Por ejemplo, el catálogo completo de la Editorial Medica Panamericana"/>
    <n v="5"/>
    <n v="5"/>
    <s v="4, satisfecho"/>
    <s v="Mejorado"/>
    <m/>
  </r>
  <r>
    <s v=""/>
    <s v=""/>
    <s v=""/>
    <d v="2020-05-19T11:15:00"/>
    <s v="F. Ciencias Matemáticas"/>
    <x v="5"/>
    <x v="2"/>
    <x v="10"/>
    <x v="17"/>
    <s v="F. Ciencias Físicas"/>
    <s v="F. Ciencias Químicas"/>
    <s v="library genesis, sci-hub"/>
    <m/>
    <m/>
    <m/>
    <m/>
    <n v="1"/>
    <n v="3"/>
    <n v="3"/>
    <n v="4"/>
    <n v="5"/>
    <n v="2"/>
    <m/>
    <n v="1"/>
    <n v="3"/>
    <n v="2"/>
    <n v="3"/>
    <n v="3"/>
    <s v="No uso ninguna red social"/>
    <m/>
    <m/>
    <m/>
    <m/>
    <m/>
    <m/>
    <n v="1"/>
    <s v="No"/>
    <m/>
    <m/>
    <m/>
    <m/>
    <m/>
    <s v="No"/>
    <s v="Sí"/>
    <s v="No"/>
    <m/>
    <s v="No"/>
    <s v="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
    <n v="4"/>
    <n v="4"/>
    <s v="1, muy insatisfecho"/>
    <s v="Empeorado mucho"/>
    <s v="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 Es una vergüenza internacional."/>
  </r>
  <r>
    <s v=""/>
    <s v=""/>
    <s v=""/>
    <d v="2020-05-19T11:15:00"/>
    <s v="F. Trabajo Social"/>
    <x v="2"/>
    <x v="1"/>
    <x v="9"/>
    <x v="19"/>
    <m/>
    <m/>
    <m/>
    <m/>
    <m/>
    <m/>
    <m/>
    <n v="1"/>
    <n v="5"/>
    <n v="3"/>
    <n v="1"/>
    <n v="5"/>
    <n v="1"/>
    <m/>
    <n v="1"/>
    <n v="2"/>
    <n v="3"/>
    <n v="3"/>
    <n v="3"/>
    <s v="Research Gate"/>
    <m/>
    <m/>
    <m/>
    <m/>
    <m/>
    <m/>
    <n v="2"/>
    <s v="Sí"/>
    <s v="Bueno"/>
    <m/>
    <m/>
    <m/>
    <m/>
    <s v="No"/>
    <s v="Sí"/>
    <s v="No"/>
    <m/>
    <s v="Sí"/>
    <s v="No se me ocurre ninguno. Siempre he recibido un trato excelente por parte de las personas que allí trabajan."/>
    <n v="5"/>
    <n v="5"/>
    <s v="5, muy satisfecho"/>
    <s v="Mejorado"/>
    <s v="El servicio de Biblioteca es magnífico, no así el servicio de la universidad a la biblioteca y a sus docentes. Resulta intolerable que en nuestra universidad no se pueda acceder a PsycINFO"/>
  </r>
  <r>
    <s v=""/>
    <s v=""/>
    <s v=""/>
    <d v="2020-05-19T11:15:00"/>
    <s v="F. Óptica y Optometría"/>
    <x v="3"/>
    <x v="3"/>
    <x v="3"/>
    <x v="16"/>
    <m/>
    <m/>
    <m/>
    <m/>
    <m/>
    <m/>
    <m/>
    <n v="4"/>
    <n v="3"/>
    <n v="4"/>
    <n v="2"/>
    <n v="1"/>
    <n v="4"/>
    <m/>
    <n v="4"/>
    <n v="5"/>
    <n v="4"/>
    <n v="5"/>
    <n v="5"/>
    <s v="No uso ninguna red social"/>
    <m/>
    <m/>
    <m/>
    <m/>
    <m/>
    <m/>
    <n v="4"/>
    <s v="Sí"/>
    <s v="Bueno"/>
    <m/>
    <m/>
    <m/>
    <m/>
    <s v="Sí"/>
    <s v="Sí"/>
    <s v="No"/>
    <m/>
    <s v="Sí"/>
    <m/>
    <n v="4"/>
    <n v="5"/>
    <s v="5, muy satisfecho"/>
    <s v="Mejorado mucho"/>
    <m/>
  </r>
  <r>
    <s v=""/>
    <s v=""/>
    <s v=""/>
    <d v="2020-05-19T11:14:00"/>
    <s v="F. Ciencias Geológicas"/>
    <x v="1"/>
    <x v="2"/>
    <x v="2"/>
    <x v="22"/>
    <m/>
    <m/>
    <m/>
    <m/>
    <m/>
    <m/>
    <m/>
    <n v="5"/>
    <n v="5"/>
    <n v="5"/>
    <n v="4"/>
    <n v="3"/>
    <n v="5"/>
    <m/>
    <n v="5"/>
    <n v="5"/>
    <n v="4"/>
    <n v="5"/>
    <n v="5"/>
    <s v="Research Gate"/>
    <m/>
    <m/>
    <m/>
    <m/>
    <m/>
    <m/>
    <n v="5"/>
    <s v="Sí"/>
    <s v="Bueno"/>
    <m/>
    <m/>
    <m/>
    <m/>
    <s v="No"/>
    <s v="Sí"/>
    <s v="No"/>
    <m/>
    <s v="Sí"/>
    <m/>
    <n v="5"/>
    <n v="5"/>
    <s v="5, muy satisfecho"/>
    <s v="Mejorado mucho"/>
    <m/>
  </r>
  <r>
    <s v=""/>
    <s v=""/>
    <s v=""/>
    <d v="2020-05-19T11:14:00"/>
    <s v="F. Ciencias Económicas y Empresariales"/>
    <x v="1"/>
    <x v="3"/>
    <x v="2"/>
    <x v="25"/>
    <s v="F. Informática"/>
    <s v="Biblioteca Maria Zambrano (Filología / Derecho)"/>
    <m/>
    <m/>
    <m/>
    <m/>
    <m/>
    <n v="4"/>
    <n v="3"/>
    <n v="3"/>
    <n v="3"/>
    <n v="3"/>
    <n v="4"/>
    <m/>
    <n v="4"/>
    <n v="5"/>
    <n v="4"/>
    <n v="5"/>
    <n v="5"/>
    <s v="Research Gate"/>
    <m/>
    <m/>
    <m/>
    <m/>
    <m/>
    <m/>
    <n v="4"/>
    <s v="Sí"/>
    <s v="Bueno"/>
    <m/>
    <m/>
    <m/>
    <m/>
    <s v="No"/>
    <s v="Sí"/>
    <s v="Sí"/>
    <s v="Útil"/>
    <s v="Sí"/>
    <m/>
    <n v="5"/>
    <n v="5"/>
    <s v="5, muy satisfecho"/>
    <s v="Mejorado"/>
    <m/>
  </r>
  <r>
    <s v=""/>
    <s v=""/>
    <s v=""/>
    <d v="2020-05-19T11:14:00"/>
    <s v="F. Ciencias Químicas"/>
    <x v="1"/>
    <x v="1"/>
    <x v="2"/>
    <x v="21"/>
    <s v="F. Ciencias Físicas"/>
    <s v="F. Ciencias Biológicas"/>
    <m/>
    <m/>
    <m/>
    <m/>
    <m/>
    <n v="4"/>
    <n v="4"/>
    <n v="4"/>
    <n v="4"/>
    <n v="3"/>
    <n v="2"/>
    <m/>
    <n v="2"/>
    <n v="5"/>
    <n v="2"/>
    <n v="4"/>
    <n v="2"/>
    <s v="Research Gate|Otras"/>
    <m/>
    <m/>
    <m/>
    <m/>
    <m/>
    <m/>
    <n v="4"/>
    <s v="Sí"/>
    <s v="Regular"/>
    <m/>
    <m/>
    <m/>
    <m/>
    <s v="Sí"/>
    <s v="Sí"/>
    <s v="Sí"/>
    <s v="Útil"/>
    <s v="Sí"/>
    <m/>
    <n v="5"/>
    <n v="5"/>
    <s v="4, satisfecho"/>
    <s v="Mejorado"/>
    <s v="Faltan muchos muchos recursos onlione, asi como comunicacion con otras redes internacionales"/>
  </r>
  <r>
    <s v=""/>
    <s v=""/>
    <s v=""/>
    <d v="2020-05-19T11:14:00"/>
    <s v="F. Ciencias Físicas"/>
    <x v="5"/>
    <x v="3"/>
    <x v="2"/>
    <x v="15"/>
    <m/>
    <m/>
    <m/>
    <m/>
    <m/>
    <m/>
    <m/>
    <n v="1"/>
    <n v="5"/>
    <n v="2"/>
    <n v="5"/>
    <n v="5"/>
    <n v="4"/>
    <m/>
    <n v="5"/>
    <n v="5"/>
    <n v="5"/>
    <n v="4"/>
    <n v="4"/>
    <s v="Research Gate|academia.edu|Otras"/>
    <m/>
    <m/>
    <m/>
    <m/>
    <m/>
    <m/>
    <n v="4"/>
    <s v="Sí"/>
    <s v="Excelente"/>
    <m/>
    <m/>
    <m/>
    <m/>
    <s v="Sí"/>
    <s v="Sí"/>
    <s v="No"/>
    <m/>
    <s v="Sí"/>
    <s v="Cursos a estudiantes sobre como usar referencias bibliográficas, citas... Con los TFG, y TFM aumenta el número de estudiantes que tienen que aprender."/>
    <n v="5"/>
    <n v="5"/>
    <s v="4, satisfecho"/>
    <s v="Mejorado mucho"/>
    <m/>
  </r>
  <r>
    <s v=""/>
    <s v=""/>
    <s v=""/>
    <d v="2020-05-19T11:14:00"/>
    <s v="F. Ciencias Físicas"/>
    <x v="2"/>
    <x v="5"/>
    <x v="2"/>
    <x v="15"/>
    <m/>
    <m/>
    <m/>
    <m/>
    <m/>
    <m/>
    <m/>
    <n v="2"/>
    <n v="4"/>
    <n v="4"/>
    <n v="3"/>
    <n v="5"/>
    <n v="3"/>
    <m/>
    <n v="4"/>
    <n v="4"/>
    <n v="3"/>
    <n v="3"/>
    <n v="4"/>
    <s v="Research Gate|Otras"/>
    <m/>
    <m/>
    <m/>
    <m/>
    <m/>
    <m/>
    <n v="4"/>
    <s v="Sí"/>
    <s v="Bueno"/>
    <m/>
    <m/>
    <m/>
    <m/>
    <s v="No"/>
    <s v="Sí"/>
    <s v="No"/>
    <m/>
    <m/>
    <m/>
    <n v="5"/>
    <n v="5"/>
    <s v="4, satisfecho"/>
    <s v="Mejorado"/>
    <m/>
  </r>
  <r>
    <s v=""/>
    <s v=""/>
    <s v=""/>
    <d v="2020-05-19T11:14:00"/>
    <s v="F. Educación - Centro de Formación del Profesorado"/>
    <x v="2"/>
    <x v="3"/>
    <x v="2"/>
    <x v="2"/>
    <s v="F. Bellas Artes"/>
    <s v="F. Ciencias de la Información"/>
    <s v="Biblioteca del Museo Nacional Centro de Arte Reina Sofía, Bibliotecas públicas de la CAM, Biblioteca Nacional."/>
    <m/>
    <m/>
    <m/>
    <m/>
    <n v="4"/>
    <n v="2"/>
    <n v="3"/>
    <n v="3"/>
    <n v="4"/>
    <n v="4"/>
    <m/>
    <n v="4"/>
    <n v="5"/>
    <n v="5"/>
    <n v="4"/>
    <n v="4"/>
    <s v="Twitter|Research Gate|academia.edu"/>
    <m/>
    <m/>
    <m/>
    <m/>
    <m/>
    <m/>
    <n v="4"/>
    <s v="Sí"/>
    <s v="Bueno"/>
    <m/>
    <m/>
    <m/>
    <m/>
    <s v="No"/>
    <s v="No"/>
    <s v="No"/>
    <m/>
    <s v="Sí"/>
    <m/>
    <n v="5"/>
    <n v="5"/>
    <s v="5, muy satisfecho"/>
    <s v="Mejorado mucho"/>
    <m/>
  </r>
  <r>
    <s v=""/>
    <s v=""/>
    <s v=""/>
    <d v="2020-05-19T11:14:00"/>
    <s v="F. Psicología"/>
    <x v="3"/>
    <x v="1"/>
    <x v="2"/>
    <x v="1"/>
    <s v="F. Bellas Artes"/>
    <s v="Biblioteca Histórica"/>
    <s v="Biblioteca pública de Boadilla del Monte"/>
    <m/>
    <m/>
    <m/>
    <m/>
    <n v="4"/>
    <n v="5"/>
    <n v="4"/>
    <n v="3"/>
    <n v="4"/>
    <n v="5"/>
    <m/>
    <n v="5"/>
    <n v="5"/>
    <n v="5"/>
    <n v="5"/>
    <n v="5"/>
    <s v="No uso ninguna red social"/>
    <m/>
    <m/>
    <m/>
    <m/>
    <m/>
    <m/>
    <n v="5"/>
    <s v="Sí"/>
    <s v="Excelente"/>
    <m/>
    <m/>
    <m/>
    <m/>
    <s v="No"/>
    <s v="Sí"/>
    <s v="Sí"/>
    <s v="Muy útil"/>
    <s v="Sí"/>
    <m/>
    <n v="5"/>
    <n v="5"/>
    <s v="5, muy satisfecho"/>
    <s v="Mejorado mucho"/>
    <m/>
  </r>
  <r>
    <s v=""/>
    <s v=""/>
    <s v=""/>
    <d v="2020-05-19T11:13:00"/>
    <s v="F. Geografía e Historia"/>
    <x v="1"/>
    <x v="2"/>
    <x v="5"/>
    <x v="9"/>
    <s v="Biblioteca Maria Zambrano (Filología / Derecho)"/>
    <s v="F. Ciencias de la Información"/>
    <m/>
    <m/>
    <m/>
    <m/>
    <m/>
    <n v="4"/>
    <n v="4"/>
    <n v="3"/>
    <n v="3"/>
    <n v="4"/>
    <n v="4"/>
    <m/>
    <n v="4"/>
    <n v="4"/>
    <n v="4"/>
    <n v="4"/>
    <n v="4"/>
    <s v="Research Gate|academia.edu"/>
    <m/>
    <m/>
    <m/>
    <m/>
    <m/>
    <m/>
    <n v="4"/>
    <s v="Sí"/>
    <s v="Bueno"/>
    <m/>
    <m/>
    <m/>
    <m/>
    <s v="No"/>
    <s v="Sí"/>
    <s v="No"/>
    <m/>
    <s v="No"/>
    <m/>
    <n v="4"/>
    <n v="4"/>
    <s v="4, satisfecho"/>
    <s v="Mejorado"/>
    <m/>
  </r>
  <r>
    <s v=""/>
    <s v=""/>
    <s v=""/>
    <d v="2020-05-19T11:13:00"/>
    <s v="F. Filosofía"/>
    <x v="3"/>
    <x v="1"/>
    <x v="2"/>
    <x v="7"/>
    <s v="F. Filología (Clásicas o General)"/>
    <s v="F. Geografía e Historia"/>
    <m/>
    <m/>
    <m/>
    <m/>
    <m/>
    <n v="3"/>
    <n v="2"/>
    <n v="3"/>
    <n v="3"/>
    <n v="3"/>
    <n v="2"/>
    <m/>
    <n v="2"/>
    <n v="2"/>
    <n v="1"/>
    <n v="4"/>
    <n v="1"/>
    <s v="No uso ninguna red social"/>
    <m/>
    <m/>
    <m/>
    <m/>
    <m/>
    <m/>
    <n v="4"/>
    <s v="Sí"/>
    <s v="Bueno"/>
    <m/>
    <m/>
    <m/>
    <m/>
    <s v="No"/>
    <s v="Sí"/>
    <s v="No"/>
    <m/>
    <s v="No"/>
    <m/>
    <n v="2"/>
    <n v="3"/>
    <s v="3, normal"/>
    <s v="Empeorado"/>
    <s v="El catálogo y su motor de búsqueda es poco operativo."/>
  </r>
  <r>
    <s v=""/>
    <s v=""/>
    <s v=""/>
    <d v="2020-05-19T11:13:00"/>
    <s v="F. Ciencias de la Información"/>
    <x v="1"/>
    <x v="2"/>
    <x v="3"/>
    <x v="13"/>
    <s v="F. Ciencias Políticas y Sociología"/>
    <s v="F. Geografía e Historia"/>
    <s v="Biblioteca Islámica Félix María Parejo de la AECID Biblioteca Casa Árabe"/>
    <m/>
    <m/>
    <m/>
    <m/>
    <n v="4"/>
    <n v="4"/>
    <n v="4"/>
    <n v="4"/>
    <n v="4"/>
    <n v="4"/>
    <m/>
    <n v="4"/>
    <m/>
    <n v="4"/>
    <n v="4"/>
    <n v="4"/>
    <s v="Research Gate|academia.edu|Otras"/>
    <m/>
    <m/>
    <m/>
    <m/>
    <m/>
    <m/>
    <n v="4"/>
    <s v="Sí"/>
    <s v="Bueno"/>
    <m/>
    <m/>
    <m/>
    <m/>
    <s v="Sí"/>
    <s v="Sí"/>
    <s v="Sí"/>
    <s v="Útil"/>
    <s v="Sí"/>
    <s v="Mejorar el servicio de alertas de nuevas adquisiciones"/>
    <n v="4"/>
    <n v="5"/>
    <s v="4, satisfecho"/>
    <s v="Mejorado"/>
    <s v="Abrirse más a recursos de ámbitos distintos al  europeo y latinoamericano, por ejemplo árabe y chino."/>
  </r>
  <r>
    <s v=""/>
    <s v=""/>
    <s v=""/>
    <d v="2020-05-19T11:13:00"/>
    <s v="F. Ciencias Biológicas"/>
    <x v="1"/>
    <x v="3"/>
    <x v="8"/>
    <x v="5"/>
    <s v="F. Ciencias Geológicas"/>
    <m/>
    <s v="Real Sociedad Española de Historia Natural"/>
    <m/>
    <m/>
    <m/>
    <m/>
    <n v="3"/>
    <n v="4"/>
    <n v="4"/>
    <n v="4"/>
    <n v="5"/>
    <n v="4"/>
    <m/>
    <n v="4"/>
    <n v="5"/>
    <n v="4"/>
    <n v="3"/>
    <n v="4"/>
    <s v="Research Gate|Otras"/>
    <m/>
    <m/>
    <m/>
    <m/>
    <m/>
    <m/>
    <n v="5"/>
    <s v="Sí"/>
    <s v="Bueno"/>
    <m/>
    <m/>
    <m/>
    <m/>
    <s v="No"/>
    <s v="Sí"/>
    <s v="No"/>
    <m/>
    <s v="Sí"/>
    <m/>
    <n v="5"/>
    <n v="5"/>
    <s v="4, satisfecho"/>
    <s v="Mejorado mucho"/>
    <m/>
  </r>
  <r>
    <s v=""/>
    <s v=""/>
    <s v=""/>
    <d v="2020-05-19T11:13:00"/>
    <s v="F. Filosofía"/>
    <x v="3"/>
    <x v="2"/>
    <x v="2"/>
    <x v="7"/>
    <s v="Biblioteca Maria Zambrano (Filología / Derecho)"/>
    <s v="F. Ciencias Políticas y Sociología"/>
    <m/>
    <m/>
    <m/>
    <m/>
    <m/>
    <n v="5"/>
    <n v="5"/>
    <n v="5"/>
    <n v="4"/>
    <n v="4"/>
    <n v="5"/>
    <m/>
    <n v="5"/>
    <n v="5"/>
    <n v="5"/>
    <n v="5"/>
    <n v="5"/>
    <s v="Research Gate|academia.edu"/>
    <m/>
    <m/>
    <m/>
    <m/>
    <m/>
    <m/>
    <n v="5"/>
    <s v="Sí"/>
    <s v="Excelente"/>
    <m/>
    <m/>
    <m/>
    <m/>
    <s v="Sí"/>
    <s v="Sí"/>
    <s v="Sí"/>
    <s v="Muy útil"/>
    <s v="Sí"/>
    <m/>
    <n v="5"/>
    <n v="5"/>
    <s v="5, muy satisfecho"/>
    <s v="Mejorado mucho"/>
    <m/>
  </r>
  <r>
    <s v=""/>
    <s v=""/>
    <s v=""/>
    <d v="2020-05-19T11:13:00"/>
    <s v="F. Ciencias de la Información"/>
    <x v="1"/>
    <x v="1"/>
    <x v="2"/>
    <x v="13"/>
    <s v="F. Geografía e Historia"/>
    <m/>
    <m/>
    <m/>
    <m/>
    <m/>
    <m/>
    <n v="1"/>
    <n v="5"/>
    <n v="4"/>
    <n v="1"/>
    <n v="4"/>
    <n v="4"/>
    <m/>
    <n v="5"/>
    <n v="5"/>
    <n v="5"/>
    <n v="4"/>
    <n v="4"/>
    <s v="Twitter|Research Gate"/>
    <m/>
    <m/>
    <m/>
    <m/>
    <m/>
    <m/>
    <n v="3"/>
    <s v="Sí"/>
    <s v="Excelente"/>
    <m/>
    <m/>
    <m/>
    <m/>
    <s v="No"/>
    <s v="Sí"/>
    <s v="Sí"/>
    <s v="Muy útil"/>
    <s v="No"/>
    <m/>
    <n v="4"/>
    <n v="4"/>
    <s v="4, satisfecho"/>
    <s v="Mejorado"/>
    <m/>
  </r>
  <r>
    <s v=""/>
    <s v=""/>
    <s v=""/>
    <d v="2020-05-19T11:13:00"/>
    <s v="F. Informática"/>
    <x v="3"/>
    <x v="2"/>
    <x v="2"/>
    <x v="19"/>
    <m/>
    <m/>
    <m/>
    <m/>
    <m/>
    <m/>
    <m/>
    <n v="2"/>
    <n v="5"/>
    <n v="2"/>
    <n v="2"/>
    <n v="3"/>
    <n v="3"/>
    <m/>
    <n v="5"/>
    <n v="5"/>
    <n v="5"/>
    <n v="5"/>
    <n v="5"/>
    <s v="Research Gate|Otras"/>
    <m/>
    <m/>
    <m/>
    <m/>
    <m/>
    <m/>
    <m/>
    <s v="No"/>
    <m/>
    <m/>
    <m/>
    <m/>
    <m/>
    <s v="No"/>
    <s v="Sí"/>
    <s v="No"/>
    <m/>
    <s v="No"/>
    <m/>
    <n v="5"/>
    <n v="5"/>
    <s v="5, muy satisfecho"/>
    <m/>
    <m/>
  </r>
  <r>
    <s v=""/>
    <s v=""/>
    <s v=""/>
    <d v="2020-05-19T11:13:00"/>
    <s v="F. Ciencias Políticas y Sociología"/>
    <x v="3"/>
    <x v="2"/>
    <x v="2"/>
    <x v="6"/>
    <m/>
    <m/>
    <m/>
    <m/>
    <m/>
    <m/>
    <m/>
    <n v="4"/>
    <n v="5"/>
    <n v="5"/>
    <n v="3"/>
    <n v="4"/>
    <n v="4"/>
    <m/>
    <n v="5"/>
    <n v="5"/>
    <n v="3"/>
    <n v="5"/>
    <n v="4"/>
    <s v="No uso ninguna red social"/>
    <m/>
    <m/>
    <m/>
    <m/>
    <m/>
    <m/>
    <n v="5"/>
    <s v="Sí"/>
    <s v="Bueno"/>
    <m/>
    <m/>
    <m/>
    <m/>
    <s v="No"/>
    <s v="Sí"/>
    <s v="No"/>
    <m/>
    <s v="Sí"/>
    <m/>
    <n v="5"/>
    <n v="5"/>
    <s v="5, muy satisfecho"/>
    <s v="Mejorado mucho"/>
    <m/>
  </r>
  <r>
    <s v=""/>
    <s v=""/>
    <s v=""/>
    <d v="2020-05-19T11:13:00"/>
    <s v="F. Psicología"/>
    <x v="2"/>
    <x v="3"/>
    <x v="2"/>
    <x v="1"/>
    <m/>
    <m/>
    <m/>
    <m/>
    <m/>
    <m/>
    <m/>
    <n v="2"/>
    <n v="5"/>
    <n v="2"/>
    <n v="1"/>
    <n v="5"/>
    <n v="5"/>
    <m/>
    <n v="5"/>
    <n v="5"/>
    <n v="3"/>
    <n v="5"/>
    <n v="5"/>
    <s v="Twitter|Instagram|Research Gate"/>
    <m/>
    <m/>
    <m/>
    <m/>
    <m/>
    <m/>
    <n v="4"/>
    <s v="Sí"/>
    <s v="Bueno"/>
    <m/>
    <m/>
    <m/>
    <m/>
    <s v="Sí"/>
    <s v="Sí"/>
    <s v="Sí"/>
    <s v="Muy útil"/>
    <s v="Sí"/>
    <m/>
    <n v="5"/>
    <n v="5"/>
    <s v="5, muy satisfecho"/>
    <s v="Mejorado"/>
    <m/>
  </r>
  <r>
    <s v=""/>
    <s v=""/>
    <s v=""/>
    <d v="2020-05-19T11:13:00"/>
    <s v="F. Ciencias de la Información"/>
    <x v="1"/>
    <x v="3"/>
    <x v="5"/>
    <x v="13"/>
    <s v="F. Filología (Clásicas o General)"/>
    <m/>
    <m/>
    <m/>
    <m/>
    <m/>
    <m/>
    <n v="4"/>
    <n v="4"/>
    <n v="4"/>
    <n v="4"/>
    <n v="4"/>
    <n v="4"/>
    <m/>
    <n v="4"/>
    <m/>
    <n v="4"/>
    <n v="4"/>
    <n v="4"/>
    <s v="Research Gate|academia.edu"/>
    <m/>
    <m/>
    <m/>
    <m/>
    <m/>
    <m/>
    <n v="4"/>
    <s v="Sí"/>
    <s v="Bueno"/>
    <m/>
    <m/>
    <m/>
    <m/>
    <s v="Sí"/>
    <s v="Sí"/>
    <m/>
    <m/>
    <s v="No"/>
    <m/>
    <n v="4"/>
    <n v="4"/>
    <s v="4, satisfecho"/>
    <s v="Mejorado"/>
    <m/>
  </r>
  <r>
    <s v=""/>
    <s v=""/>
    <s v=""/>
    <d v="2020-05-19T11:12:00"/>
    <s v="F. Ciencias de la Información"/>
    <x v="3"/>
    <x v="1"/>
    <x v="5"/>
    <x v="13"/>
    <s v="Biblioteca Maria Zambrano (Filología / Derecho)"/>
    <s v="F. Filosofía"/>
    <s v="Biblioteca Nacional, Biblioteca de la Filmoteca Española, Biblioteca del Museo Centro de Arte Reina Sofía"/>
    <m/>
    <m/>
    <m/>
    <m/>
    <n v="5"/>
    <n v="5"/>
    <n v="3"/>
    <n v="5"/>
    <n v="2"/>
    <n v="4"/>
    <m/>
    <n v="4"/>
    <n v="4"/>
    <n v="3"/>
    <n v="4"/>
    <n v="3"/>
    <s v="Facebook|Instagram|Research Gate|academia.edu|Otras"/>
    <m/>
    <m/>
    <m/>
    <m/>
    <m/>
    <m/>
    <n v="4"/>
    <s v="Sí"/>
    <s v="Regular"/>
    <m/>
    <m/>
    <m/>
    <m/>
    <s v="Sí"/>
    <s v="Sí"/>
    <s v="Sí"/>
    <s v="Útil"/>
    <s v="Sí"/>
    <s v="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
    <n v="4"/>
    <n v="3"/>
    <s v="3, normal"/>
    <s v="Mejorado"/>
    <s v="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 3. Otras universidades dan más movimiento y visibilidad al repositorio y creo que valdría la pena...  4. Tal vez porque hay poco personal, cuesta mucho conseguir que alguien se siente que contigo y te ayude con búsquedas, bases de datos, etc."/>
  </r>
  <r>
    <s v=""/>
    <s v=""/>
    <s v=""/>
    <d v="2020-05-19T11:12:00"/>
    <s v="F. Medicina"/>
    <x v="2"/>
    <x v="2"/>
    <x v="2"/>
    <x v="11"/>
    <s v="F. Psicología"/>
    <m/>
    <m/>
    <m/>
    <m/>
    <m/>
    <m/>
    <n v="4"/>
    <n v="5"/>
    <n v="4"/>
    <n v="3"/>
    <n v="4"/>
    <n v="4"/>
    <m/>
    <n v="4"/>
    <m/>
    <n v="3"/>
    <m/>
    <n v="3"/>
    <s v="Facebook|Research Gate"/>
    <m/>
    <m/>
    <m/>
    <m/>
    <m/>
    <m/>
    <n v="4"/>
    <s v="No"/>
    <m/>
    <m/>
    <m/>
    <m/>
    <m/>
    <s v="No"/>
    <s v="No"/>
    <s v="No"/>
    <m/>
    <s v="No"/>
    <m/>
    <n v="4"/>
    <n v="5"/>
    <s v="4, satisfecho"/>
    <m/>
    <s v="Hay servicios que no conozco (por eso he dejado en blanco algunas cosas que no he utilizado o no conozco) porque sólo hace un año que estoy en la UCM y, además, mucha de mi labor invetsigadora no se desarrolla físicamente en la Facultad sino en un laboratorio mixto cuya localización es el Campus de Montegancedo de la UPM."/>
  </r>
  <r>
    <s v=""/>
    <s v=""/>
    <s v=""/>
    <d v="2020-05-19T11:12:00"/>
    <s v="F. Ciencias Económicas y Empresariales"/>
    <x v="1"/>
    <x v="1"/>
    <x v="2"/>
    <x v="25"/>
    <s v="F. Ciencias Políticas y Sociología"/>
    <s v="F. Psicología"/>
    <m/>
    <m/>
    <m/>
    <m/>
    <m/>
    <n v="3"/>
    <n v="5"/>
    <n v="3"/>
    <n v="2"/>
    <n v="1"/>
    <n v="5"/>
    <m/>
    <n v="4"/>
    <n v="5"/>
    <n v="4"/>
    <n v="5"/>
    <n v="4"/>
    <s v="No uso ninguna red social"/>
    <m/>
    <m/>
    <m/>
    <m/>
    <m/>
    <m/>
    <n v="5"/>
    <s v="Sí"/>
    <s v="Bueno"/>
    <m/>
    <m/>
    <m/>
    <m/>
    <s v="Sí"/>
    <s v="Sí"/>
    <s v="Sí"/>
    <s v="Muy útil"/>
    <s v="Sí"/>
    <m/>
    <n v="5"/>
    <n v="5"/>
    <s v="5, muy satisfecho"/>
    <s v="Igual"/>
    <m/>
  </r>
  <r>
    <s v=""/>
    <s v=""/>
    <s v=""/>
    <d v="2020-05-19T11:11:00"/>
    <s v="F. Filosofía"/>
    <x v="3"/>
    <x v="2"/>
    <x v="2"/>
    <x v="7"/>
    <s v="F. Filología (Clásicas o General)"/>
    <m/>
    <m/>
    <m/>
    <m/>
    <m/>
    <m/>
    <n v="3"/>
    <n v="3"/>
    <n v="3"/>
    <n v="1"/>
    <n v="1"/>
    <n v="5"/>
    <m/>
    <n v="4"/>
    <n v="5"/>
    <n v="2"/>
    <n v="5"/>
    <n v="4"/>
    <s v="academia.edu"/>
    <m/>
    <m/>
    <m/>
    <m/>
    <m/>
    <m/>
    <n v="5"/>
    <s v="Sí"/>
    <s v="Bueno"/>
    <m/>
    <m/>
    <m/>
    <m/>
    <s v="Sí"/>
    <s v="Sí"/>
    <s v="No"/>
    <m/>
    <s v="No"/>
    <m/>
    <n v="5"/>
    <n v="5"/>
    <s v="5, muy satisfecho"/>
    <s v="Mejorado"/>
    <m/>
  </r>
  <r>
    <s v=""/>
    <s v=""/>
    <s v=""/>
    <d v="2020-05-19T11:11:00"/>
    <s v="F. Medicina"/>
    <x v="1"/>
    <x v="1"/>
    <x v="3"/>
    <x v="11"/>
    <m/>
    <m/>
    <m/>
    <m/>
    <m/>
    <m/>
    <m/>
    <n v="2"/>
    <n v="5"/>
    <n v="2"/>
    <n v="1"/>
    <n v="1"/>
    <n v="5"/>
    <m/>
    <n v="5"/>
    <n v="5"/>
    <n v="5"/>
    <n v="4"/>
    <n v="4"/>
    <s v="No uso ninguna red social"/>
    <m/>
    <m/>
    <m/>
    <m/>
    <m/>
    <m/>
    <n v="4"/>
    <s v="Sí"/>
    <s v="Bueno"/>
    <m/>
    <m/>
    <m/>
    <m/>
    <s v="Sí"/>
    <s v="Sí"/>
    <s v="No"/>
    <m/>
    <s v="No"/>
    <m/>
    <n v="5"/>
    <n v="5"/>
    <s v="5, muy satisfecho"/>
    <s v="Mejorado mucho"/>
    <m/>
  </r>
  <r>
    <s v=""/>
    <s v=""/>
    <s v=""/>
    <d v="2020-05-19T11:11:00"/>
    <s v="F. Odontología"/>
    <x v="1"/>
    <x v="3"/>
    <x v="5"/>
    <x v="23"/>
    <s v="F. Medicina"/>
    <s v="F. Enfermería, Fisioterapia y Podología"/>
    <s v="Canal de Isabel II, Escuela de Ingenieros de Caminos, Canales y Puertos (temas de ingeniería sanitaria)"/>
    <m/>
    <m/>
    <m/>
    <m/>
    <n v="4"/>
    <n v="5"/>
    <n v="4"/>
    <n v="3"/>
    <n v="3"/>
    <n v="4"/>
    <m/>
    <n v="4"/>
    <n v="5"/>
    <n v="4"/>
    <n v="5"/>
    <n v="4"/>
    <s v="Research Gate|academia.edu|Otras"/>
    <m/>
    <m/>
    <m/>
    <m/>
    <m/>
    <m/>
    <n v="5"/>
    <s v="Sí"/>
    <s v="Excelente"/>
    <m/>
    <m/>
    <m/>
    <m/>
    <s v="Sí"/>
    <s v="Sí"/>
    <s v="No"/>
    <m/>
    <s v="Sí"/>
    <m/>
    <n v="5"/>
    <n v="5"/>
    <s v="5, muy satisfecho"/>
    <s v="Mejorado mucho"/>
    <s v="por lo que se opina en general y yo en particular los servicios de biblioteca son  muy satisfactorios y están al día."/>
  </r>
  <r>
    <s v=""/>
    <s v=""/>
    <s v=""/>
    <d v="2020-05-19T11:11:00"/>
    <s v="F. Filología"/>
    <x v="1"/>
    <x v="3"/>
    <x v="5"/>
    <x v="8"/>
    <s v="F. Filosofía"/>
    <s v="Biblioteca Maria Zambrano (Filología / Derecho)"/>
    <s v="Biblioteca nacional"/>
    <m/>
    <m/>
    <m/>
    <m/>
    <n v="2"/>
    <n v="2"/>
    <n v="2"/>
    <n v="2"/>
    <n v="1"/>
    <n v="2"/>
    <m/>
    <n v="2"/>
    <n v="2"/>
    <n v="3"/>
    <n v="1"/>
    <n v="1"/>
    <s v="Facebook"/>
    <m/>
    <m/>
    <m/>
    <m/>
    <m/>
    <m/>
    <n v="2"/>
    <s v="Sí"/>
    <s v="Bueno"/>
    <m/>
    <m/>
    <m/>
    <m/>
    <s v="Sí"/>
    <s v="Sí"/>
    <s v="Sí"/>
    <s v="Útil"/>
    <s v="Sí"/>
    <s v="Se necesita incorporar las obras en formato de eBooks"/>
    <n v="1"/>
    <n v="2"/>
    <s v="1, muy insatisfecho"/>
    <s v="Igual"/>
    <s v="Los libros que están en los catálogos según la consulta en el ordenador, sin embargo cuando pido este libro se tarda una hora y media y después me dice que no está. Dice que lo han perdido no está en préstamo. No entiendo cómo puede perder el único libro y nadie le interesa sobre el libro ni intenta averiguarlo qué es lo que sucedido. Los libros son importantes y vitales tanto para los estudiantes y para nosotros también."/>
  </r>
  <r>
    <s v=""/>
    <s v=""/>
    <s v=""/>
    <d v="2020-05-19T11:11:00"/>
    <s v="F. Ciencias Matemáticas"/>
    <x v="3"/>
    <x v="3"/>
    <x v="6"/>
    <x v="17"/>
    <s v="F. Ciencias Físicas"/>
    <s v="F. Estudios Estadísticos"/>
    <m/>
    <m/>
    <m/>
    <m/>
    <m/>
    <n v="1"/>
    <n v="1"/>
    <n v="1"/>
    <m/>
    <n v="1"/>
    <n v="4"/>
    <m/>
    <n v="5"/>
    <n v="5"/>
    <n v="4"/>
    <n v="5"/>
    <n v="5"/>
    <s v="Facebook|Instagram"/>
    <m/>
    <m/>
    <m/>
    <m/>
    <m/>
    <m/>
    <n v="5"/>
    <s v="Sí"/>
    <s v="Excelente"/>
    <m/>
    <m/>
    <m/>
    <m/>
    <s v="Sí"/>
    <s v="Sí"/>
    <s v="Sí"/>
    <s v="Útil"/>
    <s v="Sí"/>
    <s v="Debería hacer más caso a las sugerencias que que respecto a las discrepancias entre las listas de los libros asignados a los profesores y los que les dicen éstos"/>
    <n v="5"/>
    <n v="5"/>
    <s v="5, muy satisfecho"/>
    <s v="Mejorado"/>
    <s v="En general me encuenro razonablemente satisfecho"/>
  </r>
  <r>
    <s v=""/>
    <s v=""/>
    <s v=""/>
    <d v="2020-05-19T11:10:00"/>
    <s v="F. Veterinaria"/>
    <x v="3"/>
    <x v="1"/>
    <x v="2"/>
    <x v="11"/>
    <s v="F. Ciencias Químicas"/>
    <s v="F. Ciencias Biológicas"/>
    <m/>
    <m/>
    <m/>
    <m/>
    <m/>
    <n v="3"/>
    <n v="5"/>
    <n v="2"/>
    <n v="4"/>
    <n v="3"/>
    <n v="3"/>
    <m/>
    <n v="4"/>
    <n v="5"/>
    <n v="4"/>
    <n v="4"/>
    <n v="3"/>
    <s v="Research Gate|academia.edu"/>
    <m/>
    <m/>
    <m/>
    <m/>
    <m/>
    <m/>
    <n v="5"/>
    <s v="Sí"/>
    <s v="Bueno"/>
    <m/>
    <m/>
    <m/>
    <m/>
    <s v="Sí"/>
    <s v="Sí"/>
    <s v="Sí"/>
    <s v="Muy útil"/>
    <s v="Sí"/>
    <m/>
    <n v="5"/>
    <n v="5"/>
    <s v="5, muy satisfecho"/>
    <s v="Mejorado mucho"/>
    <m/>
  </r>
  <r>
    <s v=""/>
    <s v=""/>
    <s v=""/>
    <d v="2020-05-19T11:10:00"/>
    <s v="F. Geografía e Historia"/>
    <x v="4"/>
    <x v="1"/>
    <x v="3"/>
    <x v="9"/>
    <s v="Biblioteca Histórica"/>
    <s v="Biblioteca Maria Zambrano (Filología / Derecho)"/>
    <s v="Biblioteca Nacional de España, Archivo Histórico Nacional, Real Biblioteca del Monasterio de El Escorial, Biblioteca Museo del Prado, Biblioteca CSIC-CCHS (Navarro Tomás)"/>
    <m/>
    <m/>
    <m/>
    <m/>
    <n v="4"/>
    <n v="4"/>
    <n v="3"/>
    <n v="5"/>
    <n v="3"/>
    <n v="3"/>
    <m/>
    <n v="4"/>
    <n v="5"/>
    <n v="4"/>
    <n v="5"/>
    <n v="4"/>
    <s v="academia.edu"/>
    <m/>
    <m/>
    <m/>
    <m/>
    <m/>
    <m/>
    <n v="5"/>
    <s v="Sí"/>
    <s v="Bueno"/>
    <m/>
    <m/>
    <m/>
    <m/>
    <s v="No"/>
    <s v="Sí"/>
    <s v="Sí"/>
    <s v="Útil"/>
    <s v="Sí"/>
    <m/>
    <n v="5"/>
    <n v="5"/>
    <s v="4, satisfecho"/>
    <s v="Mejorado"/>
    <s v="Es necesario ampliar los recursos electrónicos en algunas áreas de Humanidades. Sería de gran ayuda incluir JSTOR plataformas 3 y 5, así como los servicios de Brepols online, tanto en libros como en revistas (imprescindible para nuestro trabajo)."/>
  </r>
  <r>
    <s v=""/>
    <s v=""/>
    <s v=""/>
    <d v="2020-05-19T11:10:00"/>
    <s v="F. Farmacia"/>
    <x v="1"/>
    <x v="1"/>
    <x v="8"/>
    <x v="10"/>
    <m/>
    <m/>
    <m/>
    <m/>
    <m/>
    <m/>
    <m/>
    <n v="2"/>
    <n v="5"/>
    <m/>
    <m/>
    <n v="4"/>
    <n v="4"/>
    <m/>
    <n v="4"/>
    <n v="5"/>
    <n v="5"/>
    <n v="5"/>
    <n v="5"/>
    <s v="Twitter"/>
    <m/>
    <m/>
    <m/>
    <m/>
    <m/>
    <m/>
    <n v="5"/>
    <s v="Sí"/>
    <s v="Bueno"/>
    <m/>
    <m/>
    <m/>
    <m/>
    <s v="Sí"/>
    <s v="No"/>
    <s v="No"/>
    <m/>
    <s v="Sí"/>
    <m/>
    <n v="5"/>
    <n v="5"/>
    <s v="5, muy satisfecho"/>
    <s v="Mejorado mucho"/>
    <m/>
  </r>
  <r>
    <s v=""/>
    <s v=""/>
    <s v=""/>
    <d v="2020-05-19T11:09:00"/>
    <s v="F. Ciencias Químicas"/>
    <x v="1"/>
    <x v="2"/>
    <x v="3"/>
    <x v="21"/>
    <s v="F. Ciencias Químicas"/>
    <s v="F. Ciencias Químicas"/>
    <m/>
    <m/>
    <m/>
    <m/>
    <m/>
    <n v="2"/>
    <n v="5"/>
    <n v="3"/>
    <n v="5"/>
    <n v="3"/>
    <n v="4"/>
    <m/>
    <n v="4"/>
    <n v="4"/>
    <n v="5"/>
    <n v="3"/>
    <n v="3"/>
    <s v="Research Gate"/>
    <m/>
    <m/>
    <m/>
    <m/>
    <m/>
    <m/>
    <n v="4"/>
    <s v="Sí"/>
    <s v="Excelente"/>
    <m/>
    <m/>
    <m/>
    <m/>
    <s v="No"/>
    <s v="Sí"/>
    <s v="Sí"/>
    <s v="Útil"/>
    <s v="No"/>
    <m/>
    <n v="4"/>
    <n v="4"/>
    <s v="4, satisfecho"/>
    <s v="Mejorado"/>
    <s v="Me gustaría que fuera posible acceder a un mayor número de revistas científicas. Por ejemplos, algunos artículos publicados en ACS publications no me deja descargarlos por la página oficial. Gracias"/>
  </r>
  <r>
    <s v=""/>
    <s v=""/>
    <s v=""/>
    <d v="2020-05-19T11:09:00"/>
    <s v="F. Ciencias Geológicas"/>
    <x v="2"/>
    <x v="1"/>
    <x v="2"/>
    <x v="22"/>
    <s v="Biblioteca Maria Zambrano (Filología / Derecho)"/>
    <m/>
    <m/>
    <m/>
    <m/>
    <m/>
    <m/>
    <n v="4"/>
    <n v="5"/>
    <n v="3"/>
    <n v="1"/>
    <n v="5"/>
    <n v="5"/>
    <m/>
    <n v="5"/>
    <n v="5"/>
    <n v="4"/>
    <n v="5"/>
    <n v="4"/>
    <s v="Research Gate|Otras"/>
    <m/>
    <m/>
    <m/>
    <m/>
    <m/>
    <m/>
    <n v="5"/>
    <s v="Sí"/>
    <s v="Excelente"/>
    <m/>
    <m/>
    <m/>
    <m/>
    <s v="Sí"/>
    <s v="Sí"/>
    <s v="No"/>
    <m/>
    <s v="Sí"/>
    <m/>
    <n v="5"/>
    <n v="5"/>
    <s v="5, muy satisfecho"/>
    <s v="Mejorado"/>
    <m/>
  </r>
  <r>
    <s v=""/>
    <s v=""/>
    <s v=""/>
    <d v="2020-05-19T11:08:00"/>
    <s v="F. Educación - Centro de Formación del Profesorado"/>
    <x v="3"/>
    <x v="1"/>
    <x v="11"/>
    <x v="2"/>
    <s v="F. Ciencias de la Información"/>
    <s v="F. Geografía e Historia"/>
    <m/>
    <m/>
    <m/>
    <m/>
    <m/>
    <n v="3"/>
    <n v="4"/>
    <n v="3"/>
    <n v="2"/>
    <n v="4"/>
    <n v="4"/>
    <m/>
    <n v="5"/>
    <n v="5"/>
    <n v="5"/>
    <n v="4"/>
    <n v="5"/>
    <s v="No uso ninguna red social"/>
    <m/>
    <m/>
    <m/>
    <m/>
    <m/>
    <m/>
    <n v="5"/>
    <s v="Sí"/>
    <s v="Bueno"/>
    <m/>
    <m/>
    <m/>
    <m/>
    <s v="No"/>
    <s v="Sí"/>
    <s v="No"/>
    <m/>
    <s v="No"/>
    <m/>
    <n v="5"/>
    <n v="5"/>
    <s v="5, muy satisfecho"/>
    <s v="Mejorado"/>
    <m/>
  </r>
  <r>
    <s v=""/>
    <s v=""/>
    <s v=""/>
    <d v="2020-05-19T11:08:00"/>
    <s v="F. Ciencias de la Información"/>
    <x v="3"/>
    <x v="1"/>
    <x v="2"/>
    <x v="13"/>
    <m/>
    <m/>
    <m/>
    <m/>
    <m/>
    <m/>
    <m/>
    <n v="5"/>
    <n v="5"/>
    <n v="3"/>
    <n v="2"/>
    <n v="3"/>
    <n v="4"/>
    <m/>
    <n v="4"/>
    <n v="4"/>
    <n v="3"/>
    <n v="4"/>
    <n v="3"/>
    <s v="Twitter|Research Gate"/>
    <m/>
    <m/>
    <m/>
    <m/>
    <m/>
    <m/>
    <n v="3"/>
    <s v="Sí"/>
    <s v="Bueno"/>
    <m/>
    <m/>
    <m/>
    <m/>
    <m/>
    <s v="No"/>
    <s v="No"/>
    <m/>
    <s v="Sí"/>
    <s v="Suscripción a los periódicos que empiezan a estar cerrados: El País, El Mundo y El Confidencial"/>
    <n v="4"/>
    <n v="4"/>
    <s v="4, satisfecho"/>
    <s v="Igual"/>
    <s v="Suscripción a los periódicos que empiezan a estar cerrados: El País, El Mundo y El Confidencial"/>
  </r>
  <r>
    <s v=""/>
    <s v=""/>
    <s v=""/>
    <d v="2020-05-19T11:08:00"/>
    <s v="F. Óptica y Optometría"/>
    <x v="1"/>
    <x v="2"/>
    <x v="2"/>
    <x v="16"/>
    <m/>
    <m/>
    <m/>
    <m/>
    <m/>
    <m/>
    <m/>
    <n v="5"/>
    <n v="4"/>
    <n v="3"/>
    <m/>
    <m/>
    <n v="5"/>
    <m/>
    <n v="4"/>
    <n v="5"/>
    <n v="4"/>
    <n v="5"/>
    <n v="5"/>
    <s v="No uso ninguna red social"/>
    <m/>
    <m/>
    <m/>
    <m/>
    <m/>
    <m/>
    <n v="5"/>
    <s v="Sí"/>
    <s v="Bueno"/>
    <m/>
    <m/>
    <m/>
    <m/>
    <s v="Sí"/>
    <s v="Sí"/>
    <s v="Sí"/>
    <s v="Muy útil"/>
    <s v="Sí"/>
    <m/>
    <n v="5"/>
    <n v="5"/>
    <s v="5, muy satisfecho"/>
    <s v="Mejorado mucho"/>
    <s v="Considero nuestra biblioteca y su personal de gran cantidad de recursos y con una gestion excepcional"/>
  </r>
  <r>
    <s v=""/>
    <s v=""/>
    <s v=""/>
    <d v="2020-05-19T11:08:00"/>
    <s v="F. Filosofía"/>
    <x v="1"/>
    <x v="3"/>
    <x v="2"/>
    <x v="8"/>
    <s v="F. Geografía e Historia"/>
    <s v="Biblioteca Maria Zambrano (Filología / Derecho)"/>
    <m/>
    <m/>
    <m/>
    <m/>
    <m/>
    <n v="5"/>
    <n v="5"/>
    <n v="5"/>
    <n v="5"/>
    <n v="5"/>
    <n v="5"/>
    <m/>
    <n v="2"/>
    <n v="5"/>
    <n v="1"/>
    <n v="5"/>
    <n v="3"/>
    <s v="Facebook|academia.edu"/>
    <m/>
    <m/>
    <m/>
    <m/>
    <m/>
    <m/>
    <n v="4"/>
    <s v="Sí"/>
    <s v="Bueno"/>
    <m/>
    <m/>
    <m/>
    <m/>
    <s v="Sí"/>
    <s v="Sí"/>
    <s v="No"/>
    <m/>
    <s v="Sí"/>
    <m/>
    <n v="5"/>
    <n v="5"/>
    <s v="5, muy satisfecho"/>
    <s v="Mejorado mucho"/>
    <m/>
  </r>
  <r>
    <s v=""/>
    <s v=""/>
    <s v=""/>
    <d v="2020-05-19T11:08:00"/>
    <s v="F. Educación - Centro de Formación del Profesorado"/>
    <x v="3"/>
    <x v="1"/>
    <x v="2"/>
    <x v="2"/>
    <m/>
    <m/>
    <m/>
    <m/>
    <m/>
    <m/>
    <m/>
    <n v="4"/>
    <n v="5"/>
    <n v="2"/>
    <n v="5"/>
    <n v="2"/>
    <n v="4"/>
    <m/>
    <n v="4"/>
    <n v="5"/>
    <n v="4"/>
    <n v="5"/>
    <m/>
    <s v="Twitter|Research Gate|academia.edu"/>
    <m/>
    <m/>
    <m/>
    <m/>
    <m/>
    <m/>
    <n v="4"/>
    <s v="Sí"/>
    <s v="Bueno"/>
    <m/>
    <m/>
    <m/>
    <m/>
    <s v="Sí"/>
    <s v="Sí"/>
    <s v="Sí"/>
    <s v="Muy útil"/>
    <s v="Sí"/>
    <m/>
    <n v="5"/>
    <n v="5"/>
    <s v="5, muy satisfecho"/>
    <s v="Mejorado mucho"/>
    <s v="Gracias a las personas de la Biblioteca de la Facultad de Educación por su competencia y por su amabilidad siempre"/>
  </r>
  <r>
    <s v=""/>
    <s v=""/>
    <s v=""/>
    <d v="2020-05-19T11:08:00"/>
    <s v="F. Trabajo Social"/>
    <x v="3"/>
    <x v="3"/>
    <x v="2"/>
    <x v="4"/>
    <m/>
    <m/>
    <m/>
    <m/>
    <m/>
    <m/>
    <m/>
    <n v="4"/>
    <n v="3"/>
    <n v="4"/>
    <n v="3"/>
    <n v="4"/>
    <n v="4"/>
    <m/>
    <n v="4"/>
    <n v="5"/>
    <n v="4"/>
    <n v="5"/>
    <n v="4"/>
    <s v="Research Gate|Otras"/>
    <m/>
    <m/>
    <m/>
    <m/>
    <m/>
    <m/>
    <n v="4"/>
    <s v="Sí"/>
    <s v="Bueno"/>
    <m/>
    <m/>
    <m/>
    <m/>
    <s v="Sí"/>
    <s v="Sí"/>
    <s v="Sí"/>
    <s v="Muy útil"/>
    <s v="Sí"/>
    <m/>
    <n v="5"/>
    <n v="5"/>
    <s v="5, muy satisfecho"/>
    <s v="Mejorado"/>
    <m/>
  </r>
  <r>
    <s v=""/>
    <s v=""/>
    <s v=""/>
    <d v="2020-05-19T11:08:00"/>
    <s v="F. Geografía e Historia"/>
    <x v="1"/>
    <x v="1"/>
    <x v="2"/>
    <x v="9"/>
    <s v="Biblioteca Maria Zambrano (Filología / Derecho)"/>
    <s v="F. Ciencias de la Información"/>
    <m/>
    <m/>
    <m/>
    <m/>
    <m/>
    <n v="3"/>
    <n v="5"/>
    <n v="1"/>
    <n v="1"/>
    <n v="5"/>
    <n v="3"/>
    <m/>
    <n v="4"/>
    <n v="4"/>
    <n v="3"/>
    <n v="4"/>
    <n v="3"/>
    <s v="No uso ninguna red social"/>
    <m/>
    <m/>
    <m/>
    <m/>
    <m/>
    <m/>
    <n v="4"/>
    <s v="Sí"/>
    <s v="Bueno"/>
    <m/>
    <m/>
    <m/>
    <m/>
    <s v="No"/>
    <s v="Sí"/>
    <s v="No"/>
    <m/>
    <s v="No"/>
    <m/>
    <n v="4"/>
    <n v="4"/>
    <s v="4, satisfecho"/>
    <s v="Mejorado"/>
    <s v="En general estoy muy satisfecha con el servicio de la Biblioteca, pero hay algo que me gustaría comentar. El buscador del catálogo CISNE ordena los resultados de búsqueda de una forma que no comprendo, de manera que a veces el resultado que coincide exactamente con las palabras que se buscan, queda en cuarta o quinta posición y por encima otros que no tienen nada que ver. Es decir, que no parece que ordene los resultados en función de la relevancia, y creo que hace que se pierda un poco de tiempo e incluso que no se encuentre un documento que sí está entre los fondos. En cualquier caso, gracias por el servicio que prestan."/>
  </r>
  <r>
    <s v=""/>
    <s v=""/>
    <s v=""/>
    <d v="2020-05-19T11:08:00"/>
    <s v="F. Ciencias Económicas y Empresariales"/>
    <x v="1"/>
    <x v="1"/>
    <x v="2"/>
    <x v="25"/>
    <s v="F. Ciencias Políticas y Sociología"/>
    <m/>
    <m/>
    <m/>
    <m/>
    <m/>
    <m/>
    <n v="5"/>
    <n v="5"/>
    <n v="5"/>
    <n v="5"/>
    <n v="5"/>
    <n v="2"/>
    <m/>
    <n v="5"/>
    <n v="4"/>
    <n v="1"/>
    <n v="3"/>
    <n v="3"/>
    <s v="Research Gate|academia.edu"/>
    <m/>
    <m/>
    <m/>
    <m/>
    <m/>
    <m/>
    <n v="4"/>
    <m/>
    <m/>
    <m/>
    <m/>
    <m/>
    <m/>
    <s v="Sí"/>
    <s v="Sí"/>
    <s v="No"/>
    <m/>
    <s v="No"/>
    <m/>
    <n v="5"/>
    <n v="5"/>
    <s v="4, satisfecho"/>
    <s v="Mejorado"/>
    <m/>
  </r>
  <r>
    <s v=""/>
    <s v=""/>
    <s v=""/>
    <d v="2020-05-19T11:07:00"/>
    <s v="F. Ciencias Geológicas"/>
    <x v="1"/>
    <x v="3"/>
    <x v="3"/>
    <x v="22"/>
    <s v="Biblioteca Histórica"/>
    <m/>
    <m/>
    <m/>
    <m/>
    <m/>
    <m/>
    <n v="5"/>
    <n v="5"/>
    <n v="4"/>
    <n v="2"/>
    <n v="3"/>
    <n v="5"/>
    <m/>
    <n v="5"/>
    <n v="5"/>
    <n v="5"/>
    <n v="5"/>
    <n v="5"/>
    <s v="Facebook|Twitter|Instagram|Research Gate|Otras"/>
    <m/>
    <m/>
    <m/>
    <m/>
    <m/>
    <m/>
    <n v="4"/>
    <s v="Sí"/>
    <s v="Bueno"/>
    <m/>
    <m/>
    <m/>
    <m/>
    <s v="Sí"/>
    <s v="Sí"/>
    <s v="No"/>
    <m/>
    <s v="No"/>
    <m/>
    <n v="5"/>
    <n v="5"/>
    <s v="5, muy satisfecho"/>
    <s v="Mejorado mucho"/>
    <s v="Se debería mantener las condiciones de silencio por parte del personal de la Biblioteca que sin querer hablan en voz alta y resulta molesto para los estudiantes"/>
  </r>
  <r>
    <s v=""/>
    <s v=""/>
    <s v=""/>
    <d v="2020-05-19T11:07:00"/>
    <s v="F. Ciencias de la Información"/>
    <x v="2"/>
    <x v="2"/>
    <x v="2"/>
    <x v="13"/>
    <m/>
    <m/>
    <m/>
    <m/>
    <m/>
    <m/>
    <m/>
    <n v="5"/>
    <n v="5"/>
    <n v="5"/>
    <n v="2"/>
    <n v="4"/>
    <n v="4"/>
    <m/>
    <n v="4"/>
    <n v="5"/>
    <n v="4"/>
    <n v="4"/>
    <n v="4"/>
    <s v="Instagram|academia.edu"/>
    <m/>
    <m/>
    <m/>
    <m/>
    <m/>
    <m/>
    <n v="5"/>
    <s v="Sí"/>
    <s v="Bueno"/>
    <m/>
    <m/>
    <m/>
    <m/>
    <m/>
    <s v="Sí"/>
    <s v="Sí"/>
    <s v="Útil"/>
    <s v="No"/>
    <m/>
    <n v="4"/>
    <n v="4"/>
    <s v="5, muy satisfecho"/>
    <s v="Mejorado"/>
    <m/>
  </r>
  <r>
    <s v=""/>
    <s v=""/>
    <s v=""/>
    <d v="2020-05-19T11:07:00"/>
    <s v="F. Psicología"/>
    <x v="3"/>
    <x v="1"/>
    <x v="2"/>
    <x v="1"/>
    <m/>
    <m/>
    <m/>
    <m/>
    <m/>
    <m/>
    <m/>
    <n v="5"/>
    <n v="5"/>
    <n v="4"/>
    <n v="3"/>
    <n v="3"/>
    <n v="5"/>
    <m/>
    <n v="5"/>
    <n v="5"/>
    <n v="5"/>
    <n v="5"/>
    <n v="5"/>
    <s v="Research Gate"/>
    <m/>
    <m/>
    <m/>
    <m/>
    <m/>
    <m/>
    <n v="4"/>
    <s v="Sí"/>
    <s v="Excelente"/>
    <m/>
    <m/>
    <m/>
    <m/>
    <s v="Sí"/>
    <s v="Sí"/>
    <s v="Sí"/>
    <s v="Útil"/>
    <s v="No"/>
    <m/>
    <n v="5"/>
    <n v="5"/>
    <s v="5, muy satisfecho"/>
    <s v="Mejorado"/>
    <m/>
  </r>
  <r>
    <s v=""/>
    <s v=""/>
    <s v=""/>
    <d v="2020-05-19T11:07:00"/>
    <s v="F. Ciencias Biológicas"/>
    <x v="2"/>
    <x v="1"/>
    <x v="2"/>
    <x v="5"/>
    <s v="F. Veterinaria"/>
    <s v="F. Farmacia"/>
    <m/>
    <m/>
    <m/>
    <m/>
    <m/>
    <n v="3"/>
    <n v="5"/>
    <n v="3"/>
    <n v="2"/>
    <n v="4"/>
    <n v="4"/>
    <m/>
    <n v="5"/>
    <n v="5"/>
    <n v="5"/>
    <n v="5"/>
    <n v="4"/>
    <s v="Research Gate"/>
    <m/>
    <m/>
    <m/>
    <m/>
    <m/>
    <m/>
    <n v="5"/>
    <s v="Sí"/>
    <s v="Bueno"/>
    <m/>
    <m/>
    <m/>
    <m/>
    <s v="Sí"/>
    <s v="Sí"/>
    <s v="No"/>
    <m/>
    <s v="No"/>
    <m/>
    <n v="5"/>
    <n v="5"/>
    <s v="5, muy satisfecho"/>
    <s v="Mejorado"/>
    <m/>
  </r>
  <r>
    <s v=""/>
    <s v=""/>
    <s v=""/>
    <d v="2020-05-19T11:07:00"/>
    <s v="F. Veterinaria"/>
    <x v="2"/>
    <x v="3"/>
    <x v="3"/>
    <x v="19"/>
    <m/>
    <m/>
    <m/>
    <m/>
    <m/>
    <m/>
    <m/>
    <n v="1"/>
    <n v="4"/>
    <n v="5"/>
    <n v="5"/>
    <n v="4"/>
    <n v="2"/>
    <m/>
    <n v="2"/>
    <n v="4"/>
    <n v="4"/>
    <n v="3"/>
    <n v="3"/>
    <s v="Research Gate|Otras"/>
    <m/>
    <m/>
    <m/>
    <m/>
    <m/>
    <m/>
    <n v="3"/>
    <s v="No"/>
    <m/>
    <m/>
    <m/>
    <m/>
    <m/>
    <s v="No"/>
    <s v="Sí"/>
    <s v="No"/>
    <m/>
    <s v="No"/>
    <m/>
    <n v="4"/>
    <n v="5"/>
    <s v="3, normal"/>
    <s v="Igual"/>
    <m/>
  </r>
  <r>
    <s v=""/>
    <s v=""/>
    <s v=""/>
    <d v="2020-05-19T11:07:00"/>
    <s v="F. Comercio y Turismo"/>
    <x v="2"/>
    <x v="1"/>
    <x v="2"/>
    <x v="25"/>
    <s v="F. Comercio y Turismo"/>
    <m/>
    <m/>
    <m/>
    <m/>
    <m/>
    <m/>
    <n v="3"/>
    <n v="5"/>
    <n v="3"/>
    <n v="3"/>
    <n v="5"/>
    <n v="4"/>
    <m/>
    <n v="3"/>
    <n v="5"/>
    <n v="4"/>
    <m/>
    <n v="4"/>
    <m/>
    <m/>
    <m/>
    <m/>
    <m/>
    <m/>
    <m/>
    <n v="4"/>
    <s v="Sí"/>
    <s v="Bueno"/>
    <m/>
    <m/>
    <m/>
    <m/>
    <s v="No"/>
    <s v="Sí"/>
    <s v="Sí"/>
    <s v="Muy útil"/>
    <s v="Sí"/>
    <m/>
    <n v="5"/>
    <n v="5"/>
    <s v="4, satisfecho"/>
    <s v="Mejorado"/>
    <m/>
  </r>
  <r>
    <s v=""/>
    <s v=""/>
    <s v=""/>
    <d v="2020-05-19T11:07:00"/>
    <s v="F. Ciencias de la Información"/>
    <x v="1"/>
    <x v="3"/>
    <x v="2"/>
    <x v="13"/>
    <s v="Biblioteca Maria Zambrano (Filología / Derecho)"/>
    <s v="F. Filología (Clásicas o General)"/>
    <s v="Biblioteca Nacional de España, Archivo Histórico Nacional"/>
    <m/>
    <m/>
    <m/>
    <m/>
    <n v="5"/>
    <n v="2"/>
    <n v="5"/>
    <n v="2"/>
    <n v="2"/>
    <n v="5"/>
    <m/>
    <n v="3"/>
    <n v="3"/>
    <n v="5"/>
    <n v="5"/>
    <n v="5"/>
    <s v="No uso ninguna red social"/>
    <m/>
    <m/>
    <m/>
    <m/>
    <m/>
    <m/>
    <n v="5"/>
    <s v="Sí"/>
    <s v="Excelente"/>
    <m/>
    <m/>
    <m/>
    <m/>
    <s v="Sí"/>
    <s v="Sí"/>
    <s v="Sí"/>
    <s v="Muy útil"/>
    <s v="No"/>
    <s v="Mayor digitalización documental, sobre todo de textos de siglos anteriores"/>
    <n v="5"/>
    <n v="5"/>
    <s v="5, muy satisfecho"/>
    <s v="Mejorado"/>
    <s v="Digitalización de libros para que haya más opciones de consulta a través de internet."/>
  </r>
  <r>
    <s v=""/>
    <s v=""/>
    <s v=""/>
    <d v="2020-05-19T11:07:00"/>
    <s v="F. Ciencias Biológicas"/>
    <x v="2"/>
    <x v="2"/>
    <x v="2"/>
    <x v="5"/>
    <s v="F. Bellas Artes"/>
    <m/>
    <m/>
    <m/>
    <m/>
    <m/>
    <m/>
    <n v="2"/>
    <n v="5"/>
    <n v="3"/>
    <n v="1"/>
    <n v="3"/>
    <n v="4"/>
    <m/>
    <n v="5"/>
    <n v="5"/>
    <n v="4"/>
    <n v="5"/>
    <n v="5"/>
    <s v="Twitter|Research Gate"/>
    <m/>
    <m/>
    <m/>
    <m/>
    <m/>
    <m/>
    <n v="5"/>
    <s v="Sí"/>
    <s v="Bueno"/>
    <m/>
    <m/>
    <m/>
    <m/>
    <s v="No"/>
    <s v="Sí"/>
    <s v="No"/>
    <m/>
    <s v="Sí"/>
    <m/>
    <n v="5"/>
    <n v="5"/>
    <s v="5, muy satisfecho"/>
    <s v="Mejorado"/>
    <m/>
  </r>
  <r>
    <s v=""/>
    <s v=""/>
    <s v=""/>
    <d v="2020-05-19T11:07:00"/>
    <s v="F. Ciencias Económicas y Empresariales"/>
    <x v="3"/>
    <x v="1"/>
    <x v="2"/>
    <x v="25"/>
    <s v="F. Ciencias Políticas y Sociología"/>
    <s v="F. Trabajo Social"/>
    <m/>
    <m/>
    <m/>
    <m/>
    <m/>
    <n v="4"/>
    <n v="4"/>
    <n v="2"/>
    <n v="1"/>
    <n v="2"/>
    <n v="4"/>
    <m/>
    <n v="4"/>
    <n v="5"/>
    <n v="4"/>
    <n v="5"/>
    <n v="5"/>
    <s v="academia.edu"/>
    <m/>
    <m/>
    <m/>
    <m/>
    <m/>
    <m/>
    <n v="5"/>
    <s v="Sí"/>
    <m/>
    <m/>
    <m/>
    <m/>
    <m/>
    <s v="Sí"/>
    <s v="Sí"/>
    <s v="No"/>
    <m/>
    <s v="No"/>
    <m/>
    <n v="5"/>
    <n v="5"/>
    <s v="5, muy satisfecho"/>
    <s v="Mejorado mucho"/>
    <m/>
  </r>
  <r>
    <s v=""/>
    <s v=""/>
    <s v=""/>
    <d v="2020-05-19T11:06:00"/>
    <s v="F. Ciencias de la Información"/>
    <x v="1"/>
    <x v="1"/>
    <x v="5"/>
    <x v="13"/>
    <m/>
    <m/>
    <m/>
    <m/>
    <m/>
    <m/>
    <m/>
    <n v="4"/>
    <n v="5"/>
    <n v="2"/>
    <n v="3"/>
    <n v="4"/>
    <n v="4"/>
    <m/>
    <n v="3"/>
    <n v="5"/>
    <n v="4"/>
    <n v="4"/>
    <n v="4"/>
    <s v="Twitter|Research Gate|academia.edu|Otras"/>
    <m/>
    <m/>
    <m/>
    <m/>
    <m/>
    <m/>
    <n v="3"/>
    <s v="Sí"/>
    <m/>
    <m/>
    <m/>
    <m/>
    <m/>
    <s v="No"/>
    <s v="Sí"/>
    <s v="No"/>
    <m/>
    <s v="No"/>
    <s v="Suscripción a medios digitales para profesorado y alumnado como usuarios"/>
    <n v="5"/>
    <n v="5"/>
    <s v="4, satisfecho"/>
    <s v="Mejorado"/>
    <m/>
  </r>
  <r>
    <s v=""/>
    <s v=""/>
    <s v=""/>
    <d v="2020-05-19T11:06:00"/>
    <s v="F. Óptica y Optometría"/>
    <x v="1"/>
    <x v="2"/>
    <x v="3"/>
    <x v="16"/>
    <m/>
    <m/>
    <m/>
    <m/>
    <m/>
    <m/>
    <m/>
    <n v="2"/>
    <n v="5"/>
    <n v="4"/>
    <n v="4"/>
    <n v="4"/>
    <n v="3"/>
    <m/>
    <n v="4"/>
    <n v="5"/>
    <n v="4"/>
    <n v="4"/>
    <n v="4"/>
    <s v="Twitter|Research Gate"/>
    <m/>
    <m/>
    <m/>
    <m/>
    <m/>
    <m/>
    <n v="4"/>
    <s v="Sí"/>
    <s v="Bueno"/>
    <m/>
    <m/>
    <m/>
    <m/>
    <s v="No"/>
    <s v="Sí"/>
    <s v="Sí"/>
    <s v="Normal"/>
    <s v="Sí"/>
    <m/>
    <n v="4"/>
    <n v="4"/>
    <s v="4, satisfecho"/>
    <s v="Igual"/>
    <m/>
  </r>
  <r>
    <s v=""/>
    <s v=""/>
    <s v=""/>
    <d v="2020-05-19T11:06:00"/>
    <m/>
    <x v="1"/>
    <x v="2"/>
    <x v="2"/>
    <x v="22"/>
    <m/>
    <m/>
    <m/>
    <m/>
    <m/>
    <m/>
    <m/>
    <n v="3"/>
    <n v="4"/>
    <n v="4"/>
    <n v="2"/>
    <n v="4"/>
    <n v="4"/>
    <m/>
    <n v="4"/>
    <n v="4"/>
    <n v="3"/>
    <n v="4"/>
    <n v="4"/>
    <s v="Research Gate"/>
    <m/>
    <m/>
    <m/>
    <m/>
    <m/>
    <m/>
    <n v="3"/>
    <s v="Sí"/>
    <s v="Bueno"/>
    <m/>
    <m/>
    <m/>
    <m/>
    <s v="No"/>
    <s v="Sí"/>
    <s v="Sí"/>
    <s v="Útil"/>
    <s v="Sí"/>
    <m/>
    <n v="4"/>
    <n v="4"/>
    <s v="4, satisfecho"/>
    <s v="Igual"/>
    <m/>
  </r>
  <r>
    <s v=""/>
    <s v=""/>
    <s v=""/>
    <d v="2020-05-19T11:06:00"/>
    <s v="F. Geografía e Historia"/>
    <x v="3"/>
    <x v="2"/>
    <x v="2"/>
    <x v="9"/>
    <s v="F. Filosofía"/>
    <s v="Biblioteca Maria Zambrano (Filología / Derecho)"/>
    <m/>
    <m/>
    <m/>
    <m/>
    <m/>
    <n v="4"/>
    <n v="4"/>
    <n v="3"/>
    <n v="3"/>
    <n v="2"/>
    <n v="4"/>
    <m/>
    <n v="4"/>
    <n v="4"/>
    <n v="4"/>
    <n v="4"/>
    <n v="4"/>
    <s v="academia.edu"/>
    <m/>
    <m/>
    <m/>
    <m/>
    <m/>
    <m/>
    <n v="4"/>
    <s v="Sí"/>
    <s v="Bueno"/>
    <m/>
    <m/>
    <m/>
    <m/>
    <s v="No"/>
    <s v="Sí"/>
    <s v="No"/>
    <m/>
    <s v="Sí"/>
    <m/>
    <n v="5"/>
    <n v="5"/>
    <s v="5, muy satisfecho"/>
    <s v="Mejorado mucho"/>
    <m/>
  </r>
  <r>
    <s v=""/>
    <s v=""/>
    <s v=""/>
    <d v="2020-05-19T11:06:00"/>
    <s v="F. Comercio y Turismo"/>
    <x v="1"/>
    <x v="2"/>
    <x v="12"/>
    <x v="27"/>
    <s v="F. Geografía e Historia"/>
    <s v="Biblioteca Maria Zambrano (Filología / Derecho)"/>
    <s v="Bibliotecas y centros de documentación de carácter local / provincial de los lugares que constituyen el área de trabajo de mis investigaciones."/>
    <m/>
    <m/>
    <m/>
    <m/>
    <n v="3"/>
    <n v="4"/>
    <n v="1"/>
    <n v="3"/>
    <n v="4"/>
    <n v="4"/>
    <m/>
    <n v="3"/>
    <n v="5"/>
    <n v="2"/>
    <n v="5"/>
    <n v="2"/>
    <s v="Twitter|Research Gate|academia.edu"/>
    <m/>
    <m/>
    <m/>
    <m/>
    <m/>
    <m/>
    <n v="4"/>
    <s v="Sí"/>
    <s v="Bueno"/>
    <m/>
    <m/>
    <m/>
    <m/>
    <s v="No"/>
    <s v="Sí"/>
    <s v="No"/>
    <m/>
    <s v="Sí"/>
    <m/>
    <n v="5"/>
    <n v="5"/>
    <s v="4, satisfecho"/>
    <s v="Mejorado"/>
    <m/>
  </r>
  <r>
    <s v=""/>
    <s v=""/>
    <s v=""/>
    <d v="2020-05-19T11:06:00"/>
    <s v="F. Ciencias Matemáticas"/>
    <x v="1"/>
    <x v="3"/>
    <x v="4"/>
    <x v="17"/>
    <s v="F. Ciencias Físicas"/>
    <s v="F. Ciencias Químicas"/>
    <s v="biblioteca de la UNED y biblioteca del centro cultural municipal de Sanchinarro"/>
    <m/>
    <m/>
    <m/>
    <m/>
    <n v="2"/>
    <n v="5"/>
    <n v="2"/>
    <n v="2"/>
    <n v="5"/>
    <n v="3"/>
    <m/>
    <n v="4"/>
    <n v="5"/>
    <n v="5"/>
    <n v="5"/>
    <n v="5"/>
    <s v="No uso ninguna red social"/>
    <m/>
    <m/>
    <m/>
    <m/>
    <m/>
    <m/>
    <n v="5"/>
    <s v="Sí"/>
    <s v="Bueno"/>
    <m/>
    <m/>
    <m/>
    <m/>
    <s v="No"/>
    <s v="Sí"/>
    <s v="Sí"/>
    <s v="Útil"/>
    <s v="Sí"/>
    <s v="deberia prohibirse la compra de material en formato fisico por parte de la biblioteca"/>
    <n v="5"/>
    <n v="5"/>
    <s v="4, satisfecho"/>
    <s v="Mejorado mucho"/>
    <s v="Deberia prohibirse la adquisión de material fisico en la biblioteca de Matematicas. Estaremos educando muy mal a nuestros alumnos si les seguimos referenciando mayoritariamente a libros fisicos."/>
  </r>
  <r>
    <s v=""/>
    <s v=""/>
    <s v=""/>
    <d v="2020-05-19T11:05:00"/>
    <s v="F. Ciencias Económicas y Empresariales"/>
    <x v="1"/>
    <x v="1"/>
    <x v="2"/>
    <x v="25"/>
    <m/>
    <m/>
    <m/>
    <m/>
    <m/>
    <m/>
    <m/>
    <n v="3"/>
    <n v="5"/>
    <n v="2"/>
    <n v="2"/>
    <n v="3"/>
    <n v="5"/>
    <m/>
    <n v="5"/>
    <n v="5"/>
    <n v="4"/>
    <n v="5"/>
    <n v="5"/>
    <s v="No uso ninguna red social"/>
    <m/>
    <m/>
    <m/>
    <m/>
    <m/>
    <m/>
    <n v="5"/>
    <s v="Sí"/>
    <s v="Excelente"/>
    <m/>
    <m/>
    <m/>
    <m/>
    <s v="Sí"/>
    <s v="Sí"/>
    <s v="Sí"/>
    <s v="Muy útil"/>
    <s v="No"/>
    <m/>
    <n v="5"/>
    <n v="5"/>
    <s v="5, muy satisfecho"/>
    <s v="Mejorado"/>
    <m/>
  </r>
  <r>
    <s v=""/>
    <s v=""/>
    <s v=""/>
    <d v="2020-05-19T11:05:00"/>
    <s v="F. Óptica y Optometría"/>
    <x v="2"/>
    <x v="1"/>
    <x v="2"/>
    <x v="19"/>
    <m/>
    <m/>
    <m/>
    <m/>
    <m/>
    <m/>
    <m/>
    <n v="1"/>
    <n v="4"/>
    <n v="1"/>
    <n v="1"/>
    <n v="2"/>
    <n v="3"/>
    <m/>
    <n v="5"/>
    <n v="5"/>
    <n v="4"/>
    <n v="4"/>
    <n v="5"/>
    <s v="Research Gate|academia.edu"/>
    <m/>
    <m/>
    <m/>
    <m/>
    <m/>
    <m/>
    <n v="2"/>
    <s v="Sí"/>
    <s v="Bueno"/>
    <m/>
    <m/>
    <m/>
    <m/>
    <s v="No"/>
    <s v="Sí"/>
    <s v="Sí"/>
    <s v="Útil"/>
    <s v="No"/>
    <m/>
    <n v="5"/>
    <n v="5"/>
    <s v="4, satisfecho"/>
    <s v="Mejorado"/>
    <m/>
  </r>
  <r>
    <s v=""/>
    <s v=""/>
    <s v=""/>
    <d v="2020-05-19T11:05:00"/>
    <s v="Otro"/>
    <x v="2"/>
    <x v="4"/>
    <x v="2"/>
    <x v="11"/>
    <s v="F. Farmacia"/>
    <s v="Biblioteca Maria Zambrano (Filología / Derecho)"/>
    <s v="Bibliotecas públicas de la Comunidad de Madrid, Biblioteca Hospital General Universitario Gregorio Marañón"/>
    <m/>
    <m/>
    <m/>
    <m/>
    <n v="1"/>
    <n v="1"/>
    <n v="3"/>
    <n v="3"/>
    <n v="5"/>
    <n v="3"/>
    <m/>
    <n v="2"/>
    <n v="5"/>
    <n v="3"/>
    <n v="3"/>
    <n v="2"/>
    <s v="Research Gate|Otras"/>
    <m/>
    <m/>
    <m/>
    <m/>
    <m/>
    <m/>
    <n v="4"/>
    <s v="No"/>
    <m/>
    <m/>
    <m/>
    <m/>
    <m/>
    <s v="No"/>
    <s v="No"/>
    <s v="No"/>
    <m/>
    <s v="No"/>
    <m/>
    <n v="4"/>
    <n v="4"/>
    <s v="4, satisfecho"/>
    <s v="Igual"/>
    <m/>
  </r>
  <r>
    <s v=""/>
    <s v=""/>
    <s v=""/>
    <d v="2020-05-19T11:05:00"/>
    <s v="F. Ciencias de la Información"/>
    <x v="1"/>
    <x v="5"/>
    <x v="2"/>
    <x v="13"/>
    <s v="F. Filología (Clásicas o General)"/>
    <s v="F. Bellas Artes"/>
    <m/>
    <m/>
    <m/>
    <m/>
    <m/>
    <n v="3"/>
    <n v="4"/>
    <n v="4"/>
    <n v="3"/>
    <n v="2"/>
    <n v="3"/>
    <m/>
    <n v="4"/>
    <n v="5"/>
    <n v="4"/>
    <n v="4"/>
    <n v="4"/>
    <s v="Research Gate|academia.edu"/>
    <m/>
    <m/>
    <m/>
    <m/>
    <m/>
    <m/>
    <n v="4"/>
    <s v="Sí"/>
    <s v="Bueno"/>
    <m/>
    <m/>
    <m/>
    <m/>
    <s v="No"/>
    <s v="Sí"/>
    <s v="No"/>
    <m/>
    <s v="No"/>
    <m/>
    <n v="5"/>
    <n v="5"/>
    <s v="5, muy satisfecho"/>
    <s v="Mejorado"/>
    <m/>
  </r>
  <r>
    <s v=""/>
    <s v=""/>
    <s v=""/>
    <d v="2020-05-19T11:05:00"/>
    <s v="F. Ciencias Físicas"/>
    <x v="3"/>
    <x v="1"/>
    <x v="2"/>
    <x v="17"/>
    <s v="F. Ciencias Químicas"/>
    <m/>
    <m/>
    <m/>
    <m/>
    <m/>
    <m/>
    <n v="5"/>
    <n v="5"/>
    <n v="5"/>
    <n v="2"/>
    <n v="4"/>
    <n v="5"/>
    <m/>
    <n v="5"/>
    <n v="5"/>
    <n v="5"/>
    <n v="5"/>
    <n v="5"/>
    <s v="Research Gate|Otras"/>
    <m/>
    <m/>
    <m/>
    <m/>
    <m/>
    <m/>
    <n v="5"/>
    <s v="Sí"/>
    <s v="Bueno"/>
    <m/>
    <m/>
    <m/>
    <m/>
    <s v="No"/>
    <s v="Sí"/>
    <s v="No"/>
    <m/>
    <s v="No"/>
    <m/>
    <n v="5"/>
    <n v="5"/>
    <s v="5, muy satisfecho"/>
    <s v="Mejorado mucho"/>
    <m/>
  </r>
  <r>
    <s v=""/>
    <s v=""/>
    <s v=""/>
    <d v="2020-05-19T11:05:00"/>
    <s v="F. Ciencias Matemáticas"/>
    <x v="3"/>
    <x v="1"/>
    <x v="13"/>
    <x v="17"/>
    <s v="F. Ciencias Físicas"/>
    <s v="F. Ciencias Químicas"/>
    <s v="CSIC-ICMAT"/>
    <m/>
    <m/>
    <m/>
    <m/>
    <n v="5"/>
    <n v="4"/>
    <n v="5"/>
    <n v="3"/>
    <n v="4"/>
    <n v="5"/>
    <m/>
    <n v="5"/>
    <n v="5"/>
    <n v="5"/>
    <n v="5"/>
    <n v="5"/>
    <s v="Facebook|Twitter|Instagram|Research Gate"/>
    <m/>
    <m/>
    <m/>
    <m/>
    <m/>
    <m/>
    <n v="5"/>
    <s v="No"/>
    <m/>
    <m/>
    <m/>
    <m/>
    <m/>
    <s v="No"/>
    <s v="No"/>
    <s v="No"/>
    <m/>
    <s v="Sí"/>
    <m/>
    <n v="5"/>
    <n v="5"/>
    <s v="5, muy satisfecho"/>
    <m/>
    <s v="No puedo contestar la 7.2 porque soy nueva. He empezado a trabajar en la UCM en Septiembre 2019."/>
  </r>
  <r>
    <s v=""/>
    <s v=""/>
    <s v=""/>
    <d v="2020-05-19T11:05:00"/>
    <s v="F. Ciencias Físicas"/>
    <x v="2"/>
    <x v="3"/>
    <x v="5"/>
    <x v="13"/>
    <m/>
    <m/>
    <s v="Utilizo el préstamo interbibliotecario"/>
    <m/>
    <m/>
    <m/>
    <m/>
    <n v="4"/>
    <n v="4"/>
    <n v="4"/>
    <n v="4"/>
    <n v="4"/>
    <n v="3"/>
    <m/>
    <n v="4"/>
    <n v="5"/>
    <n v="5"/>
    <n v="5"/>
    <n v="4"/>
    <s v="Research Gate|academia.edu"/>
    <m/>
    <m/>
    <m/>
    <m/>
    <m/>
    <m/>
    <n v="5"/>
    <s v="Sí"/>
    <s v="Bueno"/>
    <m/>
    <m/>
    <m/>
    <m/>
    <s v="Sí"/>
    <s v="Sí"/>
    <s v="Sí"/>
    <s v="Muy útil"/>
    <s v="No"/>
    <m/>
    <n v="5"/>
    <n v="4"/>
    <s v="4, satisfecho"/>
    <s v="Mejorado"/>
    <m/>
  </r>
  <r>
    <s v=""/>
    <s v=""/>
    <s v=""/>
    <d v="2020-05-19T11:05:00"/>
    <s v="F. Filología"/>
    <x v="3"/>
    <x v="3"/>
    <x v="2"/>
    <x v="3"/>
    <s v="F. Geografía e Historia"/>
    <s v="Biblioteca Histórica"/>
    <s v="Biblioteca Nacional de España, Biblioteca de Castilla La Mancha."/>
    <m/>
    <m/>
    <m/>
    <m/>
    <n v="5"/>
    <n v="3"/>
    <n v="4"/>
    <n v="3"/>
    <n v="3"/>
    <n v="5"/>
    <m/>
    <n v="2"/>
    <n v="4"/>
    <n v="2"/>
    <n v="4"/>
    <n v="4"/>
    <s v="Facebook|academia.edu"/>
    <m/>
    <m/>
    <m/>
    <m/>
    <m/>
    <m/>
    <n v="2"/>
    <s v="Sí"/>
    <s v="Regular"/>
    <m/>
    <m/>
    <m/>
    <m/>
    <s v="Sí"/>
    <s v="No"/>
    <s v="No"/>
    <m/>
    <s v="No"/>
    <m/>
    <n v="5"/>
    <n v="5"/>
    <s v="4, satisfecho"/>
    <s v="Mejorado"/>
    <m/>
  </r>
  <r>
    <s v=""/>
    <s v=""/>
    <s v=""/>
    <d v="2020-05-19T11:05:00"/>
    <s v="F. Filología"/>
    <x v="1"/>
    <x v="1"/>
    <x v="2"/>
    <x v="8"/>
    <s v="Biblioteca Maria Zambrano (Filología / Derecho)"/>
    <m/>
    <m/>
    <m/>
    <m/>
    <m/>
    <m/>
    <n v="3"/>
    <n v="4"/>
    <n v="3"/>
    <n v="3"/>
    <n v="5"/>
    <n v="2"/>
    <m/>
    <n v="2"/>
    <n v="5"/>
    <n v="4"/>
    <n v="5"/>
    <n v="4"/>
    <s v="Research Gate|Otras"/>
    <m/>
    <m/>
    <m/>
    <m/>
    <m/>
    <m/>
    <n v="3"/>
    <s v="Sí"/>
    <s v="Bueno"/>
    <m/>
    <m/>
    <m/>
    <m/>
    <s v="No"/>
    <s v="Sí"/>
    <s v="No"/>
    <m/>
    <s v="No"/>
    <m/>
    <n v="5"/>
    <n v="5"/>
    <s v="4, satisfecho"/>
    <m/>
    <s v="El motor de búsqueda de artículos de la biblioteca debería posibilitar la búsqueda a partir de los DOIs de las publicaciones: haría que estas fueran mucho más sencillas, ya que nos evitaría el trabajo de tener que navegar por los numerosos títulos similares que las búsquedas suelen devolver.  Desconozco hasta qué punto este un problema del servicio de bibliotecas o de los departamentos de la Facultad de Filología; sin embargo, se ha de destacar que el acceso electrónico a revistas científicas del área de Lenguas y lingüística (Filología) es bastante pobre. Por ejemplo, llama la atención que no contemos con suscripción a una gran cantidad de revistas de estas áreas indexadas en JCR."/>
  </r>
  <r>
    <s v=""/>
    <s v=""/>
    <s v=""/>
    <d v="2020-05-19T11:04:00"/>
    <s v="F. Educación - Centro de Formación del Profesorado"/>
    <x v="2"/>
    <x v="2"/>
    <x v="2"/>
    <x v="2"/>
    <m/>
    <m/>
    <m/>
    <m/>
    <m/>
    <m/>
    <m/>
    <n v="3"/>
    <n v="5"/>
    <n v="3"/>
    <n v="2"/>
    <n v="2"/>
    <n v="4"/>
    <m/>
    <n v="3"/>
    <n v="5"/>
    <n v="3"/>
    <n v="5"/>
    <n v="4"/>
    <s v="No uso ninguna red social"/>
    <m/>
    <m/>
    <m/>
    <m/>
    <m/>
    <m/>
    <n v="4"/>
    <s v="No"/>
    <m/>
    <m/>
    <m/>
    <m/>
    <m/>
    <s v="No"/>
    <s v="Sí"/>
    <s v="No"/>
    <m/>
    <s v="Sí"/>
    <m/>
    <n v="5"/>
    <n v="5"/>
    <s v="5, muy satisfecho"/>
    <s v="Mejorado mucho"/>
    <s v="Agradezco mucho su colaboración con la docencia y su rápida resolución de problemas con los libros y artículos solicitados. Siempre facilitan enormemente la labor docente e investigadora y en cuanto tenga tiempo haré sus cursos porque me consta de lo valorados que son por los que lo hacen. Seguid así"/>
  </r>
  <r>
    <s v=""/>
    <s v=""/>
    <s v=""/>
    <d v="2020-05-19T11:04:00"/>
    <s v="F. Derecho"/>
    <x v="1"/>
    <x v="2"/>
    <x v="2"/>
    <x v="3"/>
    <s v="F. Filología (Clásicas o General)"/>
    <s v="F. Geografía e Historia"/>
    <m/>
    <m/>
    <m/>
    <m/>
    <m/>
    <n v="4"/>
    <n v="4"/>
    <n v="3"/>
    <n v="4"/>
    <n v="4"/>
    <n v="3"/>
    <m/>
    <n v="5"/>
    <n v="4"/>
    <n v="4"/>
    <n v="3"/>
    <n v="5"/>
    <s v="Facebook|Twitter|Instagram|Research Gate|academia.edu"/>
    <m/>
    <m/>
    <m/>
    <m/>
    <m/>
    <m/>
    <n v="3"/>
    <s v="Sí"/>
    <s v="Bueno"/>
    <m/>
    <m/>
    <m/>
    <m/>
    <s v="No"/>
    <s v="Sí"/>
    <s v="No"/>
    <m/>
    <s v="No"/>
    <m/>
    <n v="5"/>
    <n v="5"/>
    <s v="3, normal"/>
    <s v="Empeorado"/>
    <s v="Fusión de las bibliotecas de Derecho Romano e Historia del Derecho, en Colección presencial y separada. Tiene joyas que la convertirían en un centro de atracción de investigadores nacionales e internacionales"/>
  </r>
  <r>
    <s v=""/>
    <s v=""/>
    <s v=""/>
    <d v="2020-05-19T11:04:00"/>
    <s v="F. Ciencias Biológicas"/>
    <x v="2"/>
    <x v="1"/>
    <x v="2"/>
    <x v="5"/>
    <m/>
    <m/>
    <m/>
    <m/>
    <m/>
    <m/>
    <m/>
    <n v="3"/>
    <n v="5"/>
    <n v="2"/>
    <n v="5"/>
    <n v="5"/>
    <n v="4"/>
    <m/>
    <n v="5"/>
    <n v="4"/>
    <n v="5"/>
    <n v="5"/>
    <n v="5"/>
    <s v="Facebook|Research Gate"/>
    <m/>
    <m/>
    <m/>
    <m/>
    <m/>
    <m/>
    <n v="4"/>
    <s v="Sí"/>
    <s v="Bueno"/>
    <m/>
    <m/>
    <m/>
    <m/>
    <s v="Sí"/>
    <s v="Sí"/>
    <s v="No"/>
    <m/>
    <s v="Sí"/>
    <s v="El acceso a artículos antiguos que no están digitalizados a veces resulta complicado"/>
    <n v="5"/>
    <n v="5"/>
    <s v="4, satisfecho"/>
    <s v="Mejorado mucho"/>
    <s v="Digitalizar artículos antiguos, que en ocasiones son muy difíciles de conseguir"/>
  </r>
  <r>
    <s v=""/>
    <s v=""/>
    <s v=""/>
    <d v="2020-05-19T11:04:00"/>
    <s v="F. Geografía e Historia"/>
    <x v="3"/>
    <x v="1"/>
    <x v="2"/>
    <x v="9"/>
    <s v="F. Bellas Artes"/>
    <m/>
    <s v="BNE"/>
    <m/>
    <m/>
    <m/>
    <m/>
    <n v="4"/>
    <n v="4"/>
    <n v="1"/>
    <n v="3"/>
    <n v="4"/>
    <n v="3"/>
    <m/>
    <n v="4"/>
    <n v="5"/>
    <n v="4"/>
    <n v="4"/>
    <n v="4"/>
    <s v="Research Gate|academia.edu"/>
    <m/>
    <m/>
    <m/>
    <m/>
    <m/>
    <m/>
    <n v="2"/>
    <s v="No"/>
    <m/>
    <m/>
    <m/>
    <m/>
    <m/>
    <s v="No"/>
    <s v="Sí"/>
    <s v="No"/>
    <m/>
    <s v="Sí"/>
    <s v="Más publicaciones"/>
    <n v="5"/>
    <n v="5"/>
    <s v="4, satisfecho"/>
    <s v="Mejorado"/>
    <m/>
  </r>
  <r>
    <s v=""/>
    <s v=""/>
    <s v=""/>
    <d v="2020-05-19T11:04:00"/>
    <s v="F. Medicina"/>
    <x v="5"/>
    <x v="3"/>
    <x v="2"/>
    <x v="11"/>
    <m/>
    <m/>
    <m/>
    <m/>
    <m/>
    <m/>
    <m/>
    <m/>
    <n v="5"/>
    <m/>
    <m/>
    <n v="3"/>
    <n v="5"/>
    <m/>
    <n v="5"/>
    <n v="5"/>
    <n v="4"/>
    <n v="5"/>
    <n v="4"/>
    <s v="Research Gate|academia.edu"/>
    <m/>
    <m/>
    <m/>
    <m/>
    <m/>
    <m/>
    <n v="5"/>
    <s v="No"/>
    <m/>
    <m/>
    <m/>
    <m/>
    <m/>
    <s v="No"/>
    <s v="No"/>
    <s v="Sí"/>
    <s v="Útil"/>
    <s v="No"/>
    <s v="Algunos libros en edición electrónica no son fáciles de encontrar (quizás no se disponga de ellos?)."/>
    <n v="5"/>
    <n v="5"/>
    <s v="5, muy satisfecho"/>
    <s v="Mejorado mucho"/>
    <s v="Algunos libros en edición electrónica no son fáciles de encontrar (quizás no se disponga de ellos?)."/>
  </r>
  <r>
    <s v=""/>
    <s v=""/>
    <s v=""/>
    <d v="2020-05-19T11:03:00"/>
    <s v="F. Ciencias Geológicas"/>
    <x v="1"/>
    <x v="5"/>
    <x v="3"/>
    <x v="22"/>
    <m/>
    <m/>
    <m/>
    <m/>
    <m/>
    <m/>
    <m/>
    <n v="4"/>
    <n v="5"/>
    <n v="3"/>
    <n v="3"/>
    <n v="3"/>
    <n v="4"/>
    <m/>
    <n v="5"/>
    <n v="5"/>
    <n v="4"/>
    <n v="4"/>
    <n v="4"/>
    <s v="Research Gate|Otras"/>
    <m/>
    <m/>
    <m/>
    <m/>
    <m/>
    <m/>
    <n v="4"/>
    <s v="Sí"/>
    <s v="Bueno"/>
    <m/>
    <m/>
    <m/>
    <m/>
    <s v="No"/>
    <s v="Sí"/>
    <s v="No"/>
    <m/>
    <s v="No"/>
    <m/>
    <n v="4"/>
    <n v="5"/>
    <s v="5, muy satisfecho"/>
    <s v="Mejorado"/>
    <m/>
  </r>
  <r>
    <s v=""/>
    <s v=""/>
    <s v=""/>
    <d v="2020-05-19T11:03:00"/>
    <s v="F. Veterinaria"/>
    <x v="2"/>
    <x v="2"/>
    <x v="2"/>
    <x v="18"/>
    <m/>
    <m/>
    <m/>
    <m/>
    <m/>
    <m/>
    <m/>
    <n v="4"/>
    <n v="5"/>
    <n v="3"/>
    <n v="2"/>
    <n v="5"/>
    <n v="4"/>
    <m/>
    <n v="4"/>
    <n v="3"/>
    <n v="2"/>
    <n v="3"/>
    <n v="2"/>
    <s v="Twitter"/>
    <m/>
    <m/>
    <m/>
    <m/>
    <m/>
    <m/>
    <n v="4"/>
    <s v="Sí"/>
    <s v="Regular"/>
    <m/>
    <m/>
    <m/>
    <m/>
    <s v="Sí"/>
    <s v="Sí"/>
    <s v="Sí"/>
    <m/>
    <s v="Sí"/>
    <m/>
    <n v="5"/>
    <n v="5"/>
    <s v="5, muy satisfecho"/>
    <s v="Mejorado mucho"/>
    <s v="La web general y el buscador cisne"/>
  </r>
  <r>
    <s v=""/>
    <s v=""/>
    <s v=""/>
    <d v="2020-05-19T11:03:00"/>
    <s v="F. Ciencias Físicas"/>
    <x v="1"/>
    <x v="2"/>
    <x v="2"/>
    <x v="15"/>
    <s v="F. Informática"/>
    <s v="F. Ciencias Matemáticas"/>
    <m/>
    <m/>
    <m/>
    <m/>
    <m/>
    <n v="4"/>
    <n v="3"/>
    <n v="1"/>
    <n v="1"/>
    <n v="4"/>
    <n v="4"/>
    <m/>
    <n v="2"/>
    <n v="5"/>
    <n v="1"/>
    <n v="4"/>
    <n v="1"/>
    <s v="No uso ninguna red social"/>
    <m/>
    <m/>
    <m/>
    <m/>
    <m/>
    <m/>
    <n v="5"/>
    <s v="Sí"/>
    <s v="Bueno"/>
    <m/>
    <m/>
    <m/>
    <m/>
    <s v="No"/>
    <s v="Sí"/>
    <s v="Sí"/>
    <s v="Poco útil"/>
    <s v="No"/>
    <m/>
    <n v="5"/>
    <n v="5"/>
    <s v="3, normal"/>
    <s v="Mejorado"/>
    <s v="La actualización del catálogo cisne al nuevo catálogo hace muy difícil la búsqueda de libros. El buscador no funciona correctamente, y la información mostrada es demasiada, careciendo la mayoría de interés"/>
  </r>
  <r>
    <s v=""/>
    <s v=""/>
    <s v=""/>
    <d v="2020-05-19T11:03:00"/>
    <s v="F. Ciencias Económicas y Empresariales"/>
    <x v="1"/>
    <x v="3"/>
    <x v="2"/>
    <x v="25"/>
    <m/>
    <m/>
    <m/>
    <m/>
    <m/>
    <m/>
    <m/>
    <n v="4"/>
    <n v="3"/>
    <n v="4"/>
    <n v="1"/>
    <n v="4"/>
    <n v="4"/>
    <m/>
    <n v="4"/>
    <n v="5"/>
    <n v="4"/>
    <n v="5"/>
    <n v="4"/>
    <s v="Research Gate"/>
    <m/>
    <m/>
    <m/>
    <m/>
    <m/>
    <m/>
    <n v="4"/>
    <s v="Sí"/>
    <s v="Bueno"/>
    <m/>
    <m/>
    <m/>
    <m/>
    <s v="Sí"/>
    <s v="No"/>
    <s v="Sí"/>
    <s v="Útil"/>
    <s v="No"/>
    <m/>
    <n v="5"/>
    <n v="5"/>
    <s v="4, satisfecho"/>
    <s v="Igual"/>
    <m/>
  </r>
  <r>
    <s v=""/>
    <s v=""/>
    <s v=""/>
    <d v="2020-05-19T11:03:00"/>
    <s v="F. Ciencias Económicas y Empresariales"/>
    <x v="2"/>
    <x v="1"/>
    <x v="2"/>
    <x v="25"/>
    <m/>
    <m/>
    <m/>
    <m/>
    <m/>
    <m/>
    <m/>
    <n v="1"/>
    <n v="5"/>
    <n v="2"/>
    <n v="4"/>
    <n v="4"/>
    <n v="4"/>
    <m/>
    <n v="5"/>
    <n v="5"/>
    <n v="5"/>
    <n v="5"/>
    <n v="5"/>
    <s v="Research Gate|academia.edu"/>
    <m/>
    <m/>
    <m/>
    <m/>
    <m/>
    <m/>
    <n v="5"/>
    <s v="Sí"/>
    <s v="Bueno"/>
    <m/>
    <m/>
    <m/>
    <m/>
    <s v="Sí"/>
    <s v="Sí"/>
    <s v="Sí"/>
    <s v="Útil"/>
    <s v="No"/>
    <m/>
    <n v="5"/>
    <n v="5"/>
    <s v="5, muy satisfecho"/>
    <s v="Mejorado"/>
    <m/>
  </r>
  <r>
    <s v=""/>
    <s v=""/>
    <s v=""/>
    <d v="2020-05-19T11:03:00"/>
    <s v="F. Ciencias Económicas y Empresariales"/>
    <x v="3"/>
    <x v="1"/>
    <x v="14"/>
    <x v="25"/>
    <s v="Biblioteca Maria Zambrano (Filología / Derecho)"/>
    <s v="F. Geografía e Historia"/>
    <s v="Habitualmente a la Biblioteca de la AECID"/>
    <m/>
    <m/>
    <m/>
    <m/>
    <n v="5"/>
    <n v="5"/>
    <n v="2"/>
    <n v="1"/>
    <n v="1"/>
    <n v="3"/>
    <m/>
    <n v="3"/>
    <n v="4"/>
    <n v="3"/>
    <n v="2"/>
    <n v="4"/>
    <s v="No uso ninguna red social"/>
    <m/>
    <m/>
    <m/>
    <m/>
    <m/>
    <m/>
    <n v="4"/>
    <s v="Sí"/>
    <s v="Regular"/>
    <m/>
    <m/>
    <m/>
    <m/>
    <s v="No"/>
    <s v="Sí"/>
    <s v="Sí"/>
    <s v="Útil"/>
    <s v="Sí"/>
    <m/>
    <n v="5"/>
    <n v="5"/>
    <s v="4, satisfecho"/>
    <s v="Mejorado"/>
    <m/>
  </r>
  <r>
    <s v=""/>
    <s v=""/>
    <s v=""/>
    <d v="2020-05-19T11:03:00"/>
    <s v="F. Ciencias Económicas y Empresariales"/>
    <x v="3"/>
    <x v="1"/>
    <x v="8"/>
    <x v="25"/>
    <s v="F. Ciencias Políticas y Sociología"/>
    <s v="F. Psicología"/>
    <m/>
    <m/>
    <m/>
    <m/>
    <m/>
    <n v="5"/>
    <n v="5"/>
    <n v="5"/>
    <n v="5"/>
    <n v="5"/>
    <n v="5"/>
    <m/>
    <n v="5"/>
    <n v="5"/>
    <n v="5"/>
    <n v="5"/>
    <n v="5"/>
    <s v="Otras"/>
    <m/>
    <m/>
    <m/>
    <m/>
    <m/>
    <m/>
    <n v="5"/>
    <s v="Sí"/>
    <m/>
    <m/>
    <m/>
    <m/>
    <m/>
    <s v="No"/>
    <s v="Sí"/>
    <s v="No"/>
    <m/>
    <s v="Sí"/>
    <m/>
    <n v="5"/>
    <n v="5"/>
    <s v="5, muy satisfecho"/>
    <s v="Igual"/>
    <s v="El personal merece todo mi reconocimiento por su eficiencia y su amabilidad. Sin embargo, debo consignar la insuficiencia de personal y la precariedad de parte de él, lo que denota una mala conducción del servicio por parte de los sucesivos rectores."/>
  </r>
  <r>
    <s v=""/>
    <s v=""/>
    <s v=""/>
    <d v="2020-05-19T11:02:00"/>
    <s v="F. Ciencias Geológicas"/>
    <x v="3"/>
    <x v="2"/>
    <x v="2"/>
    <x v="22"/>
    <m/>
    <m/>
    <m/>
    <m/>
    <m/>
    <m/>
    <m/>
    <n v="5"/>
    <n v="5"/>
    <n v="3"/>
    <n v="4"/>
    <n v="4"/>
    <n v="5"/>
    <m/>
    <n v="4"/>
    <n v="5"/>
    <n v="4"/>
    <n v="5"/>
    <n v="5"/>
    <s v="No uso ninguna red social|Otras"/>
    <m/>
    <m/>
    <m/>
    <m/>
    <m/>
    <m/>
    <n v="5"/>
    <s v="Sí"/>
    <s v="Excelente"/>
    <m/>
    <m/>
    <m/>
    <m/>
    <s v="Sí"/>
    <s v="Sí"/>
    <s v="Sí"/>
    <s v="Útil"/>
    <s v="Sí"/>
    <m/>
    <n v="5"/>
    <n v="5"/>
    <s v="5, muy satisfecho"/>
    <s v="Mejorado mucho"/>
    <m/>
  </r>
  <r>
    <s v=""/>
    <s v=""/>
    <s v=""/>
    <d v="2020-05-19T11:02:00"/>
    <s v="F. Filología"/>
    <x v="3"/>
    <x v="2"/>
    <x v="2"/>
    <x v="8"/>
    <s v="Biblioteca Maria Zambrano (Filología / Derecho)"/>
    <s v="F. Geografía e Historia"/>
    <s v="Consejo Superior de Investigaciones Científicas Biblioteca Nacional"/>
    <m/>
    <m/>
    <m/>
    <m/>
    <n v="4"/>
    <n v="5"/>
    <n v="2"/>
    <n v="1"/>
    <n v="5"/>
    <n v="4"/>
    <m/>
    <n v="4"/>
    <n v="5"/>
    <n v="1"/>
    <n v="5"/>
    <n v="4"/>
    <s v="Facebook|academia.edu"/>
    <m/>
    <m/>
    <m/>
    <m/>
    <m/>
    <m/>
    <n v="5"/>
    <s v="Sí"/>
    <s v="Bueno"/>
    <m/>
    <m/>
    <m/>
    <m/>
    <s v="No"/>
    <s v="Sí"/>
    <s v="Sí"/>
    <s v="Útil"/>
    <s v="No"/>
    <m/>
    <n v="5"/>
    <n v="5"/>
    <s v="4, satisfecho"/>
    <s v="Mejorado mucho"/>
    <s v="La búsqueda en la plataforma Cisne es un infierno. Por favor, mejórenla."/>
  </r>
  <r>
    <s v=""/>
    <s v=""/>
    <s v=""/>
    <d v="2020-05-19T11:02:00"/>
    <s v="F. Ciencias Políticas y Sociología"/>
    <x v="1"/>
    <x v="1"/>
    <x v="2"/>
    <x v="6"/>
    <s v="Biblioteca Maria Zambrano (Filología / Derecho)"/>
    <m/>
    <m/>
    <m/>
    <m/>
    <m/>
    <m/>
    <n v="3"/>
    <n v="5"/>
    <n v="3"/>
    <m/>
    <n v="3"/>
    <n v="4"/>
    <m/>
    <n v="3"/>
    <m/>
    <n v="3"/>
    <n v="5"/>
    <n v="4"/>
    <s v="Otras"/>
    <m/>
    <m/>
    <m/>
    <m/>
    <m/>
    <m/>
    <n v="4"/>
    <s v="No"/>
    <m/>
    <m/>
    <m/>
    <m/>
    <m/>
    <s v="Sí"/>
    <s v="Sí"/>
    <s v="Sí"/>
    <s v="Muy útil"/>
    <s v="Sí"/>
    <s v="Algunas bases de revistas juridicas están fatal. No tenemos claves, no sabemos sacar partido a todo lo que tienen...."/>
    <n v="5"/>
    <n v="5"/>
    <s v="5, muy satisfecho"/>
    <s v="Mejorado"/>
    <s v="Lo que he dicho antes. Mejor acceso a revistas jurídicas (al menos a las de mi area, derecho del trabajo), cursos para sacar partido, buena información de las claves de acceso., que todas las revistas estén compartidas entre las distintas facultades........"/>
  </r>
  <r>
    <s v=""/>
    <s v=""/>
    <s v=""/>
    <d v="2020-05-19T11:02:00"/>
    <s v="F. Derecho"/>
    <x v="3"/>
    <x v="1"/>
    <x v="5"/>
    <x v="28"/>
    <s v="Biblioteca Maria Zambrano (Filología / Derecho)"/>
    <s v="F. Comercio y Turismo"/>
    <m/>
    <m/>
    <m/>
    <m/>
    <m/>
    <n v="4"/>
    <n v="4"/>
    <n v="5"/>
    <n v="2"/>
    <n v="3"/>
    <n v="5"/>
    <m/>
    <n v="4"/>
    <n v="5"/>
    <n v="5"/>
    <n v="3"/>
    <n v="5"/>
    <s v="No uso ninguna red social"/>
    <m/>
    <m/>
    <m/>
    <m/>
    <m/>
    <m/>
    <n v="4"/>
    <s v="Sí"/>
    <s v="Bueno"/>
    <m/>
    <m/>
    <m/>
    <m/>
    <s v="No"/>
    <s v="Sí"/>
    <s v="Sí"/>
    <s v="Útil"/>
    <s v="No"/>
    <m/>
    <n v="5"/>
    <n v="5"/>
    <s v="5, muy satisfecho"/>
    <s v="Mejorado mucho"/>
    <m/>
  </r>
  <r>
    <s v=""/>
    <s v=""/>
    <s v=""/>
    <d v="2020-05-19T11:01:00"/>
    <s v="F. Geografía e Historia"/>
    <x v="3"/>
    <x v="1"/>
    <x v="2"/>
    <x v="9"/>
    <s v="Biblioteca Maria Zambrano (Filología / Derecho)"/>
    <m/>
    <m/>
    <m/>
    <m/>
    <m/>
    <m/>
    <n v="4"/>
    <n v="5"/>
    <n v="5"/>
    <n v="2"/>
    <n v="4"/>
    <n v="4"/>
    <m/>
    <n v="4"/>
    <n v="5"/>
    <n v="5"/>
    <n v="5"/>
    <n v="5"/>
    <s v="Facebook|Twitter|academia.edu"/>
    <m/>
    <m/>
    <m/>
    <m/>
    <m/>
    <m/>
    <n v="4"/>
    <s v="Sí"/>
    <s v="Excelente"/>
    <m/>
    <m/>
    <m/>
    <m/>
    <s v="Sí"/>
    <s v="Sí"/>
    <s v="Sí"/>
    <s v="Muy útil"/>
    <s v="Sí"/>
    <m/>
    <n v="5"/>
    <n v="5"/>
    <s v="5, muy satisfecho"/>
    <s v="Mejorado mucho"/>
    <m/>
  </r>
  <r>
    <s v=""/>
    <s v=""/>
    <s v=""/>
    <d v="2020-05-19T11:01:00"/>
    <s v="F. Filología"/>
    <x v="1"/>
    <x v="1"/>
    <x v="2"/>
    <x v="3"/>
    <s v="F. Psicología"/>
    <s v="F. Ciencias Económicas y Empresariales"/>
    <m/>
    <m/>
    <m/>
    <m/>
    <m/>
    <n v="4"/>
    <n v="4"/>
    <n v="4"/>
    <n v="2"/>
    <n v="4"/>
    <n v="4"/>
    <m/>
    <n v="5"/>
    <n v="5"/>
    <n v="3"/>
    <n v="5"/>
    <n v="5"/>
    <s v="Research Gate"/>
    <m/>
    <m/>
    <m/>
    <m/>
    <m/>
    <m/>
    <n v="5"/>
    <s v="Sí"/>
    <s v="Excelente"/>
    <m/>
    <m/>
    <m/>
    <m/>
    <s v="No"/>
    <s v="Sí"/>
    <s v="Sí"/>
    <s v="Poco útil"/>
    <s v="No"/>
    <m/>
    <n v="5"/>
    <n v="5"/>
    <s v="5, muy satisfecho"/>
    <s v="Igual"/>
    <s v="No he notado diferencias estos dos últimos años. El catálogo cisne anterior me resultaba mucho más intuitivo y fácil porque con la búsqueda sencilla salía lo que buscabas y no mil cosas que no buscas, que es lo que ocurre en el actual. Para filtrar hay que hacer búsqueda avanzada. Por lo demás la web es muy buena, y estoy muy contenta con todo el trabajo que implica la biblioteca, realizado por personas muy profesionales y amabilísimas. Me gustaría que se pudieran comprar más revistas especializadas, faltan bastantes de filología, algunas son muy básicas y necesarias, y son demasiado caras para que podamos suscribirnos personalmente los profesores. Ese asunto creo que es lo único que, a mi juicio, queda por resolver, hay lagunas demasiado gordas en ese sentido."/>
  </r>
  <r>
    <s v=""/>
    <s v=""/>
    <s v=""/>
    <d v="2020-05-19T11:01:00"/>
    <s v="F. Filología"/>
    <x v="4"/>
    <x v="2"/>
    <x v="12"/>
    <x v="3"/>
    <s v="F. Filología (Clásicas o General)"/>
    <s v="F. Ciencias de la Información"/>
    <s v="Biblioteca de la Universidad de Alcalá (CRAI)"/>
    <m/>
    <m/>
    <m/>
    <m/>
    <n v="5"/>
    <n v="4"/>
    <n v="4"/>
    <n v="3"/>
    <n v="5"/>
    <n v="3"/>
    <m/>
    <n v="3"/>
    <n v="5"/>
    <n v="2"/>
    <n v="3"/>
    <n v="3"/>
    <s v="Research Gate|academia.edu"/>
    <m/>
    <m/>
    <m/>
    <m/>
    <m/>
    <m/>
    <n v="4"/>
    <s v="Sí"/>
    <s v="Bueno"/>
    <m/>
    <m/>
    <m/>
    <m/>
    <s v="No"/>
    <s v="Sí"/>
    <s v="Sí"/>
    <s v="Útil"/>
    <s v="No"/>
    <m/>
    <n v="5"/>
    <n v="5"/>
    <s v="5, muy satisfecho"/>
    <s v="Mejorado"/>
    <m/>
  </r>
  <r>
    <s v=""/>
    <s v=""/>
    <s v=""/>
    <d v="2020-05-19T11:01:00"/>
    <s v="F. Ciencias de la Información"/>
    <x v="1"/>
    <x v="2"/>
    <x v="2"/>
    <x v="13"/>
    <s v="F. Ciencias de la Documentación"/>
    <s v="F. Geografía e Historia"/>
    <s v="hemeroteca NACIONAL BIBLIOTECA NACIONAL"/>
    <m/>
    <m/>
    <m/>
    <m/>
    <n v="4"/>
    <n v="4"/>
    <n v="5"/>
    <n v="4"/>
    <n v="3"/>
    <n v="4"/>
    <m/>
    <n v="4"/>
    <n v="4"/>
    <n v="4"/>
    <n v="3"/>
    <n v="4"/>
    <s v="Twitter|Research Gate|academia.edu"/>
    <m/>
    <m/>
    <m/>
    <m/>
    <m/>
    <m/>
    <n v="4"/>
    <s v="Sí"/>
    <s v="Excelente"/>
    <m/>
    <m/>
    <m/>
    <m/>
    <s v="Sí"/>
    <s v="Sí"/>
    <s v="Sí"/>
    <s v="Útil"/>
    <s v="Sí"/>
    <s v="TALLERES PARA QUE LOS ESTUDIANTES APRENDAN A USAR MEJOR LA BIBLIOTECA"/>
    <n v="5"/>
    <n v="4"/>
    <s v="4, satisfecho"/>
    <s v="Mejorado mucho"/>
    <s v="MAS CONTACTO CON EL PDI"/>
  </r>
  <r>
    <s v=""/>
    <s v=""/>
    <s v=""/>
    <d v="2020-05-19T11:01:00"/>
    <s v="F. Geografía e Historia"/>
    <x v="1"/>
    <x v="1"/>
    <x v="3"/>
    <x v="9"/>
    <s v="F. Comercio y Turismo"/>
    <s v="F. Ciencias Geológicas"/>
    <m/>
    <m/>
    <m/>
    <m/>
    <m/>
    <n v="4"/>
    <n v="5"/>
    <n v="3"/>
    <n v="2"/>
    <n v="3"/>
    <n v="4"/>
    <m/>
    <n v="4"/>
    <n v="4"/>
    <n v="3"/>
    <n v="5"/>
    <n v="4"/>
    <s v="Research Gate|academia.edu"/>
    <m/>
    <m/>
    <m/>
    <m/>
    <m/>
    <m/>
    <n v="4"/>
    <s v="Sí"/>
    <s v="Bueno"/>
    <m/>
    <m/>
    <m/>
    <m/>
    <s v="Sí"/>
    <s v="Sí"/>
    <s v="Sí"/>
    <s v="Muy útil"/>
    <s v="Sí"/>
    <m/>
    <n v="4"/>
    <n v="5"/>
    <s v="4, satisfecho"/>
    <s v="Mejorado mucho"/>
    <m/>
  </r>
  <r>
    <s v=""/>
    <s v=""/>
    <s v=""/>
    <d v="2020-05-19T11:00:00"/>
    <s v="F. Ciencias de la Información"/>
    <x v="1"/>
    <x v="4"/>
    <x v="2"/>
    <x v="13"/>
    <s v="Biblioteca Maria Zambrano (Filología / Derecho)"/>
    <s v="F. Ciencias Políticas y Sociología"/>
    <m/>
    <m/>
    <m/>
    <m/>
    <m/>
    <n v="5"/>
    <n v="3"/>
    <n v="3"/>
    <n v="1"/>
    <n v="4"/>
    <n v="4"/>
    <m/>
    <n v="2"/>
    <n v="5"/>
    <n v="3"/>
    <n v="5"/>
    <n v="3"/>
    <s v="Facebook|Research Gate|academia.edu|Otras"/>
    <m/>
    <m/>
    <m/>
    <m/>
    <m/>
    <m/>
    <n v="5"/>
    <s v="Sí"/>
    <s v="Bueno"/>
    <m/>
    <m/>
    <m/>
    <m/>
    <s v="No"/>
    <s v="Sí"/>
    <s v="Sí"/>
    <s v="Normal"/>
    <s v="Sí"/>
    <m/>
    <n v="5"/>
    <n v="5"/>
    <s v="4, satisfecho"/>
    <s v="Mejorado"/>
    <m/>
  </r>
  <r>
    <s v=""/>
    <s v=""/>
    <s v=""/>
    <d v="2020-05-19T11:00:00"/>
    <s v="F. Ciencias Políticas y Sociología"/>
    <x v="3"/>
    <x v="2"/>
    <x v="3"/>
    <x v="6"/>
    <s v="F. Trabajo Social"/>
    <m/>
    <m/>
    <m/>
    <m/>
    <m/>
    <m/>
    <n v="5"/>
    <n v="5"/>
    <n v="4"/>
    <m/>
    <n v="5"/>
    <n v="4"/>
    <m/>
    <n v="3"/>
    <n v="5"/>
    <n v="4"/>
    <n v="5"/>
    <n v="4"/>
    <s v="Twitter|Research Gate"/>
    <m/>
    <m/>
    <m/>
    <m/>
    <m/>
    <m/>
    <n v="4"/>
    <s v="Sí"/>
    <s v="Regular"/>
    <m/>
    <m/>
    <m/>
    <m/>
    <s v="No"/>
    <s v="Sí"/>
    <s v="Sí"/>
    <s v="Útil"/>
    <s v="Sí"/>
    <m/>
    <n v="5"/>
    <n v="5"/>
    <s v="4, satisfecho"/>
    <s v="Mejorado"/>
    <s v="Más facilidad para revistas electrónicas (ahora es muy difícil que te aprueben la solicitud de suscripción); más libros en formato electrónico; mejorar la usabilidad de Eprints para que sea más sencillo enviar el texto pdf del artículo sin tener que pasar por tantos trámites (a menudo he desistido en el intento). ¡Muchas gracias al personal de la biblioteca de Ciencias Políticas por su servicio eficiente y amable!"/>
  </r>
  <r>
    <s v=""/>
    <s v=""/>
    <s v=""/>
    <d v="2020-05-19T11:00:00"/>
    <s v="F. Ciencias Físicas"/>
    <x v="2"/>
    <x v="1"/>
    <x v="2"/>
    <x v="15"/>
    <s v="F. Ciencias Químicas"/>
    <m/>
    <m/>
    <m/>
    <m/>
    <m/>
    <m/>
    <n v="2"/>
    <n v="5"/>
    <n v="2"/>
    <n v="2"/>
    <n v="5"/>
    <n v="3"/>
    <m/>
    <n v="4"/>
    <n v="4"/>
    <n v="4"/>
    <n v="4"/>
    <n v="4"/>
    <s v="Twitter|Research Gate"/>
    <m/>
    <m/>
    <m/>
    <m/>
    <m/>
    <m/>
    <n v="4"/>
    <s v="Sí"/>
    <s v="Regular"/>
    <m/>
    <m/>
    <m/>
    <m/>
    <s v="Sí"/>
    <s v="Sí"/>
    <s v="No"/>
    <m/>
    <s v="Sí"/>
    <m/>
    <n v="4"/>
    <n v="4"/>
    <s v="4, satisfecho"/>
    <s v="Mejorado"/>
    <m/>
  </r>
  <r>
    <s v=""/>
    <s v=""/>
    <s v=""/>
    <d v="2020-05-19T11:00:00"/>
    <s v="F. Filología"/>
    <x v="1"/>
    <x v="2"/>
    <x v="8"/>
    <x v="3"/>
    <s v="F. Filología (Clásicas o General)"/>
    <s v="F. Filosofía"/>
    <s v="Biblioteca Nacional"/>
    <m/>
    <m/>
    <m/>
    <m/>
    <n v="4"/>
    <n v="5"/>
    <n v="3"/>
    <n v="2"/>
    <n v="4"/>
    <n v="3"/>
    <m/>
    <n v="4"/>
    <n v="5"/>
    <n v="1"/>
    <n v="5"/>
    <n v="3"/>
    <s v="academia.edu"/>
    <m/>
    <m/>
    <m/>
    <m/>
    <m/>
    <m/>
    <n v="4"/>
    <s v="Sí"/>
    <s v="Bueno"/>
    <m/>
    <m/>
    <m/>
    <m/>
    <s v="No"/>
    <s v="Sí"/>
    <s v="No"/>
    <m/>
    <s v="No"/>
    <s v="acceso a más herramientas digitales"/>
    <n v="5"/>
    <n v="5"/>
    <s v="4, satisfecho"/>
    <s v="Igual"/>
    <s v="Crítica: el catálogo Cisne que es peor catálogo bibliotecario que conozco. No ayuda, en vez de facilitar soluciones complica la busqueda. Desanima mucho.  Alabanza: el personal que trabaja en la biblioteca de Facultad de Filología."/>
  </r>
  <r>
    <s v=""/>
    <s v=""/>
    <s v=""/>
    <d v="2020-05-19T11:00:00"/>
    <s v="F. Ciencias Políticas y Sociología"/>
    <x v="2"/>
    <x v="1"/>
    <x v="2"/>
    <x v="6"/>
    <m/>
    <m/>
    <m/>
    <m/>
    <m/>
    <m/>
    <m/>
    <n v="3"/>
    <n v="5"/>
    <n v="5"/>
    <n v="1"/>
    <n v="3"/>
    <n v="4"/>
    <m/>
    <n v="5"/>
    <n v="5"/>
    <n v="5"/>
    <n v="5"/>
    <n v="5"/>
    <s v="Twitter|Research Gate"/>
    <m/>
    <m/>
    <m/>
    <m/>
    <m/>
    <m/>
    <m/>
    <s v="Sí"/>
    <s v="Bueno"/>
    <m/>
    <m/>
    <m/>
    <m/>
    <s v="No"/>
    <s v="No"/>
    <s v="No"/>
    <m/>
    <s v="Sí"/>
    <m/>
    <n v="5"/>
    <n v="5"/>
    <s v="5, muy satisfecho"/>
    <s v="Mejorado"/>
    <s v="Enhorabuena. He trabajado anteriormente como profesor en otras universidades de Madrid, pero la cantidad y calidad de los recursos de la Biblioteca UCM son excelentes en comparación con las demás.  Como sugerencia, creo que debemos insistir más (tanto el PDI como el personal bibliotecario), en formar a los estudiantes para que sepan cómo acceder a libros y artículos de revistas científicas a través del catálogo de la Biblioteca. Lamentablemente, muchos de ellos tienden a hacer sus trabajos solo consultando fuentes disponibles en abierto en internet (webs, prensa...), sin hacer uso de las publicaciones científicas disponibles en la Biblioteca (ni en formato impreso, ni digitales)."/>
  </r>
  <r>
    <s v=""/>
    <s v=""/>
    <s v=""/>
    <d v="2020-05-19T11:00:00"/>
    <s v="F. Ciencias Químicas"/>
    <x v="2"/>
    <x v="2"/>
    <x v="2"/>
    <x v="21"/>
    <m/>
    <m/>
    <m/>
    <m/>
    <m/>
    <m/>
    <m/>
    <n v="4"/>
    <n v="5"/>
    <n v="5"/>
    <n v="3"/>
    <n v="4"/>
    <n v="4"/>
    <m/>
    <n v="5"/>
    <n v="5"/>
    <n v="3"/>
    <n v="4"/>
    <n v="4"/>
    <s v="Twitter|Research Gate|academia.edu"/>
    <m/>
    <m/>
    <m/>
    <m/>
    <m/>
    <m/>
    <n v="4"/>
    <s v="Sí"/>
    <s v="Bueno"/>
    <m/>
    <m/>
    <m/>
    <m/>
    <s v="No"/>
    <s v="Sí"/>
    <s v="Sí"/>
    <s v="Normal"/>
    <s v="Sí"/>
    <m/>
    <n v="5"/>
    <n v="5"/>
    <s v="5, muy satisfecho"/>
    <s v="Igual"/>
    <m/>
  </r>
  <r>
    <s v=""/>
    <s v=""/>
    <s v=""/>
    <d v="2020-05-19T11:00:00"/>
    <s v="F. Veterinaria"/>
    <x v="2"/>
    <x v="1"/>
    <x v="2"/>
    <x v="18"/>
    <m/>
    <m/>
    <m/>
    <m/>
    <m/>
    <m/>
    <m/>
    <n v="3"/>
    <n v="5"/>
    <n v="3"/>
    <n v="3"/>
    <n v="3"/>
    <n v="5"/>
    <m/>
    <n v="5"/>
    <n v="5"/>
    <n v="5"/>
    <n v="5"/>
    <n v="5"/>
    <s v="No uso ninguna red social"/>
    <m/>
    <m/>
    <m/>
    <m/>
    <m/>
    <m/>
    <n v="5"/>
    <s v="Sí"/>
    <m/>
    <m/>
    <m/>
    <m/>
    <m/>
    <s v="No"/>
    <s v="Sí"/>
    <s v="Sí"/>
    <s v="Muy útil"/>
    <s v="No"/>
    <m/>
    <n v="5"/>
    <n v="5"/>
    <s v="5, muy satisfecho"/>
    <s v="Mejorado mucho"/>
    <m/>
  </r>
  <r>
    <s v=""/>
    <s v=""/>
    <s v=""/>
    <d v="2020-05-19T11:00:00"/>
    <s v="F. Óptica y Optometría"/>
    <x v="1"/>
    <x v="2"/>
    <x v="8"/>
    <x v="16"/>
    <s v="Biblioteca Maria Zambrano (Filología / Derecho)"/>
    <s v="F. Ciencias Físicas"/>
    <m/>
    <m/>
    <m/>
    <m/>
    <m/>
    <n v="4"/>
    <n v="5"/>
    <n v="4"/>
    <n v="4"/>
    <n v="4"/>
    <n v="5"/>
    <m/>
    <n v="5"/>
    <n v="5"/>
    <n v="5"/>
    <n v="5"/>
    <n v="5"/>
    <s v="Otras"/>
    <m/>
    <m/>
    <m/>
    <m/>
    <m/>
    <m/>
    <n v="5"/>
    <s v="Sí"/>
    <s v="Bueno"/>
    <m/>
    <m/>
    <m/>
    <m/>
    <s v="No"/>
    <s v="Sí"/>
    <s v="No"/>
    <m/>
    <s v="Sí"/>
    <m/>
    <n v="5"/>
    <n v="5"/>
    <s v="5, muy satisfecho"/>
    <s v="Mejorado mucho"/>
    <m/>
  </r>
  <r>
    <s v=""/>
    <s v=""/>
    <s v=""/>
    <d v="2020-05-19T11:00:00"/>
    <s v="F. Óptica y Optometría"/>
    <x v="4"/>
    <x v="2"/>
    <x v="3"/>
    <x v="16"/>
    <s v="F. Ciencias Matemáticas"/>
    <s v="Biblioteca Maria Zambrano (Filología / Derecho)"/>
    <s v="Biblioteca universidad carlos III de Madrid, Biblioteca pública del Retiro"/>
    <m/>
    <m/>
    <m/>
    <m/>
    <n v="5"/>
    <n v="4"/>
    <n v="3"/>
    <n v="3"/>
    <n v="3"/>
    <n v="4"/>
    <m/>
    <n v="5"/>
    <n v="5"/>
    <n v="2"/>
    <n v="5"/>
    <n v="4"/>
    <s v="No uso ninguna red social"/>
    <m/>
    <m/>
    <m/>
    <m/>
    <m/>
    <m/>
    <n v="4"/>
    <s v="Sí"/>
    <s v="Bueno"/>
    <m/>
    <m/>
    <m/>
    <m/>
    <s v="No"/>
    <s v="Sí"/>
    <s v="No"/>
    <m/>
    <s v="Sí"/>
    <m/>
    <n v="5"/>
    <n v="5"/>
    <s v="5, muy satisfecho"/>
    <s v="Mejorado mucho"/>
    <m/>
  </r>
  <r>
    <s v=""/>
    <s v=""/>
    <s v=""/>
    <d v="2020-05-19T11:00:00"/>
    <s v="F. Óptica y Optometría"/>
    <x v="1"/>
    <x v="3"/>
    <x v="2"/>
    <x v="16"/>
    <s v="F. Medicina"/>
    <m/>
    <s v="Aunque es de la UCM no aparece en el listado: Biblioteca Instituto de Investigaciones Oftalmológicas Ramón Castroviejo"/>
    <m/>
    <m/>
    <m/>
    <m/>
    <n v="5"/>
    <n v="5"/>
    <n v="4"/>
    <n v="5"/>
    <n v="5"/>
    <n v="4"/>
    <m/>
    <n v="5"/>
    <n v="5"/>
    <n v="4"/>
    <n v="5"/>
    <n v="4"/>
    <s v="Research Gate|academia.edu"/>
    <m/>
    <m/>
    <m/>
    <m/>
    <m/>
    <m/>
    <n v="5"/>
    <s v="Sí"/>
    <s v="Bueno"/>
    <m/>
    <m/>
    <m/>
    <m/>
    <s v="No"/>
    <s v="Sí"/>
    <s v="No"/>
    <m/>
    <s v="Sí"/>
    <m/>
    <n v="5"/>
    <n v="5"/>
    <s v="5, muy satisfecho"/>
    <s v="Mejorado"/>
    <m/>
  </r>
  <r>
    <s v=""/>
    <s v=""/>
    <s v=""/>
    <d v="2020-05-19T10:59:00"/>
    <s v="F. Trabajo Social"/>
    <x v="3"/>
    <x v="4"/>
    <x v="2"/>
    <x v="4"/>
    <s v="F. Ciencias Políticas y Sociología"/>
    <s v="F. Filosofía"/>
    <m/>
    <m/>
    <m/>
    <m/>
    <m/>
    <n v="5"/>
    <n v="3"/>
    <n v="3"/>
    <n v="1"/>
    <n v="4"/>
    <n v="5"/>
    <m/>
    <n v="5"/>
    <n v="5"/>
    <n v="4"/>
    <n v="5"/>
    <n v="5"/>
    <s v="No uso ninguna red social"/>
    <m/>
    <m/>
    <m/>
    <m/>
    <m/>
    <m/>
    <n v="5"/>
    <s v="Sí"/>
    <s v="Bueno"/>
    <m/>
    <m/>
    <m/>
    <m/>
    <s v="Sí"/>
    <s v="Sí"/>
    <s v="No"/>
    <m/>
    <s v="Sí"/>
    <m/>
    <n v="5"/>
    <n v="5"/>
    <s v="5, muy satisfecho"/>
    <s v="Mejorado mucho"/>
    <m/>
  </r>
  <r>
    <s v=""/>
    <s v=""/>
    <s v=""/>
    <d v="2020-05-19T10:59:00"/>
    <s v="F. Geografía e Historia"/>
    <x v="3"/>
    <x v="2"/>
    <x v="2"/>
    <x v="9"/>
    <s v="Biblioteca Maria Zambrano (Filología / Derecho)"/>
    <m/>
    <m/>
    <m/>
    <m/>
    <m/>
    <m/>
    <n v="4"/>
    <n v="4"/>
    <n v="5"/>
    <n v="5"/>
    <n v="4"/>
    <n v="4"/>
    <m/>
    <n v="4"/>
    <n v="5"/>
    <n v="5"/>
    <n v="5"/>
    <n v="5"/>
    <s v="No uso ninguna red social"/>
    <m/>
    <m/>
    <m/>
    <m/>
    <m/>
    <m/>
    <n v="4"/>
    <s v="Sí"/>
    <s v="Excelente"/>
    <m/>
    <m/>
    <m/>
    <m/>
    <s v="No"/>
    <s v="Sí"/>
    <s v="No"/>
    <m/>
    <s v="Sí"/>
    <m/>
    <n v="5"/>
    <n v="5"/>
    <s v="4, satisfecho"/>
    <s v="Mejorado"/>
    <m/>
  </r>
  <r>
    <s v=""/>
    <s v=""/>
    <s v=""/>
    <d v="2020-05-19T10:58:00"/>
    <s v="F. Ciencias Geológicas"/>
    <x v="2"/>
    <x v="5"/>
    <x v="9"/>
    <x v="19"/>
    <m/>
    <m/>
    <m/>
    <m/>
    <m/>
    <m/>
    <m/>
    <n v="1"/>
    <n v="4"/>
    <n v="4"/>
    <n v="4"/>
    <n v="4"/>
    <n v="2"/>
    <m/>
    <n v="2"/>
    <n v="2"/>
    <n v="2"/>
    <n v="2"/>
    <n v="3"/>
    <s v="Research Gate|academia.edu"/>
    <m/>
    <m/>
    <m/>
    <m/>
    <m/>
    <m/>
    <n v="2"/>
    <s v="Sí"/>
    <s v="Regular"/>
    <m/>
    <m/>
    <m/>
    <m/>
    <s v="No"/>
    <s v="Sí"/>
    <s v="No"/>
    <m/>
    <s v="No"/>
    <m/>
    <n v="2"/>
    <n v="3"/>
    <s v="3, normal"/>
    <s v="Igual"/>
    <m/>
  </r>
  <r>
    <s v=""/>
    <s v=""/>
    <s v=""/>
    <d v="2020-05-19T10:58:00"/>
    <s v="F. Ciencias Económicas y Empresariales"/>
    <x v="1"/>
    <x v="2"/>
    <x v="2"/>
    <x v="25"/>
    <s v="F. Comercio y Turismo"/>
    <s v="Biblioteca Maria Zambrano (Filología / Derecho)"/>
    <m/>
    <m/>
    <m/>
    <m/>
    <m/>
    <n v="5"/>
    <n v="5"/>
    <m/>
    <n v="2"/>
    <n v="3"/>
    <n v="4"/>
    <m/>
    <n v="4"/>
    <n v="5"/>
    <n v="3"/>
    <n v="5"/>
    <n v="5"/>
    <s v="Research Gate|academia.edu"/>
    <m/>
    <m/>
    <m/>
    <m/>
    <m/>
    <m/>
    <n v="5"/>
    <s v="Sí"/>
    <s v="Bueno"/>
    <m/>
    <m/>
    <m/>
    <m/>
    <s v="No"/>
    <s v="Sí"/>
    <s v="No"/>
    <m/>
    <s v="No"/>
    <m/>
    <n v="5"/>
    <n v="5"/>
    <s v="5, muy satisfecho"/>
    <s v="Mejorado mucho"/>
    <m/>
  </r>
  <r>
    <s v=""/>
    <s v=""/>
    <s v=""/>
    <d v="2020-05-19T10:58:00"/>
    <s v="F. Geografía e Historia"/>
    <x v="3"/>
    <x v="1"/>
    <x v="3"/>
    <x v="9"/>
    <s v="Biblioteca Maria Zambrano (Filología / Derecho)"/>
    <s v="F. Filosofía"/>
    <m/>
    <m/>
    <m/>
    <m/>
    <m/>
    <n v="4"/>
    <n v="2"/>
    <n v="5"/>
    <n v="4"/>
    <n v="5"/>
    <n v="4"/>
    <m/>
    <n v="2"/>
    <m/>
    <n v="5"/>
    <n v="3"/>
    <n v="3"/>
    <s v="No uso ninguna red social"/>
    <m/>
    <m/>
    <m/>
    <m/>
    <m/>
    <m/>
    <n v="5"/>
    <s v="Sí"/>
    <s v="Bueno"/>
    <m/>
    <m/>
    <m/>
    <m/>
    <s v="No"/>
    <s v="Sí"/>
    <s v="No"/>
    <m/>
    <s v="No"/>
    <m/>
    <n v="4"/>
    <n v="5"/>
    <s v="4, satisfecho"/>
    <s v="Igual"/>
    <m/>
  </r>
  <r>
    <s v=""/>
    <s v=""/>
    <s v=""/>
    <d v="2020-05-19T10:57:00"/>
    <s v="F. Filología"/>
    <x v="4"/>
    <x v="1"/>
    <x v="15"/>
    <x v="8"/>
    <s v="F. Filología (Clásicas o General)"/>
    <s v="Biblioteca Maria Zambrano (Filología / Derecho)"/>
    <s v="Biblioteca del CSIC, biblioteca de la UAM"/>
    <m/>
    <m/>
    <m/>
    <m/>
    <n v="5"/>
    <n v="5"/>
    <n v="4"/>
    <n v="3"/>
    <n v="4"/>
    <n v="5"/>
    <m/>
    <n v="5"/>
    <n v="5"/>
    <n v="4"/>
    <n v="5"/>
    <n v="3"/>
    <s v="Facebook|academia.edu"/>
    <m/>
    <m/>
    <m/>
    <m/>
    <m/>
    <m/>
    <n v="5"/>
    <s v="Sí"/>
    <m/>
    <m/>
    <m/>
    <m/>
    <m/>
    <s v="No"/>
    <s v="Sí"/>
    <s v="Sí"/>
    <s v="Muy útil"/>
    <s v="Sí"/>
    <s v="Continuar/Potenciar másn la difusión de todos los recursos de que dispone la página de la biblioteca"/>
    <n v="5"/>
    <n v="5"/>
    <s v="5, muy satisfecho"/>
    <s v="Mejorado mucho"/>
    <m/>
  </r>
  <r>
    <s v=""/>
    <s v=""/>
    <s v=""/>
    <d v="2020-05-19T10:57:00"/>
    <s v="F. Ciencias Geológicas"/>
    <x v="2"/>
    <x v="1"/>
    <x v="2"/>
    <x v="22"/>
    <s v="F. Ciencias Biológicas"/>
    <s v="Biblioteca Maria Zambrano (Filología / Derecho)"/>
    <m/>
    <m/>
    <m/>
    <m/>
    <m/>
    <n v="1"/>
    <n v="5"/>
    <n v="3"/>
    <n v="5"/>
    <n v="5"/>
    <n v="3"/>
    <m/>
    <n v="5"/>
    <n v="4"/>
    <n v="5"/>
    <n v="4"/>
    <n v="5"/>
    <s v="Research Gate|Otras"/>
    <m/>
    <m/>
    <m/>
    <m/>
    <m/>
    <m/>
    <n v="3"/>
    <s v="Sí"/>
    <s v="Bueno"/>
    <m/>
    <m/>
    <m/>
    <m/>
    <s v="No"/>
    <s v="Sí"/>
    <s v="Sí"/>
    <s v="Útil"/>
    <s v="No"/>
    <s v="Suscripción a libros online para facilitar la consulta de varios usuarios a la vez y así evitar la dependencia con las copias físicas sobre todo en libros de referencia académicos en el área de las ciencias geológicas."/>
    <n v="5"/>
    <n v="5"/>
    <s v="4, satisfecho"/>
    <s v="Mejorado"/>
    <m/>
  </r>
  <r>
    <s v=""/>
    <s v=""/>
    <s v=""/>
    <d v="2020-05-19T10:57:00"/>
    <s v="F. Geografía e Historia"/>
    <x v="1"/>
    <x v="2"/>
    <x v="2"/>
    <x v="9"/>
    <s v="F. Ciencias de la Documentación"/>
    <s v="F. Filología (Clásicas o General)"/>
    <s v="Biblioteca Nacional y Biblioteca Tomás Navarro Tomás del CSIC"/>
    <m/>
    <m/>
    <m/>
    <m/>
    <n v="5"/>
    <n v="5"/>
    <n v="3"/>
    <n v="4"/>
    <n v="4"/>
    <n v="4"/>
    <m/>
    <n v="4"/>
    <n v="4"/>
    <n v="2"/>
    <n v="3"/>
    <n v="3"/>
    <s v="Facebook|Research Gate|academia.edu"/>
    <m/>
    <m/>
    <m/>
    <m/>
    <m/>
    <m/>
    <n v="4"/>
    <s v="Sí"/>
    <s v="Bueno"/>
    <m/>
    <m/>
    <m/>
    <m/>
    <s v="Sí"/>
    <s v="Sí"/>
    <s v="No"/>
    <m/>
    <s v="Sí"/>
    <m/>
    <n v="4"/>
    <n v="4"/>
    <s v="4, satisfecho"/>
    <s v="Igual"/>
    <m/>
  </r>
  <r>
    <s v=""/>
    <s v=""/>
    <s v=""/>
    <d v="2020-05-19T10:57:00"/>
    <s v="F. Medicina"/>
    <x v="2"/>
    <x v="2"/>
    <x v="2"/>
    <x v="19"/>
    <m/>
    <m/>
    <s v="PubMed"/>
    <m/>
    <m/>
    <m/>
    <m/>
    <n v="1"/>
    <n v="5"/>
    <n v="2"/>
    <n v="1"/>
    <n v="4"/>
    <n v="4"/>
    <m/>
    <n v="4"/>
    <n v="5"/>
    <n v="3"/>
    <m/>
    <n v="3"/>
    <s v="Research Gate|Otras"/>
    <m/>
    <m/>
    <m/>
    <m/>
    <m/>
    <m/>
    <m/>
    <s v="Sí"/>
    <m/>
    <m/>
    <m/>
    <m/>
    <m/>
    <s v="No"/>
    <s v="Sí"/>
    <s v="No"/>
    <m/>
    <s v="No"/>
    <m/>
    <n v="5"/>
    <n v="5"/>
    <s v="5, muy satisfecho"/>
    <s v="Mejorado mucho"/>
    <m/>
  </r>
  <r>
    <s v=""/>
    <s v=""/>
    <s v=""/>
    <d v="2020-05-19T10:57:00"/>
    <s v="F. Derecho"/>
    <x v="1"/>
    <x v="2"/>
    <x v="3"/>
    <x v="28"/>
    <s v="Biblioteca Maria Zambrano (Filología / Derecho)"/>
    <s v="F. Ciencias Políticas y Sociología"/>
    <m/>
    <m/>
    <m/>
    <m/>
    <m/>
    <n v="4"/>
    <n v="4"/>
    <n v="3"/>
    <m/>
    <n v="1"/>
    <n v="4"/>
    <m/>
    <n v="5"/>
    <n v="5"/>
    <n v="5"/>
    <n v="5"/>
    <n v="4"/>
    <s v="No uso ninguna red social"/>
    <m/>
    <m/>
    <m/>
    <m/>
    <m/>
    <m/>
    <n v="4"/>
    <s v="Sí"/>
    <s v="Bueno"/>
    <m/>
    <m/>
    <m/>
    <m/>
    <s v="Sí"/>
    <s v="Sí"/>
    <s v="No"/>
    <m/>
    <s v="No"/>
    <s v="Mas medios para escanear documentos en la Ureña"/>
    <n v="5"/>
    <n v="5"/>
    <s v="4, satisfecho"/>
    <s v="Mejorado"/>
    <s v="El registro de los libros desde su compra a su puesta a disposición es muy lento, en ocasiones, exasperante. Debiendose ir al servicio correspondiente a localizar los libros o a recordar que se está a la espera de poder usarlos."/>
  </r>
  <r>
    <s v=""/>
    <s v=""/>
    <s v=""/>
    <d v="2020-05-19T10:57:00"/>
    <s v="F. Psicología"/>
    <x v="3"/>
    <x v="2"/>
    <x v="12"/>
    <x v="1"/>
    <m/>
    <m/>
    <s v="Bibliotecas públicas de la Comunidad de Madrid"/>
    <m/>
    <m/>
    <m/>
    <m/>
    <n v="4"/>
    <n v="5"/>
    <n v="4"/>
    <n v="3"/>
    <n v="3"/>
    <n v="5"/>
    <m/>
    <n v="4"/>
    <n v="5"/>
    <n v="4"/>
    <n v="4"/>
    <n v="4"/>
    <s v="Twitter|Research Gate"/>
    <m/>
    <m/>
    <m/>
    <m/>
    <m/>
    <m/>
    <n v="4"/>
    <s v="Sí"/>
    <s v="Excelente"/>
    <m/>
    <m/>
    <m/>
    <m/>
    <s v="Sí"/>
    <s v="Sí"/>
    <s v="No"/>
    <m/>
    <s v="Sí"/>
    <m/>
    <n v="4"/>
    <n v="4"/>
    <s v="5, muy satisfecho"/>
    <s v="Mejorado"/>
    <s v="Estoy muy satisfecha con el funcionamiento de la biblioteca de la Facultad de Psicología. Durante el estado de alarma, nos han proporcionado muchos recursos que nos han facilitado la docencia online, formación de estudiantes de TFG y TFM en búsqueda y documentación. Han estado muy activos para proporcionarnos recursos y ayudarnos si teníamos alguna dificultad"/>
  </r>
  <r>
    <s v=""/>
    <s v=""/>
    <s v=""/>
    <d v="2020-05-19T10:57:00"/>
    <s v="F. Medicina"/>
    <x v="2"/>
    <x v="1"/>
    <x v="2"/>
    <x v="11"/>
    <m/>
    <m/>
    <m/>
    <m/>
    <m/>
    <m/>
    <m/>
    <n v="5"/>
    <n v="5"/>
    <n v="5"/>
    <m/>
    <n v="2"/>
    <n v="4"/>
    <m/>
    <n v="5"/>
    <n v="5"/>
    <n v="2"/>
    <n v="4"/>
    <n v="3"/>
    <s v="No uso ninguna red social"/>
    <m/>
    <m/>
    <m/>
    <m/>
    <m/>
    <m/>
    <n v="4"/>
    <s v="Sí"/>
    <s v="Bueno"/>
    <m/>
    <m/>
    <m/>
    <m/>
    <s v="No"/>
    <s v="Sí"/>
    <s v="No"/>
    <m/>
    <s v="Sí"/>
    <s v="Suscripción a mas clecciones de revistas cientificas, aunque en los últimos años estamos bastante bien surtidos"/>
    <n v="5"/>
    <n v="5"/>
    <s v="5, muy satisfecho"/>
    <s v="Igual"/>
    <s v="El diseño de la página web de la biblioteca, a mi paracer, ha empeorado mucho"/>
  </r>
  <r>
    <s v=""/>
    <s v=""/>
    <s v=""/>
    <d v="2020-05-19T10:57:00"/>
    <s v="F. Educación - Centro de Formación del Profesorado"/>
    <x v="1"/>
    <x v="2"/>
    <x v="3"/>
    <x v="2"/>
    <s v="Biblioteca Maria Zambrano (Filología / Derecho)"/>
    <m/>
    <m/>
    <m/>
    <m/>
    <m/>
    <m/>
    <n v="1"/>
    <n v="4"/>
    <n v="1"/>
    <n v="4"/>
    <n v="3"/>
    <n v="4"/>
    <m/>
    <n v="4"/>
    <n v="4"/>
    <n v="4"/>
    <n v="4"/>
    <n v="4"/>
    <s v="Research Gate"/>
    <m/>
    <m/>
    <m/>
    <m/>
    <m/>
    <m/>
    <n v="4"/>
    <s v="Sí"/>
    <s v="Bueno"/>
    <m/>
    <m/>
    <m/>
    <m/>
    <s v="No"/>
    <s v="Sí"/>
    <s v="Sí"/>
    <s v="Poco útil"/>
    <s v="Sí"/>
    <s v="Cursos de formación de gestores de bases de datos con más tiempo. Hay que impartirlos un poco más despacio para que los asistentes no nos perdamos. Propongo dividir en varias sesiones de 1 hora y media. Gracias."/>
    <n v="3"/>
    <n v="3"/>
    <s v="4, satisfecho"/>
    <s v="Mejorado"/>
    <m/>
  </r>
  <r>
    <s v=""/>
    <s v=""/>
    <s v=""/>
    <d v="2020-05-19T10:56:00"/>
    <s v="F. Ciencias Políticas y Sociología"/>
    <x v="1"/>
    <x v="2"/>
    <x v="8"/>
    <x v="6"/>
    <s v="F. Ciencias de la Información"/>
    <s v="F. Ciencias Económicas y Empresariales"/>
    <m/>
    <m/>
    <m/>
    <m/>
    <m/>
    <n v="4"/>
    <n v="5"/>
    <n v="5"/>
    <n v="2"/>
    <n v="3"/>
    <n v="4"/>
    <m/>
    <n v="4"/>
    <n v="5"/>
    <n v="5"/>
    <n v="5"/>
    <n v="5"/>
    <s v="Research Gate|academia.edu"/>
    <m/>
    <m/>
    <m/>
    <m/>
    <m/>
    <m/>
    <n v="5"/>
    <s v="Sí"/>
    <m/>
    <m/>
    <m/>
    <m/>
    <m/>
    <s v="No"/>
    <s v="No"/>
    <s v="No"/>
    <m/>
    <s v="Sí"/>
    <s v="Boletines recordatorio de la biblioteca más frecuentes de los servicios de que dispone"/>
    <n v="5"/>
    <n v="5"/>
    <s v="5, muy satisfecho"/>
    <s v="Mejorado mucho"/>
    <s v="El funcionamiento del personal es muy bueno y soluciona muchos problemas que podrían evitarse si los procedimientos estuvieran menos burocratizados y dispersos. Hay una cuenta de biblioteca, otra cuenta de usuario de UCM y otra cuenta de usuario del préstamo a distancia. Si uno está dado de alta en todos los servicios no hay problema, pero a veces no hay conexión entre servicios y tiene que ser el personal de biblioteca el que resuelva las incidencias como las bajas automáticas de algún servicio al no ser informados de la renovación de los contratos del personal asociado, por ejemplo."/>
  </r>
  <r>
    <s v=""/>
    <s v=""/>
    <s v=""/>
    <d v="2020-05-19T10:56:00"/>
    <s v="F. Filología"/>
    <x v="4"/>
    <x v="2"/>
    <x v="2"/>
    <x v="8"/>
    <s v="F. Filosofía"/>
    <s v="Biblioteca Maria Zambrano (Filología / Derecho)"/>
    <s v="Biblioteca Nacional"/>
    <m/>
    <m/>
    <m/>
    <m/>
    <n v="4"/>
    <n v="3"/>
    <n v="3"/>
    <n v="2"/>
    <n v="4"/>
    <n v="4"/>
    <m/>
    <n v="3"/>
    <n v="3"/>
    <n v="4"/>
    <n v="1"/>
    <n v="4"/>
    <s v="academia.edu"/>
    <m/>
    <m/>
    <m/>
    <m/>
    <m/>
    <m/>
    <n v="5"/>
    <s v="Sí"/>
    <s v="Bueno"/>
    <m/>
    <m/>
    <m/>
    <m/>
    <s v="Sí"/>
    <s v="Sí"/>
    <s v="No"/>
    <m/>
    <s v="No"/>
    <s v="Debería haber mayor presupuesto para acceder a revistar on line de pago"/>
    <n v="5"/>
    <n v="5"/>
    <s v="5, muy satisfecho"/>
    <s v="Mejorado"/>
    <m/>
  </r>
  <r>
    <s v=""/>
    <s v=""/>
    <s v=""/>
    <d v="2020-05-19T10:56:00"/>
    <s v="F. Veterinaria"/>
    <x v="2"/>
    <x v="2"/>
    <x v="4"/>
    <x v="19"/>
    <m/>
    <m/>
    <m/>
    <m/>
    <m/>
    <m/>
    <m/>
    <n v="3"/>
    <n v="3"/>
    <n v="3"/>
    <n v="3"/>
    <n v="4"/>
    <n v="5"/>
    <m/>
    <n v="4"/>
    <n v="5"/>
    <n v="5"/>
    <n v="5"/>
    <n v="4"/>
    <s v="Research Gate"/>
    <m/>
    <m/>
    <m/>
    <m/>
    <m/>
    <m/>
    <n v="4"/>
    <s v="Sí"/>
    <s v="Bueno"/>
    <m/>
    <m/>
    <m/>
    <m/>
    <s v="No"/>
    <s v="Sí"/>
    <s v="Sí"/>
    <s v="Útil"/>
    <s v="Sí"/>
    <m/>
    <n v="5"/>
    <n v="5"/>
    <s v="4, satisfecho"/>
    <s v="Mejorado"/>
    <m/>
  </r>
  <r>
    <s v=""/>
    <s v=""/>
    <s v=""/>
    <d v="2020-05-19T10:56:00"/>
    <s v="F. Filología"/>
    <x v="3"/>
    <x v="1"/>
    <x v="2"/>
    <x v="3"/>
    <s v="F. Filosofía"/>
    <s v="F. Ciencias de la Información"/>
    <s v="Bibliotecas de la UNED y bibliotecas on line de otras Universidades."/>
    <m/>
    <m/>
    <m/>
    <m/>
    <n v="2"/>
    <n v="4"/>
    <n v="4"/>
    <n v="3"/>
    <n v="4"/>
    <n v="4"/>
    <m/>
    <n v="5"/>
    <n v="4"/>
    <n v="5"/>
    <n v="5"/>
    <n v="4"/>
    <s v="Facebook|Twitter|Instagram|Research Gate|academia.edu|Otras"/>
    <m/>
    <m/>
    <m/>
    <m/>
    <m/>
    <m/>
    <n v="5"/>
    <s v="Sí"/>
    <s v="Bueno"/>
    <m/>
    <m/>
    <m/>
    <m/>
    <s v="Sí"/>
    <s v="Sí"/>
    <s v="Sí"/>
    <s v="Útil"/>
    <s v="Sí"/>
    <s v="Algunas herramientas informáticas, apps, herramientas para la difusión y divulgación de los resultados de la investigación, metodologías investigadoras, etc."/>
    <n v="5"/>
    <n v="5"/>
    <s v="5, muy satisfecho"/>
    <s v="Mejorado"/>
    <s v="Mayor inversión en recursos digitales y bases de datos"/>
  </r>
  <r>
    <s v=""/>
    <s v=""/>
    <s v=""/>
    <d v="2020-05-19T10:56:00"/>
    <s v="F. Ciencias Físicas"/>
    <x v="2"/>
    <x v="3"/>
    <x v="2"/>
    <x v="15"/>
    <s v="F. Ciencias Matemáticas"/>
    <s v="F. Ciencias Biológicas"/>
    <m/>
    <m/>
    <m/>
    <m/>
    <m/>
    <n v="4"/>
    <n v="4"/>
    <n v="5"/>
    <n v="2"/>
    <n v="5"/>
    <n v="4"/>
    <m/>
    <n v="3"/>
    <n v="5"/>
    <n v="4"/>
    <m/>
    <n v="4"/>
    <s v="Research Gate|academia.edu"/>
    <m/>
    <m/>
    <m/>
    <m/>
    <m/>
    <m/>
    <n v="3"/>
    <s v="No"/>
    <m/>
    <m/>
    <m/>
    <m/>
    <m/>
    <s v="No"/>
    <s v="No"/>
    <s v="No"/>
    <m/>
    <s v="No"/>
    <m/>
    <n v="5"/>
    <n v="5"/>
    <s v="4, satisfecho"/>
    <s v="Mejorado"/>
    <m/>
  </r>
  <r>
    <s v=""/>
    <s v=""/>
    <s v=""/>
    <d v="2020-05-19T10:55:00"/>
    <s v="F. Ciencias Matemáticas"/>
    <x v="1"/>
    <x v="2"/>
    <x v="2"/>
    <x v="17"/>
    <s v="F. Filosofía"/>
    <m/>
    <m/>
    <m/>
    <m/>
    <m/>
    <m/>
    <n v="4"/>
    <n v="3"/>
    <n v="3"/>
    <n v="2"/>
    <n v="4"/>
    <n v="4"/>
    <m/>
    <n v="4"/>
    <n v="5"/>
    <n v="5"/>
    <n v="5"/>
    <n v="5"/>
    <s v="Research Gate|academia.edu"/>
    <m/>
    <m/>
    <m/>
    <m/>
    <m/>
    <m/>
    <n v="4"/>
    <s v="Sí"/>
    <m/>
    <m/>
    <m/>
    <m/>
    <m/>
    <s v="Sí"/>
    <s v="Sí"/>
    <s v="No"/>
    <m/>
    <s v="No"/>
    <m/>
    <n v="5"/>
    <n v="5"/>
    <s v="5, muy satisfecho"/>
    <s v="Mejorado"/>
    <m/>
  </r>
  <r>
    <s v=""/>
    <s v=""/>
    <s v=""/>
    <d v="2020-05-19T10:55:00"/>
    <s v="F. Ciencias de la Información"/>
    <x v="3"/>
    <x v="2"/>
    <x v="2"/>
    <x v="13"/>
    <s v="Biblioteca Maria Zambrano (Filología / Derecho)"/>
    <s v="F. Filología (Clásicas o General)"/>
    <s v="Iván de Vargas, Pedro Salinas y la CNMC"/>
    <m/>
    <m/>
    <m/>
    <m/>
    <n v="3"/>
    <n v="3"/>
    <n v="5"/>
    <n v="5"/>
    <n v="5"/>
    <n v="3"/>
    <m/>
    <n v="3"/>
    <n v="5"/>
    <n v="4"/>
    <n v="3"/>
    <n v="3"/>
    <s v="No uso ninguna red social"/>
    <m/>
    <m/>
    <m/>
    <m/>
    <m/>
    <m/>
    <n v="4"/>
    <s v="No"/>
    <m/>
    <m/>
    <m/>
    <m/>
    <m/>
    <s v="No"/>
    <s v="Sí"/>
    <s v="Sí"/>
    <s v="Útil"/>
    <s v="Sí"/>
    <m/>
    <n v="5"/>
    <n v="5"/>
    <s v="4, satisfecho"/>
    <s v="Igual"/>
    <m/>
  </r>
  <r>
    <s v=""/>
    <s v=""/>
    <s v=""/>
    <d v="2020-05-19T10:55:00"/>
    <s v="F. Filología"/>
    <x v="3"/>
    <x v="1"/>
    <x v="3"/>
    <x v="3"/>
    <s v="F. Filología (Clásicas o General)"/>
    <s v="F. Geografía e Historia"/>
    <s v="Biblioteca Nacional; Biblioteca Tomás Navarro Tomás (CSIC)"/>
    <m/>
    <m/>
    <m/>
    <m/>
    <n v="4"/>
    <n v="5"/>
    <n v="4"/>
    <n v="5"/>
    <n v="4"/>
    <n v="5"/>
    <m/>
    <n v="5"/>
    <n v="5"/>
    <n v="4"/>
    <n v="4"/>
    <n v="4"/>
    <s v="academia.edu"/>
    <m/>
    <m/>
    <m/>
    <m/>
    <m/>
    <m/>
    <n v="5"/>
    <s v="Sí"/>
    <s v="Excelente"/>
    <m/>
    <m/>
    <m/>
    <m/>
    <s v="No"/>
    <s v="Sí"/>
    <s v="No"/>
    <m/>
    <s v="No"/>
    <m/>
    <n v="5"/>
    <n v="5"/>
    <s v="5, muy satisfecho"/>
    <s v="Mejorado"/>
    <m/>
  </r>
  <r>
    <s v=""/>
    <s v=""/>
    <s v=""/>
    <d v="2020-05-19T10:55:00"/>
    <s v="F. Ciencias Económicas y Empresariales"/>
    <x v="5"/>
    <x v="2"/>
    <x v="2"/>
    <x v="19"/>
    <m/>
    <m/>
    <m/>
    <m/>
    <m/>
    <m/>
    <m/>
    <n v="4"/>
    <n v="5"/>
    <n v="1"/>
    <n v="3"/>
    <n v="2"/>
    <n v="4"/>
    <m/>
    <n v="5"/>
    <n v="5"/>
    <n v="4"/>
    <n v="4"/>
    <n v="4"/>
    <s v="No uso ninguna red social"/>
    <m/>
    <m/>
    <m/>
    <m/>
    <m/>
    <m/>
    <n v="4"/>
    <s v="Sí"/>
    <s v="Bueno"/>
    <m/>
    <m/>
    <m/>
    <m/>
    <s v="No"/>
    <s v="Sí"/>
    <s v="Sí"/>
    <s v="Útil"/>
    <s v="No"/>
    <m/>
    <n v="5"/>
    <n v="5"/>
    <s v="4, satisfecho"/>
    <s v="Mejorado"/>
    <m/>
  </r>
  <r>
    <s v=""/>
    <s v=""/>
    <s v=""/>
    <d v="2020-05-19T10:55:00"/>
    <s v="F. Ciencias Económicas y Empresariales"/>
    <x v="1"/>
    <x v="2"/>
    <x v="2"/>
    <x v="25"/>
    <s v="F. Ciencias Políticas y Sociología"/>
    <s v="F. Comercio y Turismo"/>
    <m/>
    <m/>
    <m/>
    <m/>
    <m/>
    <n v="3"/>
    <n v="4"/>
    <n v="5"/>
    <n v="3"/>
    <n v="3"/>
    <n v="5"/>
    <m/>
    <n v="5"/>
    <n v="5"/>
    <n v="4"/>
    <n v="4"/>
    <n v="4"/>
    <s v="Research Gate|academia.edu"/>
    <m/>
    <m/>
    <m/>
    <m/>
    <m/>
    <m/>
    <n v="4"/>
    <s v="Sí"/>
    <s v="Bueno"/>
    <m/>
    <m/>
    <m/>
    <m/>
    <s v="Sí"/>
    <s v="Sí"/>
    <s v="No"/>
    <m/>
    <s v="Sí"/>
    <m/>
    <n v="5"/>
    <n v="5"/>
    <s v="5, muy satisfecho"/>
    <s v="Mejorado"/>
    <m/>
  </r>
  <r>
    <s v=""/>
    <s v=""/>
    <s v=""/>
    <d v="2020-05-19T10:55:00"/>
    <s v="F. Ciencias de la Información"/>
    <x v="2"/>
    <x v="2"/>
    <x v="2"/>
    <x v="13"/>
    <s v="F. Ciencias Económicas y Empresariales"/>
    <m/>
    <m/>
    <m/>
    <m/>
    <m/>
    <m/>
    <n v="1"/>
    <n v="5"/>
    <n v="1"/>
    <n v="1"/>
    <n v="4"/>
    <n v="4"/>
    <m/>
    <n v="5"/>
    <n v="5"/>
    <n v="5"/>
    <n v="5"/>
    <n v="5"/>
    <s v="Twitter|Research Gate|academia.edu"/>
    <m/>
    <m/>
    <m/>
    <m/>
    <m/>
    <m/>
    <n v="5"/>
    <s v="Sí"/>
    <s v="Bueno"/>
    <m/>
    <m/>
    <m/>
    <m/>
    <s v="Sí"/>
    <s v="Sí"/>
    <s v="Sí"/>
    <s v="Muy útil"/>
    <s v="Sí"/>
    <m/>
    <n v="5"/>
    <n v="5"/>
    <s v="5, muy satisfecho"/>
    <s v="Mejorado mucho"/>
    <m/>
  </r>
  <r>
    <s v=""/>
    <s v=""/>
    <s v=""/>
    <d v="2020-05-19T10:55:00"/>
    <s v="F. Geografía e Historia"/>
    <x v="2"/>
    <x v="2"/>
    <x v="2"/>
    <x v="19"/>
    <m/>
    <m/>
    <m/>
    <m/>
    <m/>
    <m/>
    <m/>
    <n v="3"/>
    <n v="5"/>
    <n v="4"/>
    <n v="4"/>
    <n v="4"/>
    <n v="4"/>
    <m/>
    <n v="4"/>
    <n v="4"/>
    <n v="4"/>
    <n v="4"/>
    <n v="4"/>
    <s v="Facebook|Research Gate|academia.edu"/>
    <m/>
    <m/>
    <m/>
    <m/>
    <m/>
    <m/>
    <n v="4"/>
    <s v="No"/>
    <m/>
    <m/>
    <m/>
    <m/>
    <m/>
    <s v="No"/>
    <s v="No"/>
    <s v="No"/>
    <m/>
    <s v="No"/>
    <m/>
    <n v="5"/>
    <n v="5"/>
    <s v="4, satisfecho"/>
    <s v="Igual"/>
    <m/>
  </r>
  <r>
    <s v=""/>
    <s v=""/>
    <s v=""/>
    <d v="2020-05-19T10:55:00"/>
    <s v="F. Educación - Centro de Formación del Profesorado"/>
    <x v="3"/>
    <x v="5"/>
    <x v="3"/>
    <x v="6"/>
    <s v="F. Educación - Centro de Formación del Profesorado"/>
    <m/>
    <s v="Biblioteca de Humanidades y Ciencias Sociales de la UC3M"/>
    <m/>
    <m/>
    <m/>
    <m/>
    <n v="4"/>
    <n v="4"/>
    <n v="4"/>
    <n v="4"/>
    <n v="4"/>
    <n v="4"/>
    <m/>
    <n v="3"/>
    <n v="4"/>
    <n v="2"/>
    <n v="4"/>
    <n v="4"/>
    <s v="Twitter|Instagram|Research Gate|academia.edu"/>
    <m/>
    <m/>
    <m/>
    <m/>
    <m/>
    <m/>
    <n v="4"/>
    <s v="Sí"/>
    <s v="Regular"/>
    <m/>
    <m/>
    <m/>
    <m/>
    <s v="No"/>
    <s v="No"/>
    <s v="Sí"/>
    <s v="Poco útil"/>
    <s v="No"/>
    <m/>
    <n v="4"/>
    <n v="4"/>
    <s v="4, satisfecho"/>
    <s v="Mejorado"/>
    <m/>
  </r>
  <r>
    <s v=""/>
    <s v=""/>
    <s v=""/>
    <d v="2020-05-19T10:55:00"/>
    <s v="F. Ciencias de la Información"/>
    <x v="3"/>
    <x v="1"/>
    <x v="2"/>
    <x v="13"/>
    <s v="F. Filosofía"/>
    <s v="Biblioteca Maria Zambrano (Filología / Derecho)"/>
    <s v="BIBLIOTECA NACIONAL"/>
    <m/>
    <m/>
    <m/>
    <m/>
    <n v="5"/>
    <n v="5"/>
    <n v="1"/>
    <n v="4"/>
    <n v="4"/>
    <n v="4"/>
    <m/>
    <n v="4"/>
    <n v="5"/>
    <n v="3"/>
    <n v="4"/>
    <n v="4"/>
    <s v="Research Gate|No uso ninguna red social"/>
    <m/>
    <m/>
    <m/>
    <m/>
    <m/>
    <m/>
    <n v="4"/>
    <s v="Sí"/>
    <s v="Excelente"/>
    <m/>
    <m/>
    <m/>
    <m/>
    <s v="No"/>
    <s v="Sí"/>
    <s v="Sí"/>
    <s v="Muy útil"/>
    <s v="Sí"/>
    <m/>
    <n v="5"/>
    <n v="5"/>
    <s v="4, satisfecho"/>
    <s v="Igual"/>
    <s v="EL BUSCADOR CISNE NO FUNCIONA DE MANERA ADECUADA. NO CONSIGO SABER POR QUÉ A VECES DA UNOS RESULTADOS Y OTRAS OTROS SOBRE EL MISMO ITEM."/>
  </r>
  <r>
    <s v=""/>
    <s v=""/>
    <s v=""/>
    <d v="2020-05-19T10:55:00"/>
    <s v="F. Farmacia"/>
    <x v="2"/>
    <x v="2"/>
    <x v="2"/>
    <x v="10"/>
    <s v="F. Medicina"/>
    <s v="F. Odontología"/>
    <m/>
    <m/>
    <m/>
    <m/>
    <m/>
    <n v="3"/>
    <n v="5"/>
    <n v="1"/>
    <n v="3"/>
    <n v="3"/>
    <n v="4"/>
    <m/>
    <n v="4"/>
    <n v="5"/>
    <n v="4"/>
    <n v="4"/>
    <n v="4"/>
    <s v="Twitter|Research Gate|Otras"/>
    <m/>
    <m/>
    <m/>
    <m/>
    <m/>
    <m/>
    <n v="4"/>
    <s v="Sí"/>
    <s v="Regular"/>
    <m/>
    <m/>
    <m/>
    <m/>
    <s v="No"/>
    <s v="No"/>
    <s v="No"/>
    <m/>
    <s v="Sí"/>
    <s v="Acceso, mediante identificación o VPN, a los servicios de farmacopea fuera de los ordenadores de la biblioteca."/>
    <n v="5"/>
    <n v="5"/>
    <s v="5, muy satisfecho"/>
    <s v="Mejorado"/>
    <m/>
  </r>
  <r>
    <s v=""/>
    <s v=""/>
    <s v=""/>
    <d v="2020-05-19T10:55:00"/>
    <s v="F. Ciencias de la Información"/>
    <x v="1"/>
    <x v="3"/>
    <x v="3"/>
    <x v="13"/>
    <m/>
    <m/>
    <m/>
    <m/>
    <m/>
    <m/>
    <m/>
    <n v="4"/>
    <n v="2"/>
    <n v="2"/>
    <n v="2"/>
    <n v="2"/>
    <m/>
    <m/>
    <m/>
    <m/>
    <m/>
    <m/>
    <m/>
    <m/>
    <m/>
    <m/>
    <m/>
    <m/>
    <m/>
    <m/>
    <m/>
    <s v="Sí"/>
    <s v="Regular"/>
    <m/>
    <m/>
    <m/>
    <m/>
    <s v="Sí"/>
    <s v="No"/>
    <s v="No"/>
    <m/>
    <s v="No"/>
    <m/>
    <n v="2"/>
    <n v="1"/>
    <s v="2, insatisfecho"/>
    <s v="Empeorado"/>
    <m/>
  </r>
  <r>
    <s v=""/>
    <s v=""/>
    <s v=""/>
    <d v="2020-05-19T10:55:00"/>
    <s v="F. Geografía e Historia"/>
    <x v="4"/>
    <x v="2"/>
    <x v="8"/>
    <x v="9"/>
    <s v="Biblioteca Maria Zambrano (Filología / Derecho)"/>
    <s v="F. Filología (Clásicas o General)"/>
    <s v="Biblioteca Nacional"/>
    <m/>
    <m/>
    <m/>
    <m/>
    <n v="5"/>
    <n v="4"/>
    <n v="3"/>
    <n v="3"/>
    <n v="4"/>
    <n v="3"/>
    <m/>
    <n v="4"/>
    <n v="5"/>
    <n v="3"/>
    <n v="4"/>
    <n v="4"/>
    <s v="Research Gate|academia.edu"/>
    <m/>
    <m/>
    <m/>
    <m/>
    <m/>
    <m/>
    <n v="5"/>
    <s v="Sí"/>
    <s v="Bueno"/>
    <m/>
    <m/>
    <m/>
    <m/>
    <s v="No"/>
    <s v="Sí"/>
    <s v="Sí"/>
    <s v="Normal"/>
    <s v="Sí"/>
    <m/>
    <n v="5"/>
    <n v="5"/>
    <s v="5, muy satisfecho"/>
    <s v="Mejorado"/>
    <m/>
  </r>
  <r>
    <s v=""/>
    <s v=""/>
    <s v=""/>
    <d v="2020-05-19T10:55:00"/>
    <s v="F. Ciencias Geológicas"/>
    <x v="1"/>
    <x v="5"/>
    <x v="5"/>
    <x v="22"/>
    <s v="F. Ciencias Biológicas"/>
    <s v="Biblioteca Maria Zambrano (Filología / Derecho)"/>
    <m/>
    <m/>
    <m/>
    <m/>
    <m/>
    <n v="4"/>
    <n v="5"/>
    <n v="4"/>
    <n v="3"/>
    <n v="5"/>
    <n v="4"/>
    <m/>
    <n v="3"/>
    <n v="5"/>
    <n v="4"/>
    <n v="5"/>
    <n v="5"/>
    <s v="No uso ninguna red social"/>
    <m/>
    <m/>
    <m/>
    <m/>
    <m/>
    <m/>
    <n v="3"/>
    <s v="Sí"/>
    <s v="Bueno"/>
    <m/>
    <m/>
    <m/>
    <m/>
    <s v="No"/>
    <s v="Sí"/>
    <s v="No"/>
    <m/>
    <s v="No"/>
    <m/>
    <n v="5"/>
    <n v="5"/>
    <s v="5, muy satisfecho"/>
    <s v="Igual"/>
    <m/>
  </r>
  <r>
    <s v=""/>
    <s v=""/>
    <s v=""/>
    <d v="2020-05-19T10:55:00"/>
    <s v="F. Filosofía"/>
    <x v="4"/>
    <x v="2"/>
    <x v="2"/>
    <x v="7"/>
    <s v="F. Geografía e Historia"/>
    <s v="F. Filología (Clásicas o General)"/>
    <m/>
    <m/>
    <m/>
    <m/>
    <m/>
    <n v="4"/>
    <n v="3"/>
    <n v="5"/>
    <n v="3"/>
    <n v="4"/>
    <n v="3"/>
    <m/>
    <n v="2"/>
    <n v="5"/>
    <n v="3"/>
    <n v="3"/>
    <n v="3"/>
    <s v="academia.edu"/>
    <m/>
    <m/>
    <m/>
    <m/>
    <m/>
    <m/>
    <n v="4"/>
    <s v="Sí"/>
    <s v="Bueno"/>
    <m/>
    <m/>
    <m/>
    <m/>
    <s v="No"/>
    <s v="Sí"/>
    <s v="Sí"/>
    <s v="Útil"/>
    <s v="No"/>
    <m/>
    <n v="5"/>
    <n v="5"/>
    <s v="4, satisfecho"/>
    <s v="Igual"/>
    <m/>
  </r>
  <r>
    <s v=""/>
    <s v=""/>
    <s v=""/>
    <d v="2020-05-19T10:55:00"/>
    <s v="F. Ciencias de la Información"/>
    <x v="2"/>
    <x v="2"/>
    <x v="2"/>
    <x v="13"/>
    <m/>
    <m/>
    <m/>
    <m/>
    <m/>
    <m/>
    <m/>
    <n v="2"/>
    <n v="5"/>
    <n v="4"/>
    <n v="2"/>
    <n v="3"/>
    <n v="4"/>
    <m/>
    <n v="4"/>
    <n v="5"/>
    <n v="4"/>
    <n v="3"/>
    <n v="4"/>
    <s v="Research Gate|academia.edu"/>
    <m/>
    <m/>
    <m/>
    <m/>
    <m/>
    <m/>
    <n v="5"/>
    <s v="Sí"/>
    <s v="Excelente"/>
    <m/>
    <m/>
    <m/>
    <m/>
    <s v="No"/>
    <s v="Sí"/>
    <s v="Sí"/>
    <s v="Muy útil"/>
    <s v="No"/>
    <m/>
    <n v="5"/>
    <n v="5"/>
    <s v="4, satisfecho"/>
    <s v="Mejorado"/>
    <m/>
  </r>
  <r>
    <s v=""/>
    <s v=""/>
    <s v=""/>
    <d v="2020-05-19T10:55:00"/>
    <s v="F. Trabajo Social"/>
    <x v="2"/>
    <x v="3"/>
    <x v="1"/>
    <x v="4"/>
    <s v="F. Filosofía"/>
    <s v="Biblioteca Maria Zambrano (Filología / Derecho)"/>
    <m/>
    <m/>
    <m/>
    <m/>
    <m/>
    <n v="2"/>
    <n v="2"/>
    <n v="3"/>
    <n v="4"/>
    <n v="5"/>
    <n v="4"/>
    <m/>
    <n v="4"/>
    <n v="5"/>
    <n v="4"/>
    <n v="5"/>
    <n v="4"/>
    <s v="Facebook|Twitter|Research Gate"/>
    <m/>
    <m/>
    <m/>
    <m/>
    <m/>
    <m/>
    <n v="5"/>
    <s v="Sí"/>
    <s v="Regular"/>
    <m/>
    <m/>
    <m/>
    <m/>
    <s v="No"/>
    <s v="Sí"/>
    <s v="No"/>
    <m/>
    <s v="No"/>
    <s v="Debería poder invertirse para convertirlos en espacios más adecuados a la actualidad (incluyendo el covid) donde sea más ameno pasar tiempo, y sobre todo facilitar recursos de lectura online"/>
    <n v="5"/>
    <n v="5"/>
    <s v="4, satisfecho"/>
    <s v="Igual"/>
    <s v="Las bibliotecas son el &quot;alma&quot; de la Universidad, su motor, al menos en Humanidades. No sería muchísima inversión convertirlos en espacios amables de lectura y estudio adecuados a la actualidad"/>
  </r>
  <r>
    <s v=""/>
    <s v=""/>
    <s v=""/>
    <d v="2020-05-19T10:54:00"/>
    <s v="F. Derecho"/>
    <x v="3"/>
    <x v="2"/>
    <x v="16"/>
    <x v="3"/>
    <s v="F. Derecho (Departamentos,Criminología)"/>
    <s v="F. Ciencias Políticas y Sociología"/>
    <m/>
    <m/>
    <m/>
    <m/>
    <m/>
    <n v="5"/>
    <n v="5"/>
    <n v="5"/>
    <n v="3"/>
    <n v="5"/>
    <n v="4"/>
    <m/>
    <n v="3"/>
    <n v="5"/>
    <n v="4"/>
    <n v="4"/>
    <n v="4"/>
    <s v="Twitter"/>
    <m/>
    <m/>
    <m/>
    <m/>
    <m/>
    <m/>
    <n v="5"/>
    <s v="Sí"/>
    <m/>
    <m/>
    <m/>
    <m/>
    <m/>
    <s v="No"/>
    <s v="Sí"/>
    <s v="Sí"/>
    <s v="Útil"/>
    <s v="No"/>
    <m/>
    <n v="5"/>
    <n v="5"/>
    <s v="5, muy satisfecho"/>
    <s v="Mejorado mucho"/>
    <s v="Yo considero que sería bueno que se digitalizaran más libros y revista y poder acceder a ellos telematicamente. Al menos a partir de ahora, todo lo que salga debería tener su versión digital."/>
  </r>
  <r>
    <s v=""/>
    <s v=""/>
    <s v=""/>
    <d v="2020-05-19T10:54:00"/>
    <s v="F. Bellas Artes"/>
    <x v="1"/>
    <x v="5"/>
    <x v="2"/>
    <x v="12"/>
    <s v="F. Ciencias de la Información"/>
    <s v="Biblioteca Maria Zambrano (Filología / Derecho)"/>
    <s v="ETSAM (Arquitectura UPM)"/>
    <m/>
    <m/>
    <m/>
    <m/>
    <n v="4"/>
    <n v="3"/>
    <n v="5"/>
    <n v="3"/>
    <n v="3"/>
    <n v="4"/>
    <m/>
    <n v="5"/>
    <n v="5"/>
    <n v="5"/>
    <n v="4"/>
    <n v="5"/>
    <s v="No uso ninguna red social"/>
    <m/>
    <m/>
    <m/>
    <m/>
    <m/>
    <m/>
    <n v="5"/>
    <s v="Sí"/>
    <s v="Regular"/>
    <m/>
    <m/>
    <m/>
    <m/>
    <s v="No"/>
    <s v="Sí"/>
    <s v="Sí"/>
    <s v="Normal"/>
    <s v="Sí"/>
    <s v="Apoyo específico a la presentación de proyectos de investigación de carácter autonómico, nacional o internacional"/>
    <n v="5"/>
    <n v="5"/>
    <s v="5, muy satisfecho"/>
    <s v="Mejorado mucho"/>
    <s v="Fomentar que el servicio de préstamo para investigación pueda tener una duración mayor"/>
  </r>
  <r>
    <s v=""/>
    <s v=""/>
    <s v=""/>
    <d v="2020-05-19T10:54:00"/>
    <s v="F. Filología"/>
    <x v="3"/>
    <x v="1"/>
    <x v="2"/>
    <x v="3"/>
    <s v="F. Filología (Clásicas o General)"/>
    <s v="F. Geografía e Historia"/>
    <s v="Biblioteca de Filosofía"/>
    <m/>
    <m/>
    <m/>
    <m/>
    <n v="5"/>
    <n v="5"/>
    <n v="5"/>
    <n v="3"/>
    <n v="5"/>
    <n v="4"/>
    <m/>
    <n v="4"/>
    <n v="4"/>
    <n v="3"/>
    <n v="4"/>
    <n v="3"/>
    <s v="academia.edu"/>
    <m/>
    <m/>
    <m/>
    <m/>
    <m/>
    <m/>
    <n v="4"/>
    <s v="Sí"/>
    <s v="Bueno"/>
    <m/>
    <m/>
    <m/>
    <m/>
    <s v="No"/>
    <s v="Sí"/>
    <s v="No"/>
    <m/>
    <s v="Sí"/>
    <m/>
    <n v="5"/>
    <n v="5"/>
    <s v="4, satisfecho"/>
    <s v="Mejorado"/>
    <s v="Ha sido exasperante, en los meses anteriores al confinamiento, no poder acceder a numerosos libros de la Facultad de Filología, que aparecen en el catálogo pero al parecer están almacenados en el Edificio A sin permitir la consulta."/>
  </r>
  <r>
    <s v=""/>
    <s v=""/>
    <s v=""/>
    <d v="2020-05-19T10:54:00"/>
    <s v="F. Ciencias de la Información"/>
    <x v="1"/>
    <x v="1"/>
    <x v="5"/>
    <x v="13"/>
    <s v="Biblioteca Maria Zambrano (Filología / Derecho)"/>
    <m/>
    <m/>
    <m/>
    <m/>
    <m/>
    <m/>
    <n v="3"/>
    <n v="4"/>
    <n v="5"/>
    <n v="5"/>
    <n v="5"/>
    <n v="2"/>
    <m/>
    <n v="3"/>
    <n v="3"/>
    <n v="2"/>
    <n v="2"/>
    <n v="2"/>
    <s v="Twitter|Research Gate"/>
    <m/>
    <m/>
    <m/>
    <m/>
    <m/>
    <m/>
    <n v="1"/>
    <s v="Sí"/>
    <s v="Bueno"/>
    <m/>
    <m/>
    <m/>
    <m/>
    <s v="No"/>
    <s v="Sí"/>
    <s v="No"/>
    <m/>
    <s v="No"/>
    <m/>
    <n v="4"/>
    <n v="4"/>
    <s v="3, normal"/>
    <s v="Igual"/>
    <m/>
  </r>
  <r>
    <s v=""/>
    <s v=""/>
    <s v=""/>
    <d v="2020-05-19T10:54:00"/>
    <s v="F. Filosofía"/>
    <x v="3"/>
    <x v="2"/>
    <x v="2"/>
    <x v="7"/>
    <s v="Biblioteca Maria Zambrano (Filología / Derecho)"/>
    <s v="F. Filología (Clásicas o General)"/>
    <m/>
    <m/>
    <m/>
    <m/>
    <m/>
    <n v="5"/>
    <n v="3"/>
    <n v="4"/>
    <n v="3"/>
    <n v="3"/>
    <n v="5"/>
    <m/>
    <n v="3"/>
    <n v="4"/>
    <n v="1"/>
    <n v="4"/>
    <n v="3"/>
    <s v="Facebook|academia.edu"/>
    <m/>
    <m/>
    <m/>
    <m/>
    <m/>
    <m/>
    <n v="3"/>
    <s v="Sí"/>
    <s v="Regular"/>
    <m/>
    <m/>
    <m/>
    <m/>
    <s v="No"/>
    <s v="Sí"/>
    <s v="No"/>
    <m/>
    <s v="No"/>
    <m/>
    <n v="5"/>
    <n v="5"/>
    <s v="3, normal"/>
    <s v="Empeorado mucho"/>
    <m/>
  </r>
  <r>
    <s v=""/>
    <s v=""/>
    <s v=""/>
    <d v="2020-05-19T10:54:00"/>
    <s v="F. Trabajo Social"/>
    <x v="1"/>
    <x v="2"/>
    <x v="2"/>
    <x v="4"/>
    <s v="F. Ciencias Políticas y Sociología"/>
    <m/>
    <m/>
    <m/>
    <m/>
    <m/>
    <m/>
    <n v="3"/>
    <n v="5"/>
    <n v="1"/>
    <n v="2"/>
    <n v="4"/>
    <n v="2"/>
    <m/>
    <n v="3"/>
    <n v="5"/>
    <n v="2"/>
    <n v="5"/>
    <n v="3"/>
    <s v="Twitter|Research Gate"/>
    <m/>
    <m/>
    <m/>
    <m/>
    <m/>
    <m/>
    <n v="5"/>
    <s v="Sí"/>
    <s v="Bueno"/>
    <m/>
    <m/>
    <m/>
    <m/>
    <s v="No"/>
    <s v="Sí"/>
    <s v="Sí"/>
    <s v="Muy útil"/>
    <s v="Sí"/>
    <m/>
    <n v="5"/>
    <n v="5"/>
    <s v="4, satisfecho"/>
    <s v="Mejorado"/>
    <s v="Es inaceptable que suframos un embargo de los últimos números de muchas revistas por impago. El tiempo que el investigador y el personal de la biblioteca invierten en buscar esos recursos en otras bibliotecas podría emplearse en otras actividades."/>
  </r>
  <r>
    <s v=""/>
    <s v=""/>
    <s v=""/>
    <d v="2020-05-19T10:54:00"/>
    <s v="F. Ciencias Económicas y Empresariales"/>
    <x v="1"/>
    <x v="1"/>
    <x v="2"/>
    <x v="25"/>
    <s v="F. Ciencias Políticas y Sociología"/>
    <m/>
    <s v="Banco de España"/>
    <m/>
    <m/>
    <m/>
    <m/>
    <n v="5"/>
    <n v="4"/>
    <n v="5"/>
    <n v="5"/>
    <n v="5"/>
    <n v="4"/>
    <m/>
    <n v="5"/>
    <n v="5"/>
    <n v="4"/>
    <n v="5"/>
    <n v="5"/>
    <s v="No uso ninguna red social"/>
    <m/>
    <m/>
    <m/>
    <m/>
    <m/>
    <m/>
    <n v="4"/>
    <s v="Sí"/>
    <s v="Excelente"/>
    <m/>
    <m/>
    <m/>
    <m/>
    <s v="Sí"/>
    <s v="Sí"/>
    <s v="No"/>
    <m/>
    <s v="Sí"/>
    <m/>
    <n v="5"/>
    <n v="5"/>
    <s v="5, muy satisfecho"/>
    <s v="Mejorado mucho"/>
    <m/>
  </r>
  <r>
    <s v=""/>
    <s v=""/>
    <s v=""/>
    <d v="2020-05-19T10:53:00"/>
    <s v="F. Filología"/>
    <x v="3"/>
    <x v="2"/>
    <x v="2"/>
    <x v="8"/>
    <s v="F. Geografía e Historia"/>
    <s v="F. Filosofía"/>
    <m/>
    <m/>
    <m/>
    <m/>
    <m/>
    <n v="5"/>
    <n v="5"/>
    <n v="5"/>
    <n v="3"/>
    <n v="3"/>
    <n v="4"/>
    <m/>
    <n v="4"/>
    <n v="3"/>
    <n v="2"/>
    <n v="3"/>
    <n v="3"/>
    <s v="academia.edu"/>
    <m/>
    <m/>
    <m/>
    <m/>
    <m/>
    <m/>
    <n v="3"/>
    <s v="Sí"/>
    <s v="Regular"/>
    <m/>
    <m/>
    <m/>
    <m/>
    <s v="No"/>
    <s v="Sí"/>
    <s v="Sí"/>
    <s v="Normal"/>
    <s v="Sí"/>
    <m/>
    <n v="3"/>
    <n v="3"/>
    <s v="4, satisfecho"/>
    <s v="Igual"/>
    <m/>
  </r>
  <r>
    <s v=""/>
    <s v=""/>
    <s v=""/>
    <d v="2020-05-19T10:53:00"/>
    <s v="F. Trabajo Social"/>
    <x v="1"/>
    <x v="5"/>
    <x v="2"/>
    <x v="4"/>
    <s v="F. Ciencias Políticas y Sociología"/>
    <s v="F. Ciencias Económicas y Empresariales"/>
    <m/>
    <m/>
    <m/>
    <m/>
    <m/>
    <n v="5"/>
    <n v="4"/>
    <n v="4"/>
    <n v="2"/>
    <n v="4"/>
    <n v="4"/>
    <m/>
    <n v="4"/>
    <n v="4"/>
    <n v="4"/>
    <n v="4"/>
    <n v="4"/>
    <s v="No uso ninguna red social"/>
    <m/>
    <m/>
    <m/>
    <m/>
    <m/>
    <m/>
    <n v="4"/>
    <s v="No"/>
    <m/>
    <m/>
    <m/>
    <m/>
    <m/>
    <s v="No"/>
    <s v="Sí"/>
    <s v="No"/>
    <m/>
    <s v="Sí"/>
    <m/>
    <n v="5"/>
    <n v="5"/>
    <s v="4, satisfecho"/>
    <s v="Mejorado mucho"/>
    <m/>
  </r>
  <r>
    <s v=""/>
    <s v=""/>
    <s v=""/>
    <d v="2020-05-19T10:53:00"/>
    <s v="F. Farmacia"/>
    <x v="2"/>
    <x v="1"/>
    <x v="2"/>
    <x v="10"/>
    <m/>
    <m/>
    <m/>
    <m/>
    <m/>
    <m/>
    <m/>
    <n v="2"/>
    <n v="5"/>
    <n v="4"/>
    <n v="4"/>
    <n v="4"/>
    <n v="3"/>
    <m/>
    <n v="3"/>
    <n v="4"/>
    <n v="3"/>
    <n v="3"/>
    <n v="4"/>
    <s v="Research Gate"/>
    <m/>
    <m/>
    <m/>
    <m/>
    <m/>
    <m/>
    <n v="5"/>
    <s v="Sí"/>
    <s v="Excelente"/>
    <m/>
    <m/>
    <m/>
    <m/>
    <s v="Sí"/>
    <s v="No"/>
    <s v="No"/>
    <m/>
    <s v="No"/>
    <m/>
    <n v="4"/>
    <n v="5"/>
    <s v="4, satisfecho"/>
    <s v="Igual"/>
    <m/>
  </r>
  <r>
    <s v=""/>
    <s v=""/>
    <s v=""/>
    <d v="2020-05-19T10:53:00"/>
    <s v="F. Enfermería, Fisioterapia y Podología"/>
    <x v="1"/>
    <x v="3"/>
    <x v="2"/>
    <x v="14"/>
    <s v="F. Medicina"/>
    <m/>
    <m/>
    <m/>
    <m/>
    <m/>
    <m/>
    <n v="1"/>
    <n v="5"/>
    <n v="1"/>
    <n v="3"/>
    <n v="3"/>
    <n v="4"/>
    <m/>
    <n v="4"/>
    <n v="5"/>
    <n v="3"/>
    <n v="5"/>
    <n v="4"/>
    <s v="Research Gate|No uso ninguna red social"/>
    <m/>
    <m/>
    <m/>
    <m/>
    <m/>
    <m/>
    <n v="5"/>
    <s v="Sí"/>
    <s v="Bueno"/>
    <m/>
    <m/>
    <m/>
    <m/>
    <s v="Sí"/>
    <s v="Sí"/>
    <s v="Sí"/>
    <s v="Útil"/>
    <s v="Sí"/>
    <m/>
    <n v="5"/>
    <n v="5"/>
    <s v="5, muy satisfecho"/>
    <s v="Mejorado mucho"/>
    <m/>
  </r>
  <r>
    <s v=""/>
    <s v=""/>
    <s v=""/>
    <d v="2020-05-19T10:53:00"/>
    <s v="F. Medicina"/>
    <x v="2"/>
    <x v="3"/>
    <x v="2"/>
    <x v="11"/>
    <m/>
    <m/>
    <m/>
    <m/>
    <m/>
    <m/>
    <m/>
    <n v="5"/>
    <n v="4"/>
    <n v="5"/>
    <m/>
    <n v="4"/>
    <n v="3"/>
    <m/>
    <n v="4"/>
    <n v="5"/>
    <n v="4"/>
    <n v="5"/>
    <n v="4"/>
    <s v="No uso ninguna red social"/>
    <m/>
    <m/>
    <m/>
    <m/>
    <m/>
    <m/>
    <n v="5"/>
    <s v="Sí"/>
    <s v="Bueno"/>
    <m/>
    <m/>
    <m/>
    <m/>
    <s v="No"/>
    <s v="Sí"/>
    <s v="Sí"/>
    <s v="Útil"/>
    <s v="No"/>
    <m/>
    <n v="5"/>
    <n v="5"/>
    <s v="5, muy satisfecho"/>
    <s v="Mejorado"/>
    <m/>
  </r>
  <r>
    <s v=""/>
    <s v=""/>
    <s v=""/>
    <d v="2020-05-19T10:53:00"/>
    <s v="F. Ciencias Matemáticas"/>
    <x v="1"/>
    <x v="1"/>
    <x v="4"/>
    <x v="17"/>
    <m/>
    <m/>
    <m/>
    <m/>
    <m/>
    <m/>
    <m/>
    <n v="5"/>
    <n v="5"/>
    <m/>
    <m/>
    <n v="4"/>
    <n v="5"/>
    <m/>
    <n v="5"/>
    <n v="5"/>
    <n v="4"/>
    <n v="5"/>
    <n v="5"/>
    <s v="No uso ninguna red social"/>
    <m/>
    <m/>
    <m/>
    <m/>
    <m/>
    <m/>
    <n v="5"/>
    <s v="No"/>
    <m/>
    <m/>
    <m/>
    <m/>
    <m/>
    <s v="No"/>
    <s v="Sí"/>
    <s v="No"/>
    <m/>
    <s v="No"/>
    <m/>
    <n v="4"/>
    <n v="5"/>
    <s v="5, muy satisfecho"/>
    <s v="Igual"/>
    <m/>
  </r>
  <r>
    <s v=""/>
    <s v=""/>
    <s v=""/>
    <d v="2020-05-19T10:53:00"/>
    <s v="F. Medicina"/>
    <x v="2"/>
    <x v="2"/>
    <x v="4"/>
    <x v="11"/>
    <m/>
    <m/>
    <m/>
    <m/>
    <m/>
    <m/>
    <m/>
    <n v="4"/>
    <m/>
    <n v="5"/>
    <m/>
    <n v="5"/>
    <n v="3"/>
    <m/>
    <n v="3"/>
    <n v="5"/>
    <n v="2"/>
    <n v="3"/>
    <n v="1"/>
    <s v="Research Gate"/>
    <m/>
    <m/>
    <m/>
    <m/>
    <m/>
    <m/>
    <n v="5"/>
    <s v="No"/>
    <m/>
    <m/>
    <m/>
    <m/>
    <m/>
    <s v="No"/>
    <s v="No"/>
    <s v="No"/>
    <m/>
    <s v="No"/>
    <m/>
    <n v="5"/>
    <n v="5"/>
    <s v="4, satisfecho"/>
    <s v="Mejorado"/>
    <m/>
  </r>
  <r>
    <s v=""/>
    <s v=""/>
    <s v=""/>
    <d v="2020-05-19T10:53:00"/>
    <s v="F. Veterinaria"/>
    <x v="2"/>
    <x v="3"/>
    <x v="2"/>
    <x v="18"/>
    <s v="F. Ciencias Matemáticas"/>
    <m/>
    <m/>
    <m/>
    <m/>
    <m/>
    <m/>
    <n v="2"/>
    <n v="5"/>
    <n v="1"/>
    <n v="1"/>
    <n v="5"/>
    <n v="3"/>
    <m/>
    <n v="4"/>
    <n v="5"/>
    <n v="3"/>
    <n v="4"/>
    <n v="4"/>
    <s v="Research Gate"/>
    <m/>
    <m/>
    <m/>
    <m/>
    <m/>
    <m/>
    <n v="5"/>
    <s v="Sí"/>
    <m/>
    <m/>
    <m/>
    <m/>
    <m/>
    <s v="No"/>
    <s v="Sí"/>
    <s v="Sí"/>
    <s v="Útil"/>
    <s v="No"/>
    <m/>
    <n v="4"/>
    <n v="5"/>
    <s v="4, satisfecho"/>
    <s v="Mejorado"/>
    <m/>
  </r>
  <r>
    <s v=""/>
    <s v=""/>
    <s v=""/>
    <d v="2020-05-19T10:52:00"/>
    <s v="F. Filología"/>
    <x v="3"/>
    <x v="5"/>
    <x v="2"/>
    <x v="3"/>
    <s v="F. Filología (Clásicas o General)"/>
    <s v="F. Filosofía"/>
    <s v="AECID, Biblioteca Nacional."/>
    <m/>
    <m/>
    <m/>
    <m/>
    <n v="5"/>
    <n v="1"/>
    <n v="5"/>
    <n v="5"/>
    <n v="5"/>
    <n v="1"/>
    <m/>
    <n v="1"/>
    <n v="1"/>
    <n v="1"/>
    <n v="1"/>
    <n v="1"/>
    <s v="academia.edu"/>
    <m/>
    <m/>
    <m/>
    <m/>
    <m/>
    <m/>
    <n v="1"/>
    <s v="Sí"/>
    <s v="Muy malo"/>
    <m/>
    <m/>
    <m/>
    <m/>
    <s v="No"/>
    <s v="Sí"/>
    <s v="No"/>
    <m/>
    <s v="No"/>
    <s v="PAS que atienda a las necesidades de la investigación."/>
    <n v="5"/>
    <n v="5"/>
    <s v="1, muy insatisfecho"/>
    <s v="Mejorado"/>
    <s v="El préstamo interbibliotecario debería tener una mayor facilidad de acceso. No puede ser que cuando se acerquen las vacaciones deje de funcionar."/>
  </r>
  <r>
    <s v=""/>
    <s v=""/>
    <s v=""/>
    <d v="2020-05-19T10:52:00"/>
    <s v="F. Ciencias Matemáticas"/>
    <x v="2"/>
    <x v="2"/>
    <x v="2"/>
    <x v="17"/>
    <m/>
    <m/>
    <m/>
    <m/>
    <m/>
    <m/>
    <m/>
    <m/>
    <n v="5"/>
    <n v="4"/>
    <n v="3"/>
    <n v="5"/>
    <n v="5"/>
    <m/>
    <n v="5"/>
    <n v="5"/>
    <n v="3"/>
    <n v="4"/>
    <n v="4"/>
    <s v="No uso ninguna red social"/>
    <m/>
    <m/>
    <m/>
    <m/>
    <m/>
    <m/>
    <n v="5"/>
    <s v="Sí"/>
    <s v="Bueno"/>
    <m/>
    <m/>
    <m/>
    <m/>
    <s v="Sí"/>
    <s v="Sí"/>
    <s v="No"/>
    <m/>
    <s v="No"/>
    <m/>
    <n v="5"/>
    <n v="5"/>
    <s v="5, muy satisfecho"/>
    <s v="Mejorado"/>
    <m/>
  </r>
  <r>
    <s v=""/>
    <s v=""/>
    <s v=""/>
    <d v="2020-05-19T10:52:00"/>
    <s v="F. Ciencias Políticas y Sociología"/>
    <x v="2"/>
    <x v="2"/>
    <x v="4"/>
    <x v="6"/>
    <s v="F. Psicología"/>
    <m/>
    <m/>
    <m/>
    <m/>
    <m/>
    <m/>
    <n v="1"/>
    <n v="5"/>
    <n v="3"/>
    <n v="1"/>
    <n v="5"/>
    <n v="5"/>
    <m/>
    <n v="5"/>
    <n v="5"/>
    <n v="3"/>
    <n v="3"/>
    <n v="4"/>
    <s v="Research Gate"/>
    <m/>
    <m/>
    <m/>
    <m/>
    <m/>
    <m/>
    <m/>
    <s v="Sí"/>
    <s v="Bueno"/>
    <m/>
    <m/>
    <m/>
    <m/>
    <s v="No"/>
    <s v="Sí"/>
    <s v="No"/>
    <m/>
    <s v="No"/>
    <s v="Un buscador Cisne más claro, aunque el que el actual está bastante bien creo que se podría mejoraer"/>
    <n v="5"/>
    <n v="5"/>
    <s v="5, muy satisfecho"/>
    <s v="Igual"/>
    <m/>
  </r>
  <r>
    <s v=""/>
    <s v=""/>
    <s v=""/>
    <d v="2020-05-19T10:51:00"/>
    <s v="F. Filología"/>
    <x v="4"/>
    <x v="1"/>
    <x v="12"/>
    <x v="8"/>
    <m/>
    <m/>
    <m/>
    <m/>
    <m/>
    <m/>
    <m/>
    <n v="2"/>
    <n v="5"/>
    <n v="2"/>
    <n v="4"/>
    <n v="3"/>
    <n v="4"/>
    <m/>
    <n v="4"/>
    <n v="4"/>
    <n v="3"/>
    <n v="3"/>
    <n v="3"/>
    <s v="No uso ninguna red social"/>
    <m/>
    <m/>
    <m/>
    <m/>
    <m/>
    <m/>
    <n v="4"/>
    <s v="Sí"/>
    <s v="Bueno"/>
    <m/>
    <m/>
    <m/>
    <m/>
    <s v="No"/>
    <s v="Sí"/>
    <s v="No"/>
    <m/>
    <s v="No"/>
    <m/>
    <n v="4"/>
    <n v="3"/>
    <s v="4, satisfecho"/>
    <s v="Empeorado"/>
    <m/>
  </r>
  <r>
    <s v=""/>
    <s v=""/>
    <s v=""/>
    <d v="2020-05-19T10:51:00"/>
    <s v="F. Ciencias Políticas y Sociología"/>
    <x v="3"/>
    <x v="3"/>
    <x v="2"/>
    <x v="6"/>
    <m/>
    <m/>
    <m/>
    <m/>
    <m/>
    <m/>
    <m/>
    <n v="5"/>
    <n v="4"/>
    <n v="3"/>
    <n v="4"/>
    <n v="4"/>
    <n v="4"/>
    <m/>
    <n v="4"/>
    <n v="5"/>
    <n v="5"/>
    <n v="5"/>
    <n v="5"/>
    <s v="Twitter"/>
    <m/>
    <m/>
    <m/>
    <m/>
    <m/>
    <m/>
    <n v="5"/>
    <s v="Sí"/>
    <m/>
    <m/>
    <m/>
    <m/>
    <m/>
    <s v="Sí"/>
    <s v="Sí"/>
    <s v="No"/>
    <m/>
    <s v="Sí"/>
    <m/>
    <n v="5"/>
    <n v="5"/>
    <s v="5, muy satisfecho"/>
    <s v="Mejorado mucho"/>
    <m/>
  </r>
  <r>
    <s v=""/>
    <s v=""/>
    <s v=""/>
    <d v="2020-05-19T10:51:00"/>
    <s v="F. Ciencias de la Información"/>
    <x v="1"/>
    <x v="1"/>
    <x v="3"/>
    <x v="13"/>
    <s v="F. Geografía e Historia"/>
    <s v="Biblioteca Maria Zambrano (Filología / Derecho)"/>
    <m/>
    <m/>
    <m/>
    <m/>
    <m/>
    <n v="2"/>
    <n v="5"/>
    <n v="3"/>
    <n v="3"/>
    <n v="3"/>
    <n v="4"/>
    <m/>
    <n v="3"/>
    <n v="4"/>
    <n v="4"/>
    <n v="4"/>
    <n v="5"/>
    <s v="Twitter|Research Gate|academia.edu"/>
    <m/>
    <m/>
    <m/>
    <m/>
    <m/>
    <m/>
    <n v="5"/>
    <s v="Sí"/>
    <s v="Bueno"/>
    <m/>
    <m/>
    <m/>
    <m/>
    <s v="No"/>
    <s v="Sí"/>
    <s v="Sí"/>
    <s v="Muy útil"/>
    <s v="No"/>
    <m/>
    <n v="5"/>
    <n v="4"/>
    <s v="5, muy satisfecho"/>
    <s v="Mejorado mucho"/>
    <m/>
  </r>
  <r>
    <s v=""/>
    <s v=""/>
    <s v=""/>
    <m/>
    <m/>
    <x v="6"/>
    <x v="6"/>
    <x v="17"/>
    <x v="19"/>
    <m/>
    <m/>
    <m/>
    <m/>
    <m/>
    <m/>
    <m/>
    <m/>
    <m/>
    <m/>
    <m/>
    <m/>
    <m/>
    <m/>
    <m/>
    <m/>
    <m/>
    <m/>
    <m/>
    <m/>
    <m/>
    <m/>
    <m/>
    <m/>
    <m/>
    <m/>
    <m/>
    <m/>
    <m/>
    <m/>
    <m/>
    <m/>
    <m/>
    <m/>
    <m/>
    <m/>
    <m/>
    <m/>
    <m/>
    <m/>
    <m/>
    <m/>
    <m/>
    <m/>
  </r>
  <r>
    <s v=""/>
    <s v=""/>
    <s v=""/>
    <m/>
    <m/>
    <x v="6"/>
    <x v="6"/>
    <x v="17"/>
    <x v="19"/>
    <m/>
    <m/>
    <m/>
    <m/>
    <m/>
    <m/>
    <m/>
    <m/>
    <m/>
    <m/>
    <m/>
    <m/>
    <m/>
    <m/>
    <m/>
    <m/>
    <m/>
    <m/>
    <m/>
    <m/>
    <m/>
    <m/>
    <m/>
    <m/>
    <m/>
    <m/>
    <m/>
    <m/>
    <m/>
    <m/>
    <m/>
    <m/>
    <m/>
    <m/>
    <m/>
    <m/>
    <m/>
    <m/>
    <m/>
    <m/>
    <m/>
    <m/>
    <m/>
    <m/>
  </r>
  <r>
    <s v=""/>
    <s v=""/>
    <s v=""/>
    <m/>
    <m/>
    <x v="6"/>
    <x v="6"/>
    <x v="17"/>
    <x v="19"/>
    <m/>
    <m/>
    <m/>
    <m/>
    <m/>
    <m/>
    <m/>
    <m/>
    <m/>
    <m/>
    <m/>
    <m/>
    <m/>
    <m/>
    <m/>
    <m/>
    <m/>
    <m/>
    <m/>
    <m/>
    <m/>
    <m/>
    <m/>
    <m/>
    <m/>
    <m/>
    <m/>
    <m/>
    <m/>
    <m/>
    <m/>
    <m/>
    <m/>
    <m/>
    <m/>
    <m/>
    <m/>
    <m/>
    <m/>
    <m/>
    <m/>
    <m/>
    <m/>
    <m/>
  </r>
  <r>
    <s v=""/>
    <s v=""/>
    <s v=""/>
    <m/>
    <m/>
    <x v="6"/>
    <x v="6"/>
    <x v="17"/>
    <x v="19"/>
    <m/>
    <m/>
    <m/>
    <m/>
    <m/>
    <m/>
    <m/>
    <m/>
    <m/>
    <m/>
    <m/>
    <m/>
    <m/>
    <m/>
    <m/>
    <m/>
    <m/>
    <m/>
    <m/>
    <m/>
    <m/>
    <m/>
    <m/>
    <m/>
    <m/>
    <m/>
    <m/>
    <m/>
    <m/>
    <m/>
    <m/>
    <m/>
    <m/>
    <m/>
    <m/>
    <m/>
    <m/>
    <m/>
    <m/>
    <m/>
    <m/>
    <m/>
    <m/>
    <m/>
  </r>
  <r>
    <s v=""/>
    <s v=""/>
    <s v=""/>
    <m/>
    <m/>
    <x v="6"/>
    <x v="6"/>
    <x v="17"/>
    <x v="19"/>
    <m/>
    <m/>
    <m/>
    <m/>
    <m/>
    <m/>
    <m/>
    <m/>
    <m/>
    <m/>
    <m/>
    <m/>
    <m/>
    <m/>
    <m/>
    <m/>
    <m/>
    <m/>
    <m/>
    <m/>
    <m/>
    <m/>
    <m/>
    <m/>
    <m/>
    <m/>
    <m/>
    <m/>
    <m/>
    <m/>
    <m/>
    <m/>
    <m/>
    <m/>
    <m/>
    <m/>
    <m/>
    <m/>
    <m/>
    <m/>
    <m/>
    <m/>
    <m/>
    <m/>
  </r>
  <r>
    <s v=""/>
    <s v=""/>
    <s v=""/>
    <m/>
    <m/>
    <x v="6"/>
    <x v="6"/>
    <x v="17"/>
    <x v="19"/>
    <m/>
    <m/>
    <m/>
    <m/>
    <m/>
    <m/>
    <m/>
    <m/>
    <m/>
    <m/>
    <m/>
    <m/>
    <m/>
    <m/>
    <m/>
    <m/>
    <m/>
    <m/>
    <m/>
    <m/>
    <m/>
    <m/>
    <m/>
    <m/>
    <m/>
    <m/>
    <m/>
    <m/>
    <m/>
    <m/>
    <m/>
    <m/>
    <m/>
    <m/>
    <m/>
    <m/>
    <m/>
    <m/>
    <m/>
    <m/>
    <m/>
    <m/>
    <m/>
    <m/>
  </r>
  <r>
    <s v=""/>
    <s v=""/>
    <s v=""/>
    <m/>
    <m/>
    <x v="6"/>
    <x v="6"/>
    <x v="17"/>
    <x v="19"/>
    <m/>
    <m/>
    <m/>
    <m/>
    <m/>
    <m/>
    <m/>
    <m/>
    <m/>
    <m/>
    <m/>
    <m/>
    <m/>
    <m/>
    <m/>
    <m/>
    <m/>
    <m/>
    <m/>
    <m/>
    <m/>
    <m/>
    <m/>
    <m/>
    <m/>
    <m/>
    <m/>
    <m/>
    <m/>
    <m/>
    <m/>
    <m/>
    <m/>
    <m/>
    <m/>
    <m/>
    <m/>
    <m/>
    <m/>
    <m/>
    <m/>
    <m/>
    <m/>
    <m/>
  </r>
  <r>
    <s v=""/>
    <s v=""/>
    <s v=""/>
    <m/>
    <m/>
    <x v="6"/>
    <x v="6"/>
    <x v="17"/>
    <x v="19"/>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33" firstHeaderRow="1" firstDataRow="1" firstDataCol="1"/>
  <pivotFields count="53">
    <pivotField showAll="0"/>
    <pivotField showAll="0"/>
    <pivotField showAll="0"/>
    <pivotField showAll="0"/>
    <pivotField showAll="0"/>
    <pivotField showAll="0">
      <items count="13">
        <item m="1" x="9"/>
        <item m="1" x="8"/>
        <item m="1" x="10"/>
        <item m="1" x="11"/>
        <item m="1" x="7"/>
        <item x="0"/>
        <item x="1"/>
        <item x="3"/>
        <item x="4"/>
        <item x="5"/>
        <item x="2"/>
        <item x="6"/>
        <item t="default"/>
      </items>
    </pivotField>
    <pivotField showAll="0">
      <items count="8">
        <item x="0"/>
        <item x="3"/>
        <item x="2"/>
        <item x="1"/>
        <item x="4"/>
        <item x="5"/>
        <item x="6"/>
        <item t="default"/>
      </items>
    </pivotField>
    <pivotField showAll="0">
      <items count="19">
        <item x="0"/>
        <item x="3"/>
        <item x="11"/>
        <item x="12"/>
        <item x="14"/>
        <item x="9"/>
        <item x="2"/>
        <item x="13"/>
        <item x="6"/>
        <item x="16"/>
        <item x="1"/>
        <item x="8"/>
        <item x="15"/>
        <item x="4"/>
        <item x="10"/>
        <item x="5"/>
        <item x="7"/>
        <item x="17"/>
        <item t="default"/>
      </items>
    </pivotField>
    <pivotField axis="axisRow" showAll="0">
      <items count="30">
        <item x="0"/>
        <item x="3"/>
        <item x="12"/>
        <item x="5"/>
        <item x="24"/>
        <item x="13"/>
        <item x="25"/>
        <item x="15"/>
        <item x="22"/>
        <item x="17"/>
        <item x="6"/>
        <item x="21"/>
        <item x="27"/>
        <item x="28"/>
        <item x="2"/>
        <item x="14"/>
        <item x="20"/>
        <item x="10"/>
        <item x="8"/>
        <item x="7"/>
        <item x="9"/>
        <item x="26"/>
        <item x="11"/>
        <item x="23"/>
        <item x="16"/>
        <item x="1"/>
        <item x="4"/>
        <item x="18"/>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1" dataOnRows="1" applyNumberFormats="0" applyBorderFormats="0" applyFontFormats="0" applyPatternFormats="0" applyAlignmentFormats="0" applyWidthHeightFormats="1" dataCaption="Datos" updatedVersion="6" minRefreshableVersion="3" showMemberPropertyTips="0" preserveFormatting="0" itemPrintTitles="1" createdVersion="6" indent="0" compact="0" compactData="0" gridDropZones="1">
  <location ref="A4:H11" firstHeaderRow="1" firstDataRow="2" firstDataCol="1"/>
  <pivotFields count="65">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6">
        <item h="1" m="1" x="5"/>
        <item x="2"/>
        <item x="0"/>
        <item x="4"/>
        <item x="3"/>
        <item x="1"/>
      </items>
    </pivotField>
    <pivotField dataField="1" compact="0" outline="0" subtotalTop="0" showAll="0" includeNewItemsInFilter="1"/>
    <pivotField compact="0" outline="0" showAll="0" defaultSubtotal="0"/>
    <pivotField compact="0" outline="0" subtotalTop="0" showAll="0" includeNewItemsInFilter="1"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Col" compact="0" outline="0" subtotalTop="0" showAll="0" includeNewItemsInFilter="1" defaultSubtotal="0">
      <items count="7">
        <item x="4"/>
        <item x="5"/>
        <item x="1"/>
        <item x="3"/>
        <item x="0"/>
        <item m="1" x="6"/>
        <item x="2"/>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s>
  <rowFields count="1">
    <field x="2"/>
  </rowFields>
  <rowItems count="6">
    <i>
      <x v="1"/>
    </i>
    <i>
      <x v="2"/>
    </i>
    <i>
      <x v="3"/>
    </i>
    <i>
      <x v="4"/>
    </i>
    <i>
      <x v="5"/>
    </i>
    <i t="grand">
      <x/>
    </i>
  </rowItems>
  <colFields count="1">
    <field x="33"/>
  </colFields>
  <colItems count="7">
    <i>
      <x/>
    </i>
    <i>
      <x v="1"/>
    </i>
    <i>
      <x v="2"/>
    </i>
    <i>
      <x v="3"/>
    </i>
    <i>
      <x v="4"/>
    </i>
    <i>
      <x v="6"/>
    </i>
    <i t="grand">
      <x/>
    </i>
  </colItems>
  <dataFields count="1">
    <dataField name="Cuenta de id" fld="3"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0" dataOnRows="1" applyNumberFormats="0" applyBorderFormats="0" applyFontFormats="0" applyPatternFormats="0" applyAlignmentFormats="0" applyWidthHeightFormats="1" dataCaption="Valores" updatedVersion="6" minRefreshableVersion="3" showCalcMbrs="0" preserveFormatting="0" itemPrintTitles="1" createdVersion="3" indent="0" outline="1" outlineData="1" multipleFieldFilters="0">
  <location ref="A3:G10" firstHeaderRow="1" firstDataRow="2" firstDataCol="1"/>
  <pivotFields count="70">
    <pivotField showAll="0"/>
    <pivotField showAll="0"/>
    <pivotField axis="axisCol" showAll="0" sortType="descending">
      <items count="7">
        <item x="2"/>
        <item x="4"/>
        <item x="3"/>
        <item x="0"/>
        <item x="1"/>
        <item h="1" m="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i="1">
      <x v="1"/>
    </i>
    <i i="2">
      <x v="2"/>
    </i>
    <i i="3">
      <x v="3"/>
    </i>
    <i i="4">
      <x v="4"/>
    </i>
    <i i="5">
      <x v="5"/>
    </i>
  </rowItems>
  <colFields count="1">
    <field x="2"/>
  </colFields>
  <colItems count="6">
    <i>
      <x/>
    </i>
    <i>
      <x v="1"/>
    </i>
    <i>
      <x v="2"/>
    </i>
    <i>
      <x v="3"/>
    </i>
    <i>
      <x v="4"/>
    </i>
    <i t="grand">
      <x/>
    </i>
  </colItems>
  <dataFields count="6">
    <dataField name="Suma de De los libros impresos y revistas impresas que hay en la biblioteca De la UCM o los que obtengo por préstamo interbibliotecario" fld="23" baseField="0" baseItem="0"/>
    <dataField name="Suma de De las revistas en línea o libros electrónicos suscritos por la biblioteca" fld="24" baseField="0" baseItem="0"/>
    <dataField name="Suma de De mi propia biblioteca personal" fld="25" baseField="0" baseItem="0"/>
    <dataField name="Suma de De los documentos que encuentro en otros archivos o bibliotecas" fld="26" baseField="0" baseItem="0"/>
    <dataField name="Suma de De los recursos libres y gratuitos que encuentro en internet" fld="27" baseField="0" baseItem="0"/>
    <dataField name="Cuenta de id"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B310"/>
  <sheetViews>
    <sheetView showGridLines="0" view="pageBreakPreview" topLeftCell="A279" zoomScale="70" zoomScaleNormal="75" zoomScaleSheetLayoutView="70" workbookViewId="0">
      <selection activeCell="T86" sqref="T86"/>
    </sheetView>
  </sheetViews>
  <sheetFormatPr baseColWidth="10" defaultRowHeight="12.75" customHeight="1" x14ac:dyDescent="0.25"/>
  <cols>
    <col min="1" max="1" width="8.7109375" style="67" customWidth="1"/>
    <col min="2" max="2" width="46.85546875" style="10" customWidth="1"/>
    <col min="3" max="3" width="8.7109375" style="13" customWidth="1"/>
    <col min="4" max="8" width="8.7109375" customWidth="1"/>
    <col min="9" max="9" width="6.42578125" customWidth="1"/>
    <col min="10" max="10" width="7.140625" style="16" customWidth="1"/>
    <col min="11" max="15" width="6.42578125" style="16" customWidth="1"/>
    <col min="16" max="16" width="11.5703125" style="171" bestFit="1" customWidth="1"/>
    <col min="17" max="17" width="12.7109375" style="110" bestFit="1" customWidth="1"/>
    <col min="18" max="18" width="11.5703125" style="111" bestFit="1" customWidth="1"/>
    <col min="19" max="24" width="6.5703125" style="111" customWidth="1"/>
    <col min="25" max="25" width="11.5703125" style="111" bestFit="1" customWidth="1"/>
    <col min="26" max="26" width="11.42578125" style="111"/>
  </cols>
  <sheetData>
    <row r="1" spans="1:26" ht="51.75" customHeight="1" x14ac:dyDescent="0.3">
      <c r="A1" s="66"/>
      <c r="B1" s="1"/>
    </row>
    <row r="2" spans="1:26" ht="20.25" customHeight="1" x14ac:dyDescent="0.25">
      <c r="B2" s="282" t="s">
        <v>14</v>
      </c>
      <c r="C2" s="282"/>
      <c r="D2" s="282"/>
      <c r="E2" s="282"/>
      <c r="F2" s="282"/>
      <c r="G2" s="282"/>
      <c r="H2" s="282"/>
      <c r="I2" s="282"/>
      <c r="J2" s="282"/>
      <c r="K2" s="282"/>
      <c r="L2" s="282"/>
      <c r="M2" s="282"/>
      <c r="N2" s="282"/>
      <c r="O2" s="282"/>
      <c r="P2" s="282"/>
    </row>
    <row r="3" spans="1:26" ht="23.25" customHeight="1" x14ac:dyDescent="0.25">
      <c r="B3" s="282"/>
      <c r="C3" s="282"/>
      <c r="D3" s="282"/>
      <c r="E3" s="282"/>
      <c r="F3" s="282"/>
      <c r="G3" s="282"/>
      <c r="H3" s="282"/>
      <c r="I3" s="282"/>
      <c r="J3" s="282"/>
      <c r="K3" s="282"/>
      <c r="L3" s="282"/>
      <c r="M3" s="282"/>
      <c r="N3" s="282"/>
      <c r="O3" s="282"/>
      <c r="P3" s="282"/>
    </row>
    <row r="4" spans="1:26" ht="12.75" customHeight="1" x14ac:dyDescent="0.25">
      <c r="A4" s="68"/>
      <c r="B4" s="3"/>
      <c r="C4" s="56"/>
      <c r="D4" s="2"/>
      <c r="E4" s="2"/>
      <c r="F4" s="2"/>
      <c r="G4" s="2"/>
    </row>
    <row r="5" spans="1:26" ht="18.75" customHeight="1" x14ac:dyDescent="0.25">
      <c r="B5" s="283" t="s">
        <v>15</v>
      </c>
      <c r="C5" s="283"/>
      <c r="D5" s="283"/>
      <c r="E5" s="283"/>
      <c r="F5" s="283"/>
      <c r="G5" s="283"/>
      <c r="H5" s="283"/>
      <c r="I5" s="283"/>
      <c r="J5" s="283"/>
      <c r="K5" s="283"/>
      <c r="L5" s="283"/>
      <c r="M5" s="283"/>
      <c r="N5" s="283"/>
      <c r="O5" s="283"/>
      <c r="P5" s="283"/>
    </row>
    <row r="6" spans="1:26" ht="18.75" customHeight="1" x14ac:dyDescent="0.25">
      <c r="B6" s="283" t="s">
        <v>99</v>
      </c>
      <c r="C6" s="283"/>
      <c r="D6" s="283"/>
      <c r="E6" s="283"/>
      <c r="F6" s="283"/>
      <c r="G6" s="283"/>
      <c r="H6" s="283"/>
      <c r="I6" s="283"/>
      <c r="J6" s="283"/>
      <c r="K6" s="283"/>
      <c r="L6" s="283"/>
      <c r="M6" s="283"/>
      <c r="N6" s="283"/>
      <c r="O6" s="283"/>
      <c r="P6" s="283"/>
    </row>
    <row r="7" spans="1:26" ht="18.75" customHeight="1" x14ac:dyDescent="0.25">
      <c r="B7" s="4"/>
      <c r="C7" s="4"/>
      <c r="D7" s="4"/>
      <c r="E7" s="4"/>
      <c r="F7" s="5"/>
      <c r="G7" s="4"/>
      <c r="H7" s="4"/>
      <c r="I7" s="4"/>
      <c r="J7" s="79"/>
      <c r="K7" s="79"/>
      <c r="L7" s="79"/>
      <c r="M7" s="79"/>
      <c r="N7" s="79"/>
      <c r="O7" s="79"/>
      <c r="P7" s="172"/>
    </row>
    <row r="8" spans="1:26" ht="18.75" customHeight="1" x14ac:dyDescent="0.3">
      <c r="B8" s="6"/>
      <c r="C8" s="57"/>
      <c r="D8" s="7"/>
      <c r="E8" s="7"/>
      <c r="F8" s="123" t="s">
        <v>552</v>
      </c>
      <c r="G8" s="7"/>
      <c r="H8" s="9"/>
      <c r="I8" s="9"/>
      <c r="J8" s="55"/>
    </row>
    <row r="9" spans="1:26" ht="18.75" customHeight="1" x14ac:dyDescent="0.3">
      <c r="B9" s="6"/>
      <c r="C9" s="57"/>
      <c r="D9" s="7"/>
      <c r="E9" s="7"/>
      <c r="F9" s="8" t="s">
        <v>62</v>
      </c>
      <c r="G9" s="7"/>
      <c r="H9" s="9"/>
      <c r="I9" s="9"/>
      <c r="J9" s="55"/>
    </row>
    <row r="10" spans="1:26" ht="18.75" customHeight="1" x14ac:dyDescent="0.3">
      <c r="B10" s="6"/>
      <c r="C10" s="57"/>
      <c r="D10" s="7"/>
      <c r="E10" s="7"/>
      <c r="F10" s="8" t="s">
        <v>16</v>
      </c>
      <c r="G10" s="7"/>
      <c r="H10" s="9"/>
      <c r="I10" s="9"/>
      <c r="J10" s="55"/>
    </row>
    <row r="11" spans="1:26" ht="18.75" customHeight="1" x14ac:dyDescent="0.3">
      <c r="B11" s="53"/>
      <c r="C11" s="58"/>
      <c r="D11" s="16"/>
      <c r="E11" s="54"/>
      <c r="F11" s="102">
        <f>COUNT(TABLA!D:D)</f>
        <v>678</v>
      </c>
      <c r="G11" s="54"/>
      <c r="H11" s="55"/>
      <c r="I11" s="55"/>
      <c r="J11" s="55"/>
    </row>
    <row r="12" spans="1:26" s="11" customFormat="1" ht="27" customHeight="1" x14ac:dyDescent="0.35">
      <c r="A12" s="222" t="s">
        <v>17</v>
      </c>
      <c r="B12" s="223" t="s">
        <v>18</v>
      </c>
      <c r="C12" s="59"/>
      <c r="J12" s="80"/>
      <c r="K12" s="80"/>
      <c r="L12" s="80"/>
      <c r="M12" s="80"/>
      <c r="N12" s="80"/>
      <c r="O12" s="80"/>
      <c r="P12" s="173"/>
      <c r="Q12" s="110"/>
      <c r="R12" s="112"/>
      <c r="S12" s="112"/>
      <c r="T12" s="112"/>
      <c r="U12" s="112"/>
      <c r="V12" s="112"/>
      <c r="W12" s="112"/>
      <c r="X12" s="112"/>
      <c r="Y12" s="112"/>
      <c r="Z12" s="112"/>
    </row>
    <row r="13" spans="1:26" ht="10.5" customHeight="1" x14ac:dyDescent="0.25"/>
    <row r="14" spans="1:26" ht="19.5" customHeight="1" x14ac:dyDescent="0.25">
      <c r="A14" s="97" t="s">
        <v>20</v>
      </c>
      <c r="B14" s="106" t="s">
        <v>32</v>
      </c>
    </row>
    <row r="15" spans="1:26" ht="15.75" customHeight="1" x14ac:dyDescent="0.25">
      <c r="A15" s="40"/>
      <c r="C15" s="96"/>
      <c r="D15" s="42"/>
    </row>
    <row r="16" spans="1:26" ht="24.75" customHeight="1" x14ac:dyDescent="0.25">
      <c r="A16" s="151">
        <v>9</v>
      </c>
      <c r="B16" s="152" t="s">
        <v>80</v>
      </c>
      <c r="C16" s="155">
        <f>COUNTIF(TABLA!E:E,B16)</f>
        <v>60</v>
      </c>
      <c r="D16" s="43"/>
      <c r="E16" s="16"/>
      <c r="F16" s="16"/>
      <c r="G16" s="16"/>
      <c r="H16" s="16"/>
      <c r="I16" s="16"/>
      <c r="R16" s="191"/>
      <c r="S16" s="192"/>
      <c r="T16" s="194"/>
      <c r="U16" s="194"/>
    </row>
    <row r="17" spans="1:21" ht="24.75" customHeight="1" x14ac:dyDescent="0.25">
      <c r="A17" s="153">
        <v>14</v>
      </c>
      <c r="B17" s="154" t="s">
        <v>85</v>
      </c>
      <c r="C17" s="155">
        <f>COUNTIF(TABLA!E:E,B17)</f>
        <v>51</v>
      </c>
      <c r="D17" s="43"/>
      <c r="E17" s="16"/>
      <c r="F17" s="16"/>
      <c r="G17" s="16"/>
      <c r="H17" s="16"/>
      <c r="I17" s="16"/>
      <c r="R17" s="114"/>
      <c r="S17" s="113"/>
      <c r="T17" s="193"/>
      <c r="U17" s="193"/>
    </row>
    <row r="18" spans="1:21" ht="24.75" customHeight="1" x14ac:dyDescent="0.25">
      <c r="A18" s="153">
        <v>4</v>
      </c>
      <c r="B18" s="154" t="s">
        <v>75</v>
      </c>
      <c r="C18" s="155">
        <f>COUNTIF(TABLA!E:E,B18)</f>
        <v>43</v>
      </c>
      <c r="D18" s="43"/>
      <c r="E18" s="16"/>
      <c r="F18" s="16"/>
      <c r="G18" s="16"/>
      <c r="H18" s="16"/>
      <c r="I18" s="16"/>
      <c r="R18" s="193"/>
      <c r="S18" s="193"/>
      <c r="T18" s="193"/>
      <c r="U18" s="193"/>
    </row>
    <row r="19" spans="1:21" ht="24.75" customHeight="1" x14ac:dyDescent="0.25">
      <c r="A19" s="153">
        <v>12</v>
      </c>
      <c r="B19" s="154" t="s">
        <v>83</v>
      </c>
      <c r="C19" s="155">
        <f>COUNTIF(TABLA!E:E,B19)</f>
        <v>42</v>
      </c>
      <c r="D19" s="43"/>
      <c r="E19" s="16"/>
      <c r="F19" s="16"/>
      <c r="G19" s="16"/>
      <c r="H19" s="16"/>
      <c r="I19" s="16"/>
      <c r="R19" s="193"/>
      <c r="S19" s="193"/>
      <c r="T19" s="193"/>
      <c r="U19" s="193"/>
    </row>
    <row r="20" spans="1:21" ht="24.75" customHeight="1" x14ac:dyDescent="0.25">
      <c r="A20" s="153">
        <v>16</v>
      </c>
      <c r="B20" s="154" t="s">
        <v>87</v>
      </c>
      <c r="C20" s="155">
        <f>COUNTIF(TABLA!E:E,B20)</f>
        <v>41</v>
      </c>
      <c r="D20" s="43"/>
      <c r="E20" s="16"/>
      <c r="F20" s="16"/>
      <c r="G20" s="16"/>
      <c r="H20" s="16"/>
      <c r="I20" s="16"/>
      <c r="R20" s="113"/>
      <c r="S20" s="114"/>
      <c r="T20" s="114"/>
      <c r="U20" s="113"/>
    </row>
    <row r="21" spans="1:21" ht="24.75" customHeight="1" x14ac:dyDescent="0.25">
      <c r="A21" s="153">
        <v>21</v>
      </c>
      <c r="B21" s="154" t="s">
        <v>92</v>
      </c>
      <c r="C21" s="155">
        <f>COUNTIF(TABLA!E:E,B21)</f>
        <v>40</v>
      </c>
      <c r="D21" s="43"/>
      <c r="E21" s="16"/>
      <c r="F21" s="16"/>
      <c r="G21" s="16"/>
      <c r="H21" s="16"/>
      <c r="I21" s="16"/>
      <c r="R21" s="113"/>
      <c r="S21" s="114"/>
      <c r="T21" s="114"/>
      <c r="U21" s="113"/>
    </row>
    <row r="22" spans="1:21" ht="24.75" customHeight="1" x14ac:dyDescent="0.25">
      <c r="A22" s="153">
        <v>5</v>
      </c>
      <c r="B22" s="154" t="s">
        <v>76</v>
      </c>
      <c r="C22" s="155">
        <f>COUNTIF(TABLA!E:E,B22)</f>
        <v>36</v>
      </c>
      <c r="D22" s="43"/>
      <c r="E22" s="16"/>
      <c r="F22" s="16"/>
      <c r="G22" s="16"/>
      <c r="H22" s="16"/>
      <c r="I22" s="16"/>
      <c r="R22" s="114"/>
      <c r="S22" s="113"/>
      <c r="T22" s="193"/>
      <c r="U22" s="193"/>
    </row>
    <row r="23" spans="1:21" ht="24.75" customHeight="1" x14ac:dyDescent="0.25">
      <c r="A23" s="153">
        <v>11</v>
      </c>
      <c r="B23" s="154" t="s">
        <v>82</v>
      </c>
      <c r="C23" s="155">
        <f>COUNTIF(TABLA!E:E,B23)</f>
        <v>35</v>
      </c>
      <c r="D23" s="43"/>
      <c r="E23" s="16"/>
      <c r="F23" s="16"/>
      <c r="G23" s="16"/>
      <c r="H23" s="16"/>
      <c r="I23" s="16"/>
      <c r="R23" s="114"/>
      <c r="S23" s="113"/>
      <c r="T23" s="193"/>
      <c r="U23" s="193"/>
    </row>
    <row r="24" spans="1:21" ht="24.75" customHeight="1" x14ac:dyDescent="0.25">
      <c r="A24" s="153">
        <v>18</v>
      </c>
      <c r="B24" s="154" t="s">
        <v>89</v>
      </c>
      <c r="C24" s="155">
        <f>COUNTIF(TABLA!E:E,B24)</f>
        <v>31</v>
      </c>
      <c r="D24" s="43"/>
      <c r="E24" s="16"/>
      <c r="F24" s="16"/>
      <c r="G24" s="16"/>
      <c r="H24" s="16"/>
      <c r="I24" s="16"/>
      <c r="R24" s="113"/>
      <c r="S24" s="114"/>
      <c r="T24" s="114"/>
      <c r="U24" s="113"/>
    </row>
    <row r="25" spans="1:21" ht="24.75" customHeight="1" x14ac:dyDescent="0.25">
      <c r="A25" s="153">
        <v>7</v>
      </c>
      <c r="B25" s="154" t="s">
        <v>78</v>
      </c>
      <c r="C25" s="155">
        <f>COUNTIF(TABLA!E:E,B25)</f>
        <v>30</v>
      </c>
      <c r="D25" s="43"/>
      <c r="E25" s="16"/>
      <c r="F25" s="16"/>
      <c r="G25" s="16"/>
      <c r="H25" s="16"/>
      <c r="I25" s="16"/>
      <c r="R25" s="114"/>
      <c r="S25" s="113"/>
      <c r="T25" s="117"/>
      <c r="U25" s="117"/>
    </row>
    <row r="26" spans="1:21" ht="24.75" customHeight="1" x14ac:dyDescent="0.25">
      <c r="A26" s="153">
        <v>22</v>
      </c>
      <c r="B26" s="154" t="s">
        <v>200</v>
      </c>
      <c r="C26" s="155">
        <f>COUNTIF(TABLA!E:E,B26)</f>
        <v>28</v>
      </c>
      <c r="D26" s="43"/>
      <c r="E26" s="16"/>
      <c r="F26" s="16"/>
      <c r="G26" s="16"/>
      <c r="H26" s="16"/>
      <c r="I26" s="16"/>
      <c r="R26" s="114"/>
      <c r="S26" s="113"/>
    </row>
    <row r="27" spans="1:21" ht="24.75" customHeight="1" x14ac:dyDescent="0.25">
      <c r="A27" s="153">
        <v>20</v>
      </c>
      <c r="B27" s="154" t="s">
        <v>91</v>
      </c>
      <c r="C27" s="155">
        <f>COUNTIF(TABLA!E:E,B27)</f>
        <v>25</v>
      </c>
      <c r="D27" s="43"/>
      <c r="E27" s="16"/>
      <c r="F27" s="16"/>
      <c r="G27" s="16"/>
      <c r="H27" s="16"/>
      <c r="I27" s="16"/>
      <c r="R27" s="193"/>
      <c r="S27" s="193"/>
      <c r="T27" s="117"/>
      <c r="U27" s="117"/>
    </row>
    <row r="28" spans="1:21" ht="30" customHeight="1" x14ac:dyDescent="0.25">
      <c r="A28" s="153">
        <v>13</v>
      </c>
      <c r="B28" s="154" t="s">
        <v>84</v>
      </c>
      <c r="C28" s="155">
        <f>COUNTIF(TABLA!E:E,B28)</f>
        <v>22</v>
      </c>
      <c r="D28" s="43"/>
      <c r="E28" s="16"/>
      <c r="F28" s="16"/>
      <c r="G28" s="16"/>
      <c r="H28" s="16"/>
      <c r="I28" s="16"/>
      <c r="R28" s="114"/>
      <c r="S28" s="113"/>
      <c r="T28" s="117"/>
      <c r="U28" s="117"/>
    </row>
    <row r="29" spans="1:21" ht="24.75" customHeight="1" x14ac:dyDescent="0.25">
      <c r="A29" s="153">
        <v>1</v>
      </c>
      <c r="B29" s="154" t="s">
        <v>72</v>
      </c>
      <c r="C29" s="155">
        <f>COUNTIF(TABLA!E:E,B29)</f>
        <v>20</v>
      </c>
      <c r="D29" s="43"/>
      <c r="E29" s="16"/>
      <c r="F29" s="17"/>
      <c r="G29" s="16"/>
      <c r="H29" s="16"/>
      <c r="I29" s="16"/>
      <c r="R29" s="190"/>
      <c r="S29" s="190"/>
      <c r="T29" s="188"/>
      <c r="U29" s="188"/>
    </row>
    <row r="30" spans="1:21" ht="24.75" customHeight="1" x14ac:dyDescent="0.25">
      <c r="A30" s="153">
        <v>15</v>
      </c>
      <c r="B30" s="154" t="s">
        <v>86</v>
      </c>
      <c r="C30" s="155">
        <f>COUNTIF(TABLA!E:E,B30)</f>
        <v>20</v>
      </c>
      <c r="D30" s="43"/>
      <c r="E30" s="16"/>
      <c r="F30" s="17"/>
      <c r="G30" s="16"/>
      <c r="H30" s="16"/>
      <c r="I30" s="16"/>
      <c r="R30" s="113"/>
      <c r="S30" s="114"/>
      <c r="T30" s="187"/>
      <c r="U30" s="186"/>
    </row>
    <row r="31" spans="1:21" ht="24.75" customHeight="1" x14ac:dyDescent="0.25">
      <c r="A31" s="153">
        <v>8</v>
      </c>
      <c r="B31" s="154" t="s">
        <v>79</v>
      </c>
      <c r="C31" s="155">
        <f>COUNTIF(TABLA!E:E,B31)</f>
        <v>19</v>
      </c>
      <c r="D31" s="43"/>
      <c r="E31" s="16"/>
      <c r="F31" s="16"/>
      <c r="G31" s="16"/>
      <c r="H31" s="16"/>
      <c r="I31" s="16"/>
      <c r="R31" s="113"/>
      <c r="S31" s="114"/>
      <c r="T31" s="187"/>
      <c r="U31" s="186"/>
    </row>
    <row r="32" spans="1:21" ht="24.75" customHeight="1" x14ac:dyDescent="0.25">
      <c r="A32" s="153">
        <v>25</v>
      </c>
      <c r="B32" s="154" t="s">
        <v>202</v>
      </c>
      <c r="C32" s="155">
        <f>COUNTIF(TABLA!E:E,B32)</f>
        <v>18</v>
      </c>
      <c r="D32" s="43"/>
      <c r="E32" s="16"/>
      <c r="F32" s="16"/>
      <c r="G32" s="16"/>
      <c r="H32" s="16"/>
      <c r="I32" s="16"/>
      <c r="R32" s="193"/>
      <c r="S32" s="193"/>
    </row>
    <row r="33" spans="1:21" ht="24.75" customHeight="1" x14ac:dyDescent="0.25">
      <c r="A33" s="153">
        <v>6</v>
      </c>
      <c r="B33" s="154" t="s">
        <v>77</v>
      </c>
      <c r="C33" s="155">
        <f>COUNTIF(TABLA!E:E,B33)</f>
        <v>18</v>
      </c>
      <c r="D33" s="43"/>
      <c r="E33" s="16"/>
      <c r="F33" s="16"/>
      <c r="G33" s="16"/>
      <c r="H33" s="16"/>
      <c r="I33" s="16"/>
      <c r="R33" s="114"/>
      <c r="S33" s="113"/>
    </row>
    <row r="34" spans="1:21" ht="24.75" customHeight="1" x14ac:dyDescent="0.25">
      <c r="A34" s="153">
        <v>26</v>
      </c>
      <c r="B34" s="154" t="s">
        <v>203</v>
      </c>
      <c r="C34" s="155">
        <f>COUNTIF(TABLA!E:E,B34)</f>
        <v>17</v>
      </c>
      <c r="D34" s="43"/>
      <c r="E34" s="16"/>
      <c r="F34" s="16"/>
      <c r="G34" s="16"/>
      <c r="H34" s="16"/>
      <c r="I34" s="16"/>
      <c r="R34" s="114"/>
      <c r="S34" s="113"/>
      <c r="T34" s="117"/>
      <c r="U34" s="117"/>
    </row>
    <row r="35" spans="1:21" ht="24.75" customHeight="1" x14ac:dyDescent="0.25">
      <c r="A35" s="153">
        <v>10</v>
      </c>
      <c r="B35" s="154" t="s">
        <v>81</v>
      </c>
      <c r="C35" s="155">
        <f>COUNTIF(TABLA!E:E,B35)</f>
        <v>16</v>
      </c>
      <c r="D35" s="43"/>
      <c r="E35" s="16"/>
      <c r="F35" s="16"/>
      <c r="G35" s="16"/>
      <c r="H35" s="16"/>
      <c r="I35" s="16"/>
      <c r="R35" s="114"/>
      <c r="S35" s="113"/>
    </row>
    <row r="36" spans="1:21" ht="24.75" customHeight="1" x14ac:dyDescent="0.25">
      <c r="A36" s="153">
        <v>2</v>
      </c>
      <c r="B36" s="154" t="s">
        <v>73</v>
      </c>
      <c r="C36" s="155">
        <f>COUNTIF(TABLA!E:E,B36)</f>
        <v>13</v>
      </c>
      <c r="D36" s="43"/>
      <c r="E36" s="16"/>
      <c r="F36" s="16"/>
      <c r="G36" s="16"/>
      <c r="H36" s="16"/>
      <c r="I36" s="16"/>
      <c r="R36" s="113"/>
      <c r="S36" s="114"/>
      <c r="T36" s="187"/>
      <c r="U36" s="186"/>
    </row>
    <row r="37" spans="1:21" ht="24.75" customHeight="1" x14ac:dyDescent="0.25">
      <c r="A37" s="153">
        <v>19</v>
      </c>
      <c r="B37" s="154" t="s">
        <v>90</v>
      </c>
      <c r="C37" s="155">
        <f>COUNTIF(TABLA!E:E,B37)</f>
        <v>12</v>
      </c>
      <c r="D37" s="43"/>
      <c r="E37" s="16"/>
      <c r="F37" s="16"/>
      <c r="G37" s="16"/>
      <c r="H37" s="16"/>
      <c r="I37" s="16"/>
      <c r="R37" s="187"/>
      <c r="S37" s="186"/>
    </row>
    <row r="38" spans="1:21" ht="24.75" customHeight="1" x14ac:dyDescent="0.25">
      <c r="A38" s="153">
        <v>24</v>
      </c>
      <c r="B38" s="154" t="s">
        <v>199</v>
      </c>
      <c r="C38" s="155">
        <f>COUNTIF(TABLA!E:E,B38)</f>
        <v>11</v>
      </c>
      <c r="D38" s="43"/>
      <c r="E38" s="16"/>
      <c r="F38" s="16"/>
      <c r="G38" s="16"/>
      <c r="H38" s="16"/>
      <c r="I38" s="16"/>
      <c r="R38" s="186"/>
      <c r="S38" s="187"/>
      <c r="T38" s="187"/>
      <c r="U38" s="186"/>
    </row>
    <row r="39" spans="1:21" ht="24.75" customHeight="1" x14ac:dyDescent="0.25">
      <c r="A39" s="153">
        <v>17</v>
      </c>
      <c r="B39" s="154" t="s">
        <v>88</v>
      </c>
      <c r="C39" s="155">
        <f>COUNTIF(TABLA!E:E,B39)</f>
        <v>8</v>
      </c>
      <c r="D39" s="43"/>
      <c r="E39" s="16"/>
      <c r="F39" s="16"/>
      <c r="G39" s="16"/>
      <c r="H39" s="16"/>
      <c r="I39" s="16"/>
      <c r="R39" s="117"/>
      <c r="S39" s="117"/>
    </row>
    <row r="40" spans="1:21" ht="24.75" customHeight="1" x14ac:dyDescent="0.25">
      <c r="A40" s="153">
        <v>3</v>
      </c>
      <c r="B40" s="154" t="s">
        <v>74</v>
      </c>
      <c r="C40" s="155">
        <f>COUNTIF(TABLA!E:E,B40)</f>
        <v>8</v>
      </c>
      <c r="D40" s="43"/>
      <c r="E40" s="16"/>
      <c r="F40" s="16"/>
      <c r="G40" s="16"/>
      <c r="H40" s="16"/>
      <c r="I40" s="16"/>
      <c r="R40" s="186"/>
      <c r="S40" s="187"/>
      <c r="T40" s="187"/>
      <c r="U40" s="186"/>
    </row>
    <row r="41" spans="1:21" ht="24.75" customHeight="1" x14ac:dyDescent="0.25">
      <c r="A41" s="153">
        <v>23</v>
      </c>
      <c r="B41" s="154" t="s">
        <v>201</v>
      </c>
      <c r="C41" s="155">
        <f>COUNTIF(TABLA!E:E,B41)</f>
        <v>3</v>
      </c>
      <c r="D41" s="43"/>
      <c r="E41" s="16"/>
      <c r="F41" s="16"/>
      <c r="G41" s="16"/>
      <c r="H41" s="16"/>
      <c r="I41" s="16"/>
      <c r="R41" s="187"/>
      <c r="S41" s="186"/>
    </row>
    <row r="42" spans="1:21" ht="24.75" customHeight="1" x14ac:dyDescent="0.25">
      <c r="A42" s="153">
        <v>28</v>
      </c>
      <c r="B42" s="154" t="s">
        <v>68</v>
      </c>
      <c r="C42" s="155">
        <f>COUNTIF(TABLA!E:E,B42)</f>
        <v>2</v>
      </c>
      <c r="D42" s="43"/>
      <c r="E42" s="16"/>
      <c r="F42" s="16"/>
      <c r="G42" s="16"/>
      <c r="H42" s="16"/>
      <c r="I42" s="16"/>
    </row>
    <row r="43" spans="1:21" ht="19.5" customHeight="1" x14ac:dyDescent="0.25">
      <c r="C43" s="156">
        <f>SUM(C16:C42)</f>
        <v>669</v>
      </c>
      <c r="E43" s="16"/>
      <c r="F43" s="16"/>
      <c r="G43" s="16"/>
      <c r="H43" s="16"/>
      <c r="I43" s="16"/>
    </row>
    <row r="44" spans="1:21" ht="12.75" customHeight="1" x14ac:dyDescent="0.25">
      <c r="A44" s="40"/>
      <c r="E44" s="16"/>
      <c r="F44" s="16"/>
      <c r="G44" s="16"/>
      <c r="H44" s="16"/>
      <c r="I44" s="16"/>
    </row>
    <row r="45" spans="1:21" ht="12.75" customHeight="1" x14ac:dyDescent="0.25">
      <c r="A45" s="40"/>
    </row>
    <row r="46" spans="1:21" ht="19.5" customHeight="1" x14ac:dyDescent="0.25">
      <c r="A46" s="40"/>
      <c r="B46" s="125" t="s">
        <v>69</v>
      </c>
    </row>
    <row r="47" spans="1:21" ht="26.25" customHeight="1" x14ac:dyDescent="0.25">
      <c r="A47" s="40"/>
      <c r="B47" s="125" t="s">
        <v>70</v>
      </c>
    </row>
    <row r="48" spans="1:21" ht="12.75" customHeight="1" x14ac:dyDescent="0.25">
      <c r="A48" s="40"/>
      <c r="C48" s="18" t="s">
        <v>21</v>
      </c>
      <c r="D48" s="18" t="s">
        <v>22</v>
      </c>
    </row>
    <row r="49" spans="1:26" s="3" customFormat="1" ht="34.5" customHeight="1" x14ac:dyDescent="0.2">
      <c r="A49" s="136"/>
      <c r="B49" s="145" t="s">
        <v>351</v>
      </c>
      <c r="C49" s="34">
        <f>COUNTIF(TABLA!F:F,BUC!B49)</f>
        <v>19</v>
      </c>
      <c r="D49" s="146">
        <f>C49/SUM(C$49:C$53)</f>
        <v>2.8106508875739646E-2</v>
      </c>
      <c r="J49" s="137"/>
      <c r="K49" s="137"/>
      <c r="L49" s="137"/>
      <c r="M49" s="137"/>
      <c r="N49" s="137"/>
      <c r="O49" s="137"/>
      <c r="P49" s="174"/>
      <c r="Q49" s="138"/>
      <c r="R49" s="139"/>
      <c r="S49" s="139"/>
      <c r="T49" s="139"/>
      <c r="U49" s="139"/>
      <c r="V49" s="139"/>
      <c r="X49" s="139"/>
      <c r="Y49" s="139"/>
      <c r="Z49" s="139"/>
    </row>
    <row r="50" spans="1:26" s="3" customFormat="1" ht="34.5" customHeight="1" x14ac:dyDescent="0.2">
      <c r="A50" s="140"/>
      <c r="B50" s="145" t="s">
        <v>316</v>
      </c>
      <c r="C50" s="34">
        <f>COUNTIF(TABLA!F:F,BUC!B50)</f>
        <v>174</v>
      </c>
      <c r="D50" s="146">
        <f>C50/SUM(C$49:C$53)</f>
        <v>0.25739644970414199</v>
      </c>
      <c r="J50" s="137"/>
      <c r="K50" s="137"/>
      <c r="L50" s="137"/>
      <c r="M50" s="137"/>
      <c r="N50" s="137"/>
      <c r="O50" s="137"/>
      <c r="P50" s="174"/>
      <c r="Q50" s="138"/>
      <c r="R50" s="139"/>
      <c r="S50" s="139"/>
      <c r="T50" s="139"/>
      <c r="U50" s="139"/>
      <c r="V50" s="139"/>
      <c r="X50" s="139"/>
      <c r="Y50" s="139"/>
      <c r="Z50" s="139"/>
    </row>
    <row r="51" spans="1:26" s="3" customFormat="1" ht="34.5" customHeight="1" x14ac:dyDescent="0.2">
      <c r="A51" s="141"/>
      <c r="B51" s="144" t="s">
        <v>303</v>
      </c>
      <c r="C51" s="34">
        <f>COUNTIF(TABLA!F:F,BUC!B51)</f>
        <v>285</v>
      </c>
      <c r="D51" s="146">
        <f>C51/SUM(C$49:C$53)</f>
        <v>0.42159763313609466</v>
      </c>
      <c r="J51" s="137"/>
      <c r="K51" s="137"/>
      <c r="L51" s="137"/>
      <c r="M51" s="137"/>
      <c r="N51" s="137"/>
      <c r="O51" s="137"/>
      <c r="P51" s="174"/>
      <c r="Q51" s="138"/>
      <c r="R51" s="139"/>
      <c r="S51" s="139"/>
      <c r="T51" s="139"/>
      <c r="U51" s="139"/>
      <c r="V51" s="139"/>
      <c r="X51" s="139"/>
      <c r="Y51" s="139"/>
      <c r="Z51" s="139"/>
    </row>
    <row r="52" spans="1:26" s="3" customFormat="1" ht="34.5" customHeight="1" x14ac:dyDescent="0.2">
      <c r="A52" s="142"/>
      <c r="B52" s="145" t="s">
        <v>311</v>
      </c>
      <c r="C52" s="34">
        <f>COUNTIF(TABLA!F:F,BUC!B52)</f>
        <v>166</v>
      </c>
      <c r="D52" s="146">
        <f>C52/SUM(C$49:C$53)</f>
        <v>0.2455621301775148</v>
      </c>
      <c r="J52" s="137"/>
      <c r="K52" s="137"/>
      <c r="L52" s="137"/>
      <c r="M52" s="137"/>
      <c r="N52" s="137"/>
      <c r="O52" s="137"/>
      <c r="P52" s="174"/>
      <c r="Q52" s="138">
        <f>SUM(C48:C53)</f>
        <v>676</v>
      </c>
      <c r="R52" s="139"/>
      <c r="S52" s="139"/>
      <c r="T52" s="139"/>
      <c r="U52" s="139"/>
      <c r="V52" s="139"/>
      <c r="W52" s="139"/>
      <c r="X52" s="139"/>
      <c r="Y52" s="139"/>
      <c r="Z52" s="139"/>
    </row>
    <row r="53" spans="1:26" s="3" customFormat="1" ht="34.5" customHeight="1" x14ac:dyDescent="0.2">
      <c r="A53" s="143"/>
      <c r="B53" s="145" t="s">
        <v>304</v>
      </c>
      <c r="C53" s="34">
        <f>COUNTIF(TABLA!F:F,BUC!B53)</f>
        <v>32</v>
      </c>
      <c r="D53" s="146">
        <f>C53/SUM(C$49:C$53)</f>
        <v>4.7337278106508875E-2</v>
      </c>
      <c r="J53" s="137"/>
      <c r="K53" s="137"/>
      <c r="L53" s="137"/>
      <c r="M53" s="137"/>
      <c r="N53" s="137"/>
      <c r="O53" s="137"/>
      <c r="P53" s="174"/>
      <c r="Q53" s="138"/>
      <c r="R53" s="139"/>
      <c r="S53" s="139"/>
      <c r="T53" s="139"/>
      <c r="U53" s="139"/>
      <c r="V53" s="139"/>
      <c r="W53" s="139"/>
      <c r="X53" s="139"/>
      <c r="Y53" s="139"/>
      <c r="Z53" s="139"/>
    </row>
    <row r="54" spans="1:26" ht="33.75" customHeight="1" x14ac:dyDescent="0.25">
      <c r="D54" s="20"/>
    </row>
    <row r="55" spans="1:26" ht="29.25" customHeight="1" x14ac:dyDescent="0.25"/>
    <row r="56" spans="1:26" ht="21" customHeight="1" x14ac:dyDescent="0.25">
      <c r="A56" s="40"/>
      <c r="B56" s="125" t="s">
        <v>71</v>
      </c>
    </row>
    <row r="57" spans="1:26" ht="18.75" customHeight="1" x14ac:dyDescent="0.25">
      <c r="A57" s="40"/>
      <c r="C57" s="255" t="s">
        <v>21</v>
      </c>
      <c r="D57" s="255" t="s">
        <v>22</v>
      </c>
    </row>
    <row r="58" spans="1:26" ht="34.5" customHeight="1" x14ac:dyDescent="0.25">
      <c r="A58" s="136"/>
      <c r="B58" s="256" t="s">
        <v>351</v>
      </c>
      <c r="C58" s="34">
        <f>COUNTIF(TABLA!G:G,BUC!B58)</f>
        <v>26</v>
      </c>
      <c r="D58" s="146">
        <f>C58/SUM(C$49:C$53)</f>
        <v>3.8461538461538464E-2</v>
      </c>
    </row>
    <row r="59" spans="1:26" ht="34.5" customHeight="1" x14ac:dyDescent="0.25">
      <c r="A59" s="140"/>
      <c r="B59" s="256" t="s">
        <v>316</v>
      </c>
      <c r="C59" s="34">
        <f>COUNTIF(TABLA!G:G,BUC!B59)</f>
        <v>41</v>
      </c>
      <c r="D59" s="146">
        <f>C59/SUM(C$49:C$53)</f>
        <v>6.0650887573964495E-2</v>
      </c>
    </row>
    <row r="60" spans="1:26" ht="34.5" customHeight="1" x14ac:dyDescent="0.25">
      <c r="A60" s="141"/>
      <c r="B60" s="256" t="s">
        <v>303</v>
      </c>
      <c r="C60" s="34">
        <f>COUNTIF(TABLA!G:G,BUC!B60)</f>
        <v>133</v>
      </c>
      <c r="D60" s="146">
        <f>C60/SUM(C$49:C$53)</f>
        <v>0.19674556213017752</v>
      </c>
    </row>
    <row r="61" spans="1:26" ht="34.5" customHeight="1" x14ac:dyDescent="0.25">
      <c r="A61" s="142"/>
      <c r="B61" s="256" t="s">
        <v>311</v>
      </c>
      <c r="C61" s="34">
        <f>COUNTIF(TABLA!G:G,BUC!B61)</f>
        <v>268</v>
      </c>
      <c r="D61" s="146">
        <f>C61/SUM(C$49:C$53)</f>
        <v>0.39644970414201186</v>
      </c>
    </row>
    <row r="62" spans="1:26" ht="34.5" customHeight="1" x14ac:dyDescent="0.25">
      <c r="A62" s="143"/>
      <c r="B62" s="256" t="s">
        <v>304</v>
      </c>
      <c r="C62" s="34">
        <f>COUNTIF(TABLA!G:G,BUC!B62)</f>
        <v>208</v>
      </c>
      <c r="D62" s="146">
        <f>C62/SUM(C$49:C$53)</f>
        <v>0.30769230769230771</v>
      </c>
    </row>
    <row r="63" spans="1:26" ht="57" customHeight="1" x14ac:dyDescent="0.25"/>
    <row r="64" spans="1:26" ht="42.75" x14ac:dyDescent="0.25">
      <c r="A64" s="136"/>
      <c r="B64" s="256" t="s">
        <v>312</v>
      </c>
      <c r="C64" s="34">
        <f>SUM(TABLA!BB:BB)</f>
        <v>490</v>
      </c>
      <c r="D64" s="146">
        <f>C64/$F$11</f>
        <v>0.72271386430678464</v>
      </c>
    </row>
    <row r="65" spans="1:15" ht="28.5" x14ac:dyDescent="0.25">
      <c r="A65" s="140"/>
      <c r="B65" s="256" t="s">
        <v>330</v>
      </c>
      <c r="C65" s="34">
        <f>SUM(TABLA!BC:BC)</f>
        <v>124</v>
      </c>
      <c r="D65" s="146">
        <f t="shared" ref="D65:D68" si="0">C65/$F$11</f>
        <v>0.18289085545722714</v>
      </c>
      <c r="I65" s="16"/>
    </row>
    <row r="66" spans="1:15" ht="42.75" x14ac:dyDescent="0.25">
      <c r="A66" s="141"/>
      <c r="B66" s="256" t="s">
        <v>339</v>
      </c>
      <c r="C66" s="34">
        <f>SUM(TABLA!BD:BD)</f>
        <v>77</v>
      </c>
      <c r="D66" s="146">
        <f t="shared" si="0"/>
        <v>0.11356932153392331</v>
      </c>
    </row>
    <row r="67" spans="1:15" ht="28.5" x14ac:dyDescent="0.25">
      <c r="A67" s="142"/>
      <c r="B67" s="256" t="s">
        <v>333</v>
      </c>
      <c r="C67" s="34">
        <f>SUM(TABLA!BE:BE)</f>
        <v>34</v>
      </c>
      <c r="D67" s="146">
        <f t="shared" si="0"/>
        <v>5.0147492625368731E-2</v>
      </c>
    </row>
    <row r="68" spans="1:15" ht="28.5" x14ac:dyDescent="0.25">
      <c r="A68" s="143"/>
      <c r="B68" s="256" t="s">
        <v>403</v>
      </c>
      <c r="C68" s="34">
        <f>SUM(TABLA!BF:BF)</f>
        <v>13</v>
      </c>
      <c r="D68" s="146">
        <f t="shared" si="0"/>
        <v>1.9174041297935103E-2</v>
      </c>
    </row>
    <row r="69" spans="1:15" ht="15.75" x14ac:dyDescent="0.25"/>
    <row r="70" spans="1:15" ht="15.75" x14ac:dyDescent="0.25"/>
    <row r="71" spans="1:15" ht="15.75" x14ac:dyDescent="0.25"/>
    <row r="72" spans="1:15" ht="15.75" x14ac:dyDescent="0.25"/>
    <row r="73" spans="1:15" ht="32.25" customHeight="1" x14ac:dyDescent="0.25">
      <c r="B73" s="284" t="s">
        <v>96</v>
      </c>
      <c r="C73" s="284"/>
      <c r="D73" s="284"/>
      <c r="E73" s="284"/>
      <c r="F73" s="284"/>
      <c r="G73" s="284"/>
      <c r="H73" s="284"/>
      <c r="I73" s="284"/>
      <c r="J73" s="284"/>
      <c r="K73" s="284"/>
      <c r="L73" s="284"/>
      <c r="M73" s="284"/>
      <c r="N73" s="284"/>
      <c r="O73" s="284"/>
    </row>
    <row r="74" spans="1:15" ht="26.25" customHeight="1" x14ac:dyDescent="0.25">
      <c r="B74" s="126"/>
      <c r="D74" s="126" t="s">
        <v>93</v>
      </c>
      <c r="E74" s="126" t="s">
        <v>94</v>
      </c>
      <c r="F74" s="126" t="s">
        <v>95</v>
      </c>
      <c r="G74" s="126"/>
      <c r="H74" s="126"/>
      <c r="I74" s="126"/>
      <c r="J74" s="126"/>
      <c r="K74" s="126"/>
      <c r="L74" s="126"/>
      <c r="M74" s="126"/>
      <c r="N74" s="126"/>
      <c r="O74" s="126"/>
    </row>
    <row r="75" spans="1:15" ht="15.75" customHeight="1" x14ac:dyDescent="0.25">
      <c r="A75" s="147">
        <v>29</v>
      </c>
      <c r="B75" s="36" t="s">
        <v>317</v>
      </c>
      <c r="C75" s="189" t="s">
        <v>208</v>
      </c>
      <c r="D75" s="34">
        <f>COUNTIF(TABLA!I:I,B75)</f>
        <v>52</v>
      </c>
      <c r="E75" s="34">
        <f>COUNTIF(TABLA!J:J,B75)</f>
        <v>89</v>
      </c>
      <c r="F75" s="34">
        <f>COUNTIF(TABLA!K:K,B75)</f>
        <v>42</v>
      </c>
      <c r="G75">
        <f t="shared" ref="G75:G102" si="1">SUM(D75:F75)</f>
        <v>183</v>
      </c>
    </row>
    <row r="76" spans="1:15" ht="15.75" customHeight="1" x14ac:dyDescent="0.25">
      <c r="A76" s="147">
        <v>16</v>
      </c>
      <c r="B76" s="10" t="s">
        <v>87</v>
      </c>
      <c r="C76" s="189" t="s">
        <v>97</v>
      </c>
      <c r="D76" s="34">
        <f>COUNTIF(TABLA!I:I,B76)</f>
        <v>43</v>
      </c>
      <c r="E76" s="34">
        <f>COUNTIF(TABLA!J:J,B76)</f>
        <v>39</v>
      </c>
      <c r="F76" s="34">
        <f>COUNTIF(TABLA!K:K,B76)</f>
        <v>38</v>
      </c>
      <c r="G76">
        <f t="shared" si="1"/>
        <v>120</v>
      </c>
    </row>
    <row r="77" spans="1:15" ht="15.75" customHeight="1" x14ac:dyDescent="0.25">
      <c r="A77" s="147">
        <v>9</v>
      </c>
      <c r="B77" s="10" t="s">
        <v>80</v>
      </c>
      <c r="C77" s="189" t="s">
        <v>49</v>
      </c>
      <c r="D77" s="34">
        <f>COUNTIF(TABLA!I:I,B77)</f>
        <v>63</v>
      </c>
      <c r="E77" s="34">
        <f>COUNTIF(TABLA!J:J,B77)</f>
        <v>32</v>
      </c>
      <c r="F77" s="34">
        <f>COUNTIF(TABLA!K:K,B77)</f>
        <v>16</v>
      </c>
      <c r="G77">
        <f t="shared" si="1"/>
        <v>111</v>
      </c>
    </row>
    <row r="78" spans="1:15" ht="15.75" customHeight="1" x14ac:dyDescent="0.25">
      <c r="A78" s="147">
        <v>14</v>
      </c>
      <c r="B78" s="10" t="s">
        <v>318</v>
      </c>
      <c r="C78" s="189" t="s">
        <v>209</v>
      </c>
      <c r="D78" s="34">
        <f>COUNTIF(TABLA!I:I,B78)</f>
        <v>25</v>
      </c>
      <c r="E78" s="34">
        <f>COUNTIF(TABLA!J:J,B78)</f>
        <v>47</v>
      </c>
      <c r="F78" s="34">
        <f>COUNTIF(TABLA!K:K,B78)</f>
        <v>20</v>
      </c>
      <c r="G78">
        <f t="shared" si="1"/>
        <v>92</v>
      </c>
    </row>
    <row r="79" spans="1:15" ht="15.75" customHeight="1" x14ac:dyDescent="0.25">
      <c r="A79" s="147">
        <v>5</v>
      </c>
      <c r="B79" s="10" t="s">
        <v>76</v>
      </c>
      <c r="C79" s="189" t="s">
        <v>45</v>
      </c>
      <c r="D79" s="34">
        <f>COUNTIF(TABLA!I:I,B79)</f>
        <v>38</v>
      </c>
      <c r="E79" s="34">
        <f>COUNTIF(TABLA!J:J,B79)</f>
        <v>20</v>
      </c>
      <c r="F79" s="34">
        <f>COUNTIF(TABLA!K:K,B79)</f>
        <v>20</v>
      </c>
      <c r="G79">
        <f t="shared" si="1"/>
        <v>78</v>
      </c>
    </row>
    <row r="80" spans="1:15" ht="15.75" customHeight="1" x14ac:dyDescent="0.25">
      <c r="A80" s="147">
        <v>18</v>
      </c>
      <c r="B80" s="10" t="s">
        <v>89</v>
      </c>
      <c r="C80" s="189" t="s">
        <v>57</v>
      </c>
      <c r="D80" s="34">
        <f>COUNTIF(TABLA!I:I,B80)</f>
        <v>25</v>
      </c>
      <c r="E80" s="34">
        <f>COUNTIF(TABLA!J:J,B80)</f>
        <v>40</v>
      </c>
      <c r="F80" s="34">
        <f>COUNTIF(TABLA!K:K,B80)</f>
        <v>12</v>
      </c>
      <c r="G80">
        <f t="shared" si="1"/>
        <v>77</v>
      </c>
    </row>
    <row r="81" spans="1:7" ht="15.75" customHeight="1" x14ac:dyDescent="0.25">
      <c r="A81" s="147">
        <v>4</v>
      </c>
      <c r="B81" s="10" t="s">
        <v>75</v>
      </c>
      <c r="C81" s="189" t="s">
        <v>44</v>
      </c>
      <c r="D81" s="34">
        <f>COUNTIF(TABLA!I:I,B81)</f>
        <v>44</v>
      </c>
      <c r="E81" s="34">
        <f>COUNTIF(TABLA!J:J,B81)</f>
        <v>15</v>
      </c>
      <c r="F81" s="34">
        <f>COUNTIF(TABLA!K:K,B81)</f>
        <v>17</v>
      </c>
      <c r="G81">
        <f t="shared" si="1"/>
        <v>76</v>
      </c>
    </row>
    <row r="82" spans="1:7" ht="15.75" customHeight="1" x14ac:dyDescent="0.25">
      <c r="A82" s="147">
        <v>15</v>
      </c>
      <c r="B82" s="10" t="s">
        <v>86</v>
      </c>
      <c r="C82" s="189" t="s">
        <v>55</v>
      </c>
      <c r="D82" s="34">
        <f>COUNTIF(TABLA!I:I,B82)</f>
        <v>18</v>
      </c>
      <c r="E82" s="34">
        <f>COUNTIF(TABLA!J:J,B82)</f>
        <v>25</v>
      </c>
      <c r="F82" s="34">
        <f>COUNTIF(TABLA!K:K,B82)</f>
        <v>25</v>
      </c>
      <c r="G82">
        <f t="shared" si="1"/>
        <v>68</v>
      </c>
    </row>
    <row r="83" spans="1:7" ht="15.75" customHeight="1" x14ac:dyDescent="0.25">
      <c r="A83" s="147">
        <v>12</v>
      </c>
      <c r="B83" s="10" t="s">
        <v>83</v>
      </c>
      <c r="C83" s="189" t="s">
        <v>52</v>
      </c>
      <c r="D83" s="34">
        <f>COUNTIF(TABLA!I:I,B83)</f>
        <v>39</v>
      </c>
      <c r="E83" s="34">
        <f>COUNTIF(TABLA!J:J,B83)</f>
        <v>6</v>
      </c>
      <c r="F83" s="34">
        <f>COUNTIF(TABLA!K:K,B83)</f>
        <v>8</v>
      </c>
      <c r="G83">
        <f t="shared" si="1"/>
        <v>53</v>
      </c>
    </row>
    <row r="84" spans="1:7" ht="15.75" customHeight="1" x14ac:dyDescent="0.25">
      <c r="A84" s="147">
        <v>20</v>
      </c>
      <c r="B84" s="10" t="s">
        <v>91</v>
      </c>
      <c r="C84" s="189" t="s">
        <v>59</v>
      </c>
      <c r="D84" s="34">
        <f>COUNTIF(TABLA!I:I,B84)</f>
        <v>22</v>
      </c>
      <c r="E84" s="34">
        <f>COUNTIF(TABLA!J:J,B84)</f>
        <v>14</v>
      </c>
      <c r="F84" s="34">
        <f>COUNTIF(TABLA!K:K,B84)</f>
        <v>15</v>
      </c>
      <c r="G84">
        <f t="shared" si="1"/>
        <v>51</v>
      </c>
    </row>
    <row r="85" spans="1:7" ht="15.75" customHeight="1" x14ac:dyDescent="0.25">
      <c r="A85" s="147">
        <v>26</v>
      </c>
      <c r="B85" s="10" t="s">
        <v>203</v>
      </c>
      <c r="C85" s="189" t="s">
        <v>40</v>
      </c>
      <c r="D85" s="34">
        <f>COUNTIF(TABLA!I:I,B85)</f>
        <v>14</v>
      </c>
      <c r="E85" s="34">
        <f>COUNTIF(TABLA!J:J,B85)</f>
        <v>20</v>
      </c>
      <c r="F85" s="34">
        <f>COUNTIF(TABLA!K:K,B85)</f>
        <v>9</v>
      </c>
      <c r="G85">
        <f t="shared" si="1"/>
        <v>43</v>
      </c>
    </row>
    <row r="86" spans="1:7" ht="15.75" customHeight="1" x14ac:dyDescent="0.25">
      <c r="A86" s="147">
        <v>21</v>
      </c>
      <c r="B86" s="10" t="s">
        <v>92</v>
      </c>
      <c r="C86" s="189" t="s">
        <v>60</v>
      </c>
      <c r="D86" s="34">
        <f>COUNTIF(TABLA!I:I,B86)</f>
        <v>36</v>
      </c>
      <c r="E86" s="34">
        <f>COUNTIF(TABLA!J:J,B86)</f>
        <v>3</v>
      </c>
      <c r="F86" s="34">
        <f>COUNTIF(TABLA!K:K,B86)</f>
        <v>3</v>
      </c>
      <c r="G86">
        <f t="shared" si="1"/>
        <v>42</v>
      </c>
    </row>
    <row r="87" spans="1:7" ht="15.75" customHeight="1" x14ac:dyDescent="0.25">
      <c r="A87" s="147">
        <v>8</v>
      </c>
      <c r="B87" s="10" t="s">
        <v>79</v>
      </c>
      <c r="C87" s="189" t="s">
        <v>48</v>
      </c>
      <c r="D87" s="34">
        <f>COUNTIF(TABLA!I:I,B87)</f>
        <v>22</v>
      </c>
      <c r="E87" s="34">
        <f>COUNTIF(TABLA!J:J,B87)</f>
        <v>12</v>
      </c>
      <c r="F87" s="34">
        <f>COUNTIF(TABLA!K:K,B87)</f>
        <v>4</v>
      </c>
      <c r="G87">
        <f t="shared" si="1"/>
        <v>38</v>
      </c>
    </row>
    <row r="88" spans="1:7" ht="15.75" customHeight="1" x14ac:dyDescent="0.25">
      <c r="A88" s="147">
        <v>7</v>
      </c>
      <c r="B88" s="10" t="s">
        <v>78</v>
      </c>
      <c r="C88" s="189" t="s">
        <v>47</v>
      </c>
      <c r="D88" s="34">
        <f>COUNTIF(TABLA!I:I,B88)</f>
        <v>28</v>
      </c>
      <c r="E88" s="34">
        <f>COUNTIF(TABLA!J:J,B88)</f>
        <v>6</v>
      </c>
      <c r="F88" s="34">
        <f>COUNTIF(TABLA!K:K,B88)</f>
        <v>4</v>
      </c>
      <c r="G88">
        <f t="shared" si="1"/>
        <v>38</v>
      </c>
    </row>
    <row r="89" spans="1:7" ht="15.75" customHeight="1" x14ac:dyDescent="0.25">
      <c r="A89" s="147">
        <v>2</v>
      </c>
      <c r="B89" s="10" t="s">
        <v>73</v>
      </c>
      <c r="C89" s="189" t="s">
        <v>42</v>
      </c>
      <c r="D89" s="34">
        <f>COUNTIF(TABLA!I:I,B89)</f>
        <v>12</v>
      </c>
      <c r="E89" s="34">
        <f>COUNTIF(TABLA!J:J,B89)</f>
        <v>15</v>
      </c>
      <c r="F89" s="34">
        <f>COUNTIF(TABLA!K:K,B89)</f>
        <v>7</v>
      </c>
      <c r="G89">
        <f t="shared" si="1"/>
        <v>34</v>
      </c>
    </row>
    <row r="90" spans="1:7" ht="15.75" customHeight="1" x14ac:dyDescent="0.25">
      <c r="A90" s="147">
        <v>13</v>
      </c>
      <c r="B90" s="10" t="s">
        <v>84</v>
      </c>
      <c r="C90" s="189" t="s">
        <v>53</v>
      </c>
      <c r="D90" s="34">
        <f>COUNTIF(TABLA!I:I,B90)</f>
        <v>21</v>
      </c>
      <c r="E90" s="34">
        <f>COUNTIF(TABLA!J:J,B90)</f>
        <v>5</v>
      </c>
      <c r="F90" s="34">
        <f>COUNTIF(TABLA!K:K,B90)</f>
        <v>8</v>
      </c>
      <c r="G90">
        <f t="shared" si="1"/>
        <v>34</v>
      </c>
    </row>
    <row r="91" spans="1:7" ht="15.75" customHeight="1" x14ac:dyDescent="0.25">
      <c r="A91" s="147">
        <v>22</v>
      </c>
      <c r="B91" s="10" t="s">
        <v>200</v>
      </c>
      <c r="C91" s="189" t="s">
        <v>36</v>
      </c>
      <c r="D91" s="34">
        <f>COUNTIF(TABLA!I:I,B91)</f>
        <v>26</v>
      </c>
      <c r="E91" s="34">
        <f>COUNTIF(TABLA!J:J,B91)</f>
        <v>3</v>
      </c>
      <c r="F91" s="34">
        <f>COUNTIF(TABLA!K:K,B91)</f>
        <v>3</v>
      </c>
      <c r="G91">
        <f t="shared" si="1"/>
        <v>32</v>
      </c>
    </row>
    <row r="92" spans="1:7" ht="15.75" customHeight="1" x14ac:dyDescent="0.25">
      <c r="A92" s="147">
        <v>1</v>
      </c>
      <c r="B92" s="10" t="s">
        <v>72</v>
      </c>
      <c r="C92" s="189" t="s">
        <v>41</v>
      </c>
      <c r="D92" s="34">
        <f>COUNTIF(TABLA!I:I,B92)</f>
        <v>22</v>
      </c>
      <c r="E92" s="34">
        <f>COUNTIF(TABLA!J:J,B92)</f>
        <v>5</v>
      </c>
      <c r="F92" s="34">
        <f>COUNTIF(TABLA!K:K,B92)</f>
        <v>4</v>
      </c>
      <c r="G92">
        <f t="shared" si="1"/>
        <v>31</v>
      </c>
    </row>
    <row r="93" spans="1:7" ht="15.75" customHeight="1" x14ac:dyDescent="0.25">
      <c r="A93" s="147">
        <v>10</v>
      </c>
      <c r="B93" s="10" t="s">
        <v>81</v>
      </c>
      <c r="C93" s="189" t="s">
        <v>50</v>
      </c>
      <c r="D93" s="34">
        <f>COUNTIF(TABLA!I:I,B93)</f>
        <v>17</v>
      </c>
      <c r="E93" s="34">
        <f>COUNTIF(TABLA!J:J,B93)</f>
        <v>9</v>
      </c>
      <c r="F93" s="34">
        <f>COUNTIF(TABLA!K:K,B93)</f>
        <v>4</v>
      </c>
      <c r="G93">
        <f t="shared" si="1"/>
        <v>30</v>
      </c>
    </row>
    <row r="94" spans="1:7" ht="15.75" customHeight="1" x14ac:dyDescent="0.25">
      <c r="A94" s="147">
        <v>11</v>
      </c>
      <c r="B94" s="10" t="s">
        <v>486</v>
      </c>
      <c r="C94" s="189" t="s">
        <v>210</v>
      </c>
      <c r="D94" s="34">
        <f>COUNTIF(TABLA!I:I,B94)</f>
        <v>19</v>
      </c>
      <c r="E94" s="34">
        <f>COUNTIF(TABLA!J:J,B94)</f>
        <v>0</v>
      </c>
      <c r="F94" s="34">
        <f>COUNTIF(TABLA!K:K,B94)</f>
        <v>9</v>
      </c>
      <c r="G94">
        <f t="shared" si="1"/>
        <v>28</v>
      </c>
    </row>
    <row r="95" spans="1:7" ht="15.75" customHeight="1" x14ac:dyDescent="0.25">
      <c r="A95" s="147">
        <v>6</v>
      </c>
      <c r="B95" s="10" t="s">
        <v>77</v>
      </c>
      <c r="C95" s="189" t="s">
        <v>46</v>
      </c>
      <c r="D95" s="34">
        <f>COUNTIF(TABLA!I:I,B95)</f>
        <v>16</v>
      </c>
      <c r="E95" s="34">
        <f>COUNTIF(TABLA!J:J,B95)</f>
        <v>7</v>
      </c>
      <c r="F95" s="34">
        <f>COUNTIF(TABLA!K:K,B95)</f>
        <v>5</v>
      </c>
      <c r="G95">
        <f t="shared" si="1"/>
        <v>28</v>
      </c>
    </row>
    <row r="96" spans="1:7" ht="15.75" customHeight="1" x14ac:dyDescent="0.25">
      <c r="A96" s="147">
        <v>24</v>
      </c>
      <c r="B96" s="10" t="s">
        <v>199</v>
      </c>
      <c r="C96" s="189" t="s">
        <v>38</v>
      </c>
      <c r="D96" s="34">
        <f>COUNTIF(TABLA!I:I,B96)</f>
        <v>7</v>
      </c>
      <c r="E96" s="34">
        <f>COUNTIF(TABLA!J:J,B96)</f>
        <v>11</v>
      </c>
      <c r="F96" s="34">
        <f>COUNTIF(TABLA!K:K,B96)</f>
        <v>7</v>
      </c>
      <c r="G96">
        <f t="shared" si="1"/>
        <v>25</v>
      </c>
    </row>
    <row r="97" spans="1:26" ht="15.75" customHeight="1" x14ac:dyDescent="0.25">
      <c r="A97" s="147">
        <v>28</v>
      </c>
      <c r="B97" s="10" t="s">
        <v>67</v>
      </c>
      <c r="C97" s="189" t="s">
        <v>98</v>
      </c>
      <c r="D97" s="34">
        <f>COUNTIF(TABLA!I:I,B97)</f>
        <v>0</v>
      </c>
      <c r="E97" s="34">
        <f>COUNTIF(TABLA!J:J,B97)</f>
        <v>7</v>
      </c>
      <c r="F97" s="34">
        <f>COUNTIF(TABLA!K:K,B97)</f>
        <v>17</v>
      </c>
      <c r="G97">
        <f t="shared" si="1"/>
        <v>24</v>
      </c>
    </row>
    <row r="98" spans="1:26" ht="15.75" customHeight="1" x14ac:dyDescent="0.25">
      <c r="A98" s="147">
        <v>19</v>
      </c>
      <c r="B98" s="10" t="s">
        <v>90</v>
      </c>
      <c r="C98" s="189" t="s">
        <v>58</v>
      </c>
      <c r="D98" s="34">
        <f>COUNTIF(TABLA!I:I,B98)</f>
        <v>12</v>
      </c>
      <c r="E98" s="34">
        <f>COUNTIF(TABLA!J:J,B98)</f>
        <v>3</v>
      </c>
      <c r="F98" s="34">
        <f>COUNTIF(TABLA!K:K,B98)</f>
        <v>3</v>
      </c>
      <c r="G98">
        <f t="shared" si="1"/>
        <v>18</v>
      </c>
    </row>
    <row r="99" spans="1:26" ht="15.75" customHeight="1" x14ac:dyDescent="0.25">
      <c r="A99" s="147">
        <v>25</v>
      </c>
      <c r="B99" s="10" t="s">
        <v>202</v>
      </c>
      <c r="C99" s="189" t="s">
        <v>39</v>
      </c>
      <c r="D99" s="34">
        <f>COUNTIF(TABLA!I:I,B99)</f>
        <v>15</v>
      </c>
      <c r="E99" s="34">
        <f>COUNTIF(TABLA!J:J,B99)</f>
        <v>0</v>
      </c>
      <c r="F99" s="34">
        <f>COUNTIF(TABLA!K:K,B99)</f>
        <v>1</v>
      </c>
      <c r="G99">
        <f t="shared" si="1"/>
        <v>16</v>
      </c>
    </row>
    <row r="100" spans="1:26" ht="15.75" customHeight="1" x14ac:dyDescent="0.25">
      <c r="A100" s="147">
        <v>3</v>
      </c>
      <c r="B100" s="10" t="s">
        <v>74</v>
      </c>
      <c r="C100" s="189" t="s">
        <v>43</v>
      </c>
      <c r="D100" s="34">
        <f>COUNTIF(TABLA!I:I,B100)</f>
        <v>6</v>
      </c>
      <c r="E100" s="34">
        <f>COUNTIF(TABLA!J:J,B100)</f>
        <v>4</v>
      </c>
      <c r="F100" s="34">
        <f>COUNTIF(TABLA!K:K,B100)</f>
        <v>3</v>
      </c>
      <c r="G100">
        <f t="shared" si="1"/>
        <v>13</v>
      </c>
    </row>
    <row r="101" spans="1:26" ht="15.75" customHeight="1" x14ac:dyDescent="0.25">
      <c r="A101" s="147">
        <v>17</v>
      </c>
      <c r="B101" s="10" t="s">
        <v>88</v>
      </c>
      <c r="C101" s="189" t="s">
        <v>56</v>
      </c>
      <c r="D101" s="34">
        <f>COUNTIF(TABLA!I:I,B101)</f>
        <v>5</v>
      </c>
      <c r="E101" s="34">
        <f>COUNTIF(TABLA!J:J,B101)</f>
        <v>5</v>
      </c>
      <c r="F101" s="34">
        <f>COUNTIF(TABLA!K:K,B101)</f>
        <v>2</v>
      </c>
      <c r="G101">
        <f t="shared" si="1"/>
        <v>12</v>
      </c>
    </row>
    <row r="102" spans="1:26" ht="15.75" customHeight="1" x14ac:dyDescent="0.25">
      <c r="A102" s="147">
        <v>23</v>
      </c>
      <c r="B102" s="10" t="s">
        <v>201</v>
      </c>
      <c r="C102" s="189" t="s">
        <v>37</v>
      </c>
      <c r="D102" s="34">
        <f>COUNTIF(TABLA!I:I,B102)</f>
        <v>3</v>
      </c>
      <c r="E102" s="34">
        <f>COUNTIF(TABLA!J:J,B102)</f>
        <v>4</v>
      </c>
      <c r="F102" s="34">
        <f>COUNTIF(TABLA!K:K,B102)</f>
        <v>1</v>
      </c>
      <c r="G102">
        <f t="shared" si="1"/>
        <v>8</v>
      </c>
    </row>
    <row r="103" spans="1:26" ht="15.75" customHeight="1" x14ac:dyDescent="0.25">
      <c r="A103" s="147"/>
    </row>
    <row r="104" spans="1:26" ht="15.75" customHeight="1" x14ac:dyDescent="0.25"/>
    <row r="107" spans="1:26" s="21" customFormat="1" ht="59.25" hidden="1" customHeight="1" x14ac:dyDescent="0.4">
      <c r="A107" s="222" t="s">
        <v>23</v>
      </c>
      <c r="B107" s="225" t="s">
        <v>24</v>
      </c>
      <c r="C107" s="278" t="s">
        <v>12</v>
      </c>
      <c r="D107" s="278"/>
      <c r="E107" s="278"/>
      <c r="F107" s="278"/>
      <c r="G107" s="278"/>
      <c r="H107" s="278"/>
      <c r="I107" s="45"/>
      <c r="J107" s="279"/>
      <c r="K107" s="279"/>
      <c r="L107" s="279"/>
      <c r="M107" s="279"/>
      <c r="N107" s="279"/>
      <c r="O107" s="279"/>
      <c r="P107" s="175"/>
      <c r="Q107" s="115"/>
      <c r="R107" s="116"/>
      <c r="S107" s="116"/>
      <c r="T107" s="116"/>
      <c r="U107" s="116"/>
      <c r="V107" s="116"/>
      <c r="W107" s="116"/>
      <c r="X107" s="116"/>
      <c r="Y107" s="116"/>
      <c r="Z107" s="116"/>
    </row>
    <row r="108" spans="1:26" ht="30" hidden="1" customHeight="1" x14ac:dyDescent="0.4">
      <c r="C108" s="109" t="s">
        <v>25</v>
      </c>
      <c r="D108" s="23"/>
      <c r="E108" s="22" t="s">
        <v>26</v>
      </c>
      <c r="F108" s="23"/>
      <c r="G108" s="108" t="s">
        <v>27</v>
      </c>
      <c r="H108" s="82" t="s">
        <v>28</v>
      </c>
      <c r="I108" s="46"/>
      <c r="J108" s="50"/>
      <c r="K108" s="46"/>
      <c r="L108" s="47"/>
      <c r="M108" s="46"/>
      <c r="N108" s="47"/>
      <c r="O108" s="48"/>
    </row>
    <row r="109" spans="1:26" ht="17.25" hidden="1" customHeight="1" x14ac:dyDescent="0.25">
      <c r="C109" s="83">
        <v>1</v>
      </c>
      <c r="D109" s="84">
        <v>2</v>
      </c>
      <c r="E109" s="85">
        <v>3</v>
      </c>
      <c r="F109" s="86">
        <v>4</v>
      </c>
      <c r="G109" s="87">
        <v>5</v>
      </c>
      <c r="H109" s="88">
        <v>0</v>
      </c>
      <c r="I109" s="49"/>
      <c r="J109" s="63"/>
      <c r="K109" s="50"/>
      <c r="L109" s="50"/>
      <c r="M109" s="50"/>
      <c r="N109" s="50"/>
      <c r="O109" s="50"/>
    </row>
    <row r="110" spans="1:26" ht="12.75" hidden="1" customHeight="1" x14ac:dyDescent="0.25">
      <c r="A110" s="24"/>
      <c r="B110" s="286" t="str">
        <f>J110</f>
        <v>2.1 El horario de la Biblioteca</v>
      </c>
      <c r="C110" s="12">
        <f>COUNTIF(TABLA!$M:$M,C$109)</f>
        <v>0</v>
      </c>
      <c r="D110" s="12">
        <f>COUNTIF(TABLA!$M:$M,D$109)</f>
        <v>0</v>
      </c>
      <c r="E110" s="12">
        <f>COUNTIF(TABLA!$M:$M,E$109)</f>
        <v>0</v>
      </c>
      <c r="F110" s="12">
        <f>COUNTIF(TABLA!$M:$M,F$109)</f>
        <v>0</v>
      </c>
      <c r="G110" s="12">
        <f>COUNTIF(TABLA!$M:$M,G$109)</f>
        <v>0</v>
      </c>
      <c r="H110" s="12">
        <f>F$11-SUM(C110:G110)</f>
        <v>678</v>
      </c>
      <c r="I110" s="16"/>
      <c r="J110" s="285" t="str">
        <f>TABLA!M1</f>
        <v>2.1 El horario de la Biblioteca</v>
      </c>
      <c r="K110" s="285"/>
      <c r="L110" s="285"/>
      <c r="M110" s="285"/>
      <c r="N110" s="285"/>
      <c r="O110" s="285"/>
      <c r="P110" s="176" t="e">
        <f>Y110*10</f>
        <v>#DIV/0!</v>
      </c>
      <c r="Q110" s="110">
        <f>SUM(C110:H110)</f>
        <v>678</v>
      </c>
      <c r="R110" s="111">
        <f>SUM(J110:O110)</f>
        <v>0</v>
      </c>
      <c r="S110" s="111">
        <v>0</v>
      </c>
      <c r="T110" s="111">
        <v>1</v>
      </c>
      <c r="U110" s="111">
        <v>2</v>
      </c>
      <c r="V110" s="111">
        <v>3</v>
      </c>
      <c r="W110" s="111">
        <v>4</v>
      </c>
      <c r="Y110" s="111" t="e">
        <f>SUM(S111:W111)/((Q110-H110)*4)</f>
        <v>#DIV/0!</v>
      </c>
    </row>
    <row r="111" spans="1:26" ht="12.75" hidden="1" customHeight="1" x14ac:dyDescent="0.25">
      <c r="B111" s="286"/>
      <c r="C111" s="60">
        <f t="shared" ref="C111:H111" si="2">C110/SUM($C110:$H110)</f>
        <v>0</v>
      </c>
      <c r="D111" s="60">
        <f t="shared" si="2"/>
        <v>0</v>
      </c>
      <c r="E111" s="60">
        <f t="shared" si="2"/>
        <v>0</v>
      </c>
      <c r="F111" s="60">
        <f t="shared" si="2"/>
        <v>0</v>
      </c>
      <c r="G111" s="60">
        <f t="shared" si="2"/>
        <v>0</v>
      </c>
      <c r="H111" s="60">
        <f t="shared" si="2"/>
        <v>1</v>
      </c>
      <c r="I111" s="51"/>
      <c r="J111" s="285"/>
      <c r="K111" s="285"/>
      <c r="L111" s="285"/>
      <c r="M111" s="285"/>
      <c r="N111" s="285"/>
      <c r="O111" s="285"/>
      <c r="P111" s="177"/>
      <c r="S111" s="111">
        <v>0</v>
      </c>
      <c r="T111" s="111">
        <f>D110*T110</f>
        <v>0</v>
      </c>
      <c r="U111" s="111">
        <f>E110*U110</f>
        <v>0</v>
      </c>
      <c r="V111" s="111">
        <f>F110*V110</f>
        <v>0</v>
      </c>
      <c r="W111" s="111">
        <f>G110*W110</f>
        <v>0</v>
      </c>
      <c r="Y111" s="117"/>
    </row>
    <row r="112" spans="1:26" s="16" customFormat="1" ht="144" hidden="1" customHeight="1" x14ac:dyDescent="0.4">
      <c r="A112" s="24"/>
      <c r="B112" s="286"/>
      <c r="C112" s="61"/>
      <c r="D112" s="26"/>
      <c r="E112" s="26"/>
      <c r="F112" s="26"/>
      <c r="G112" s="26"/>
      <c r="H112" s="26"/>
      <c r="I112" s="27"/>
      <c r="K112" s="44"/>
      <c r="L112" s="44"/>
      <c r="M112" s="44"/>
      <c r="N112" s="44"/>
      <c r="O112" s="44"/>
      <c r="P112" s="178"/>
      <c r="Q112" s="118"/>
      <c r="R112" s="117"/>
      <c r="S112" s="117"/>
      <c r="T112" s="117"/>
      <c r="U112" s="117"/>
      <c r="V112" s="117"/>
      <c r="W112" s="117"/>
      <c r="X112" s="117"/>
      <c r="Y112" s="111"/>
      <c r="Z112" s="117"/>
    </row>
    <row r="113" spans="1:26" ht="12.75" hidden="1" customHeight="1" x14ac:dyDescent="0.25">
      <c r="A113" s="24"/>
      <c r="B113" s="286" t="str">
        <f>J113</f>
        <v>2.2 El número de puestos de lectura</v>
      </c>
      <c r="C113" s="12">
        <f>COUNTIF(TABLA!$N:$N,C$109)</f>
        <v>0</v>
      </c>
      <c r="D113" s="12">
        <f>COUNTIF(TABLA!$N:$N,D$109)</f>
        <v>0</v>
      </c>
      <c r="E113" s="12">
        <f>COUNTIF(TABLA!$N:$N,E$109)</f>
        <v>0</v>
      </c>
      <c r="F113" s="12">
        <f>COUNTIF(TABLA!$N:$N,F$109)</f>
        <v>0</v>
      </c>
      <c r="G113" s="12">
        <f>COUNTIF(TABLA!$N:$N,G$109)</f>
        <v>0</v>
      </c>
      <c r="H113" s="12">
        <f>F$11-SUM(C113:G113)</f>
        <v>678</v>
      </c>
      <c r="I113" s="27"/>
      <c r="J113" s="285" t="str">
        <f>TABLA!N1</f>
        <v>2.2 El número de puestos de lectura</v>
      </c>
      <c r="K113" s="285"/>
      <c r="L113" s="285"/>
      <c r="M113" s="285"/>
      <c r="N113" s="285"/>
      <c r="O113" s="285"/>
      <c r="P113" s="176" t="e">
        <f>Y113*10</f>
        <v>#DIV/0!</v>
      </c>
      <c r="Q113" s="110">
        <f>SUM(C113:H113)</f>
        <v>678</v>
      </c>
      <c r="R113" s="111">
        <f>SUM(J113:O113)</f>
        <v>0</v>
      </c>
      <c r="S113" s="111">
        <v>0</v>
      </c>
      <c r="T113" s="111">
        <v>1</v>
      </c>
      <c r="U113" s="111">
        <v>2</v>
      </c>
      <c r="V113" s="111">
        <v>3</v>
      </c>
      <c r="W113" s="111">
        <v>4</v>
      </c>
      <c r="Y113" s="111" t="e">
        <f>SUM(S114:W114)/((Q113-H113)*4)</f>
        <v>#DIV/0!</v>
      </c>
    </row>
    <row r="114" spans="1:26" ht="12.75" hidden="1" customHeight="1" x14ac:dyDescent="0.25">
      <c r="B114" s="286"/>
      <c r="C114" s="60">
        <f t="shared" ref="C114:H114" si="3">C113/SUM($C113:$H113)</f>
        <v>0</v>
      </c>
      <c r="D114" s="60">
        <f t="shared" si="3"/>
        <v>0</v>
      </c>
      <c r="E114" s="60">
        <f t="shared" si="3"/>
        <v>0</v>
      </c>
      <c r="F114" s="60">
        <f t="shared" si="3"/>
        <v>0</v>
      </c>
      <c r="G114" s="60">
        <f t="shared" si="3"/>
        <v>0</v>
      </c>
      <c r="H114" s="60">
        <f t="shared" si="3"/>
        <v>1</v>
      </c>
      <c r="I114" s="51"/>
      <c r="J114" s="285"/>
      <c r="K114" s="285"/>
      <c r="L114" s="285"/>
      <c r="M114" s="285"/>
      <c r="N114" s="285"/>
      <c r="O114" s="285"/>
      <c r="P114" s="177"/>
      <c r="S114" s="111">
        <v>0</v>
      </c>
      <c r="T114" s="111">
        <f>D113*T113</f>
        <v>0</v>
      </c>
      <c r="U114" s="111">
        <f>E113*U113</f>
        <v>0</v>
      </c>
      <c r="V114" s="111">
        <f>F113*V113</f>
        <v>0</v>
      </c>
      <c r="W114" s="111">
        <f>G113*W113</f>
        <v>0</v>
      </c>
      <c r="Y114" s="117"/>
    </row>
    <row r="115" spans="1:26" s="16" customFormat="1" ht="144" hidden="1" customHeight="1" x14ac:dyDescent="0.25">
      <c r="A115" s="24"/>
      <c r="B115" s="286"/>
      <c r="C115" s="26"/>
      <c r="D115" s="26"/>
      <c r="E115" s="26"/>
      <c r="F115" s="26"/>
      <c r="G115" s="26"/>
      <c r="H115" s="26"/>
      <c r="I115" s="27"/>
      <c r="K115" s="44"/>
      <c r="L115" s="44"/>
      <c r="M115" s="44"/>
      <c r="N115" s="44"/>
      <c r="O115" s="44"/>
      <c r="P115" s="178"/>
      <c r="Q115" s="118"/>
      <c r="R115" s="117"/>
      <c r="S115" s="117"/>
      <c r="T115" s="117"/>
      <c r="U115" s="117"/>
      <c r="V115" s="117"/>
      <c r="W115" s="117"/>
      <c r="X115" s="117"/>
      <c r="Y115" s="111"/>
      <c r="Z115" s="117"/>
    </row>
    <row r="116" spans="1:26" ht="18.75" hidden="1" customHeight="1" x14ac:dyDescent="0.25">
      <c r="A116" s="24"/>
      <c r="B116" s="286" t="str">
        <f>J116</f>
        <v>2.3 La comodidad de las instalaciones de la Biblioteca</v>
      </c>
      <c r="C116" s="12">
        <f>COUNTIF(TABLA!$O:$O,C$109)</f>
        <v>0</v>
      </c>
      <c r="D116" s="12">
        <f>COUNTIF(TABLA!$O:$O,D$109)</f>
        <v>0</v>
      </c>
      <c r="E116" s="12">
        <f>COUNTIF(TABLA!$O:$O,E$109)</f>
        <v>0</v>
      </c>
      <c r="F116" s="12">
        <f>COUNTIF(TABLA!$O:$O,F$109)</f>
        <v>0</v>
      </c>
      <c r="G116" s="12">
        <f>COUNTIF(TABLA!$O:$O,G$109)</f>
        <v>0</v>
      </c>
      <c r="H116" s="12">
        <f>F$11-SUM(C116:G116)</f>
        <v>678</v>
      </c>
      <c r="I116" s="27"/>
      <c r="J116" s="281" t="str">
        <f>TABLA!O1</f>
        <v>2.3 La comodidad de las instalaciones de la Biblioteca</v>
      </c>
      <c r="K116" s="281"/>
      <c r="L116" s="281"/>
      <c r="M116" s="281"/>
      <c r="N116" s="281"/>
      <c r="O116" s="281"/>
      <c r="P116" s="176" t="e">
        <f>Y116*10</f>
        <v>#DIV/0!</v>
      </c>
      <c r="Q116" s="110">
        <f>SUM(C116:H116)</f>
        <v>678</v>
      </c>
      <c r="R116" s="111">
        <f>SUM(J116:O116)</f>
        <v>0</v>
      </c>
      <c r="S116" s="111">
        <v>0</v>
      </c>
      <c r="T116" s="111">
        <v>1</v>
      </c>
      <c r="U116" s="111">
        <v>2</v>
      </c>
      <c r="V116" s="111">
        <v>3</v>
      </c>
      <c r="W116" s="111">
        <v>4</v>
      </c>
      <c r="Y116" s="111" t="e">
        <f>SUM(S117:W117)/((Q116-H116)*4)</f>
        <v>#DIV/0!</v>
      </c>
    </row>
    <row r="117" spans="1:26" ht="12.75" hidden="1" customHeight="1" x14ac:dyDescent="0.25">
      <c r="B117" s="286"/>
      <c r="C117" s="60">
        <f t="shared" ref="C117:H117" si="4">C116/SUM($C116:$H116)</f>
        <v>0</v>
      </c>
      <c r="D117" s="60">
        <f t="shared" si="4"/>
        <v>0</v>
      </c>
      <c r="E117" s="60">
        <f t="shared" si="4"/>
        <v>0</v>
      </c>
      <c r="F117" s="60">
        <f t="shared" si="4"/>
        <v>0</v>
      </c>
      <c r="G117" s="60">
        <f t="shared" si="4"/>
        <v>0</v>
      </c>
      <c r="H117" s="60">
        <f t="shared" si="4"/>
        <v>1</v>
      </c>
      <c r="I117" s="51"/>
      <c r="J117" s="281"/>
      <c r="K117" s="281"/>
      <c r="L117" s="281"/>
      <c r="M117" s="281"/>
      <c r="N117" s="281"/>
      <c r="O117" s="281"/>
      <c r="P117" s="177"/>
      <c r="S117" s="111">
        <v>0</v>
      </c>
      <c r="T117" s="111">
        <f>D116*T116</f>
        <v>0</v>
      </c>
      <c r="U117" s="111">
        <f>E116*U116</f>
        <v>0</v>
      </c>
      <c r="V117" s="111">
        <f>F116*V116</f>
        <v>0</v>
      </c>
      <c r="W117" s="111">
        <f>G116*W116</f>
        <v>0</v>
      </c>
      <c r="Y117" s="117"/>
    </row>
    <row r="118" spans="1:26" s="16" customFormat="1" ht="144" hidden="1" customHeight="1" x14ac:dyDescent="0.25">
      <c r="A118" s="24"/>
      <c r="B118" s="286"/>
      <c r="C118" s="26"/>
      <c r="D118" s="26"/>
      <c r="E118" s="26"/>
      <c r="F118" s="26"/>
      <c r="G118" s="26"/>
      <c r="H118" s="26"/>
      <c r="I118" s="27"/>
      <c r="K118" s="44"/>
      <c r="L118" s="44"/>
      <c r="M118" s="44"/>
      <c r="N118" s="44"/>
      <c r="O118" s="44"/>
      <c r="P118" s="178"/>
      <c r="Q118" s="118"/>
      <c r="R118" s="117"/>
      <c r="S118" s="117"/>
      <c r="T118" s="117"/>
      <c r="U118" s="117"/>
      <c r="V118" s="117"/>
      <c r="W118" s="117"/>
      <c r="X118" s="117"/>
      <c r="Y118" s="111"/>
      <c r="Z118" s="117"/>
    </row>
    <row r="119" spans="1:26" ht="22.5" hidden="1" customHeight="1" x14ac:dyDescent="0.25">
      <c r="A119" s="24"/>
      <c r="B119" s="286" t="str">
        <f>J119</f>
        <v>2.5 El equipamiento informático de la Biblioteca</v>
      </c>
      <c r="C119" s="12">
        <f>COUNTIF(TABLA!$P:$P,C$109)</f>
        <v>0</v>
      </c>
      <c r="D119" s="12">
        <f>COUNTIF(TABLA!$P:$P,D$109)</f>
        <v>0</v>
      </c>
      <c r="E119" s="12">
        <f>COUNTIF(TABLA!$P:$P,E$109)</f>
        <v>0</v>
      </c>
      <c r="F119" s="12">
        <f>COUNTIF(TABLA!$P:$P,F$109)</f>
        <v>0</v>
      </c>
      <c r="G119" s="12">
        <f>COUNTIF(TABLA!$P:$P,G$109)</f>
        <v>0</v>
      </c>
      <c r="H119" s="12">
        <f>F$11-SUM(C119:G119)</f>
        <v>678</v>
      </c>
      <c r="I119" s="27"/>
      <c r="J119" s="281" t="str">
        <f>TABLA!P1</f>
        <v>2.5 El equipamiento informático de la Biblioteca</v>
      </c>
      <c r="K119" s="281"/>
      <c r="L119" s="281"/>
      <c r="M119" s="281"/>
      <c r="N119" s="281"/>
      <c r="O119" s="281"/>
      <c r="P119" s="176" t="e">
        <f>Y119*10</f>
        <v>#DIV/0!</v>
      </c>
      <c r="Q119" s="110">
        <f>SUM(C119:H119)</f>
        <v>678</v>
      </c>
      <c r="R119" s="111">
        <f>SUM(J119:O119)</f>
        <v>0</v>
      </c>
      <c r="S119" s="111">
        <v>0</v>
      </c>
      <c r="T119" s="111">
        <v>1</v>
      </c>
      <c r="U119" s="111">
        <v>2</v>
      </c>
      <c r="V119" s="111">
        <v>3</v>
      </c>
      <c r="W119" s="111">
        <v>4</v>
      </c>
      <c r="Y119" s="111" t="e">
        <f>SUM(S120:W120)/((Q119-H119)*4)</f>
        <v>#DIV/0!</v>
      </c>
    </row>
    <row r="120" spans="1:26" ht="22.5" hidden="1" customHeight="1" x14ac:dyDescent="0.25">
      <c r="B120" s="286"/>
      <c r="C120" s="60">
        <f t="shared" ref="C120:H120" si="5">C119/SUM($C119:$H119)</f>
        <v>0</v>
      </c>
      <c r="D120" s="60">
        <f t="shared" si="5"/>
        <v>0</v>
      </c>
      <c r="E120" s="60">
        <f t="shared" si="5"/>
        <v>0</v>
      </c>
      <c r="F120" s="60">
        <f t="shared" si="5"/>
        <v>0</v>
      </c>
      <c r="G120" s="60">
        <f t="shared" si="5"/>
        <v>0</v>
      </c>
      <c r="H120" s="60">
        <f t="shared" si="5"/>
        <v>1</v>
      </c>
      <c r="I120" s="51"/>
      <c r="J120" s="281"/>
      <c r="K120" s="281"/>
      <c r="L120" s="281"/>
      <c r="M120" s="281"/>
      <c r="N120" s="281"/>
      <c r="O120" s="281"/>
      <c r="P120" s="177"/>
      <c r="S120" s="111">
        <v>0</v>
      </c>
      <c r="T120" s="111">
        <f>D119*T119</f>
        <v>0</v>
      </c>
      <c r="U120" s="111">
        <f>E119*U119</f>
        <v>0</v>
      </c>
      <c r="V120" s="111">
        <f>F119*V119</f>
        <v>0</v>
      </c>
      <c r="W120" s="111">
        <f>G119*W119</f>
        <v>0</v>
      </c>
      <c r="Y120" s="117"/>
    </row>
    <row r="121" spans="1:26" s="16" customFormat="1" ht="144" hidden="1" customHeight="1" x14ac:dyDescent="0.25">
      <c r="A121" s="24"/>
      <c r="B121" s="286"/>
      <c r="C121" s="26"/>
      <c r="D121" s="26"/>
      <c r="E121" s="26"/>
      <c r="F121" s="26"/>
      <c r="G121" s="26"/>
      <c r="H121" s="26"/>
      <c r="I121" s="27"/>
      <c r="K121" s="44"/>
      <c r="L121" s="44"/>
      <c r="M121" s="44"/>
      <c r="N121" s="44"/>
      <c r="O121" s="44"/>
      <c r="P121" s="178"/>
      <c r="Q121" s="118"/>
      <c r="R121" s="117"/>
      <c r="S121" s="117"/>
      <c r="T121" s="117"/>
      <c r="U121" s="117"/>
      <c r="V121" s="117"/>
      <c r="W121" s="117"/>
      <c r="X121" s="117"/>
      <c r="Y121" s="111"/>
      <c r="Z121" s="117"/>
    </row>
    <row r="122" spans="1:26" s="16" customFormat="1" ht="63" customHeight="1" x14ac:dyDescent="0.25">
      <c r="A122" s="222">
        <v>3</v>
      </c>
      <c r="B122" s="291" t="s">
        <v>229</v>
      </c>
      <c r="C122" s="291"/>
      <c r="D122" s="291"/>
      <c r="E122" s="291"/>
      <c r="F122" s="291"/>
      <c r="G122" s="291"/>
      <c r="H122" s="291"/>
      <c r="I122" s="291"/>
      <c r="J122" s="291"/>
      <c r="K122" s="291"/>
      <c r="L122" s="291"/>
      <c r="M122" s="291"/>
      <c r="N122" s="291"/>
      <c r="O122" s="291"/>
      <c r="P122" s="291"/>
      <c r="Q122" s="118"/>
      <c r="R122" s="117"/>
      <c r="S122" s="117"/>
      <c r="T122" s="117"/>
      <c r="U122" s="117"/>
      <c r="V122" s="117"/>
      <c r="W122" s="117"/>
      <c r="X122" s="117"/>
      <c r="Y122" s="111"/>
      <c r="Z122" s="117"/>
    </row>
    <row r="123" spans="1:26" s="16" customFormat="1" ht="63" customHeight="1" x14ac:dyDescent="0.25">
      <c r="A123" s="74"/>
      <c r="B123" s="288" t="s">
        <v>547</v>
      </c>
      <c r="C123" s="288"/>
      <c r="D123" s="288"/>
      <c r="E123" s="288"/>
      <c r="F123" s="288"/>
      <c r="G123" s="288"/>
      <c r="H123" s="288"/>
      <c r="I123" s="288"/>
      <c r="J123" s="288"/>
      <c r="K123" s="288"/>
      <c r="L123" s="288"/>
      <c r="M123" s="288"/>
      <c r="N123" s="288"/>
      <c r="O123" s="288"/>
      <c r="P123" s="288"/>
      <c r="Q123" s="118"/>
      <c r="R123" s="117"/>
      <c r="S123" s="117"/>
      <c r="T123" s="117"/>
      <c r="U123" s="117"/>
      <c r="V123" s="117"/>
      <c r="W123" s="117"/>
      <c r="X123" s="117"/>
      <c r="Y123" s="111"/>
      <c r="Z123" s="117"/>
    </row>
    <row r="124" spans="1:26" s="16" customFormat="1" ht="20.25" customHeight="1" x14ac:dyDescent="0.25">
      <c r="A124" s="74"/>
      <c r="B124" s="195"/>
      <c r="C124" s="196"/>
      <c r="D124" s="196"/>
      <c r="E124" s="196"/>
      <c r="F124" s="196"/>
      <c r="G124" s="196"/>
      <c r="H124" s="196"/>
      <c r="I124" s="197"/>
      <c r="J124" s="196"/>
      <c r="K124" s="196"/>
      <c r="L124" s="196"/>
      <c r="M124" s="196"/>
      <c r="N124" s="196"/>
      <c r="O124" s="196"/>
      <c r="P124" s="198"/>
      <c r="Q124" s="118"/>
      <c r="R124" s="117"/>
      <c r="S124" s="117"/>
      <c r="T124" s="117"/>
      <c r="U124" s="117"/>
      <c r="V124" s="117"/>
      <c r="W124" s="117"/>
      <c r="X124" s="117"/>
      <c r="Y124" s="111"/>
      <c r="Z124" s="117"/>
    </row>
    <row r="125" spans="1:26" s="16" customFormat="1" ht="24.75" customHeight="1" x14ac:dyDescent="0.25">
      <c r="A125" s="74"/>
      <c r="B125" s="195"/>
      <c r="C125" s="196"/>
      <c r="D125" s="206" t="s">
        <v>215</v>
      </c>
      <c r="E125" s="206" t="s">
        <v>216</v>
      </c>
      <c r="F125" s="206" t="s">
        <v>217</v>
      </c>
      <c r="G125" s="206" t="s">
        <v>218</v>
      </c>
      <c r="H125" s="206" t="s">
        <v>219</v>
      </c>
      <c r="I125" s="207"/>
      <c r="J125" s="206" t="s">
        <v>215</v>
      </c>
      <c r="K125" s="206" t="s">
        <v>216</v>
      </c>
      <c r="L125" s="206" t="s">
        <v>217</v>
      </c>
      <c r="M125" s="206" t="s">
        <v>218</v>
      </c>
      <c r="N125" s="206" t="s">
        <v>219</v>
      </c>
      <c r="O125" s="199"/>
      <c r="P125" s="198"/>
      <c r="Q125" s="118"/>
      <c r="R125" s="117"/>
      <c r="S125" s="117"/>
      <c r="T125" s="117"/>
      <c r="U125" s="117"/>
      <c r="V125" s="117"/>
      <c r="W125" s="117"/>
      <c r="X125" s="117"/>
      <c r="Y125" s="111"/>
      <c r="Z125" s="117"/>
    </row>
    <row r="126" spans="1:26" s="16" customFormat="1" ht="26.25" customHeight="1" x14ac:dyDescent="0.25">
      <c r="A126" s="74"/>
      <c r="B126" s="195"/>
      <c r="C126" s="196"/>
      <c r="D126" s="196">
        <v>1</v>
      </c>
      <c r="E126" s="196">
        <v>2</v>
      </c>
      <c r="F126" s="196">
        <v>3</v>
      </c>
      <c r="G126" s="197">
        <v>4</v>
      </c>
      <c r="H126" s="196">
        <v>5</v>
      </c>
      <c r="I126" s="199"/>
      <c r="J126" s="196">
        <v>1</v>
      </c>
      <c r="K126" s="196">
        <v>2</v>
      </c>
      <c r="L126" s="196">
        <v>3</v>
      </c>
      <c r="M126" s="197">
        <v>4</v>
      </c>
      <c r="N126" s="196">
        <v>5</v>
      </c>
      <c r="O126" s="199"/>
      <c r="P126" s="198"/>
      <c r="Q126" s="118"/>
      <c r="R126" s="117"/>
      <c r="S126" s="117"/>
      <c r="T126" s="117"/>
      <c r="U126" s="117"/>
      <c r="V126" s="117"/>
      <c r="W126" s="117"/>
      <c r="X126" s="117"/>
      <c r="Y126" s="111"/>
      <c r="Z126" s="117"/>
    </row>
    <row r="127" spans="1:26" s="16" customFormat="1" ht="63" customHeight="1" x14ac:dyDescent="0.25">
      <c r="A127" s="74"/>
      <c r="B127" s="289" t="str">
        <f>TABLA!Q$1</f>
        <v>De los libros impresos y revistas impresas que hay en la biblioteca de la UCM o los que obtengo por préstamo interbibliotecario</v>
      </c>
      <c r="C127" s="289"/>
      <c r="D127" s="200">
        <f>COUNTIF(TABLA!$Q:$Q,D$126)</f>
        <v>57</v>
      </c>
      <c r="E127" s="200">
        <f>COUNTIF(TABLA!$Q:$Q,E$126)</f>
        <v>107</v>
      </c>
      <c r="F127" s="200">
        <f>COUNTIF(TABLA!$Q:$Q,F$126)</f>
        <v>113</v>
      </c>
      <c r="G127" s="200">
        <f>COUNTIF(TABLA!$Q:$Q,G$126)</f>
        <v>199</v>
      </c>
      <c r="H127" s="200">
        <f>COUNTIF(TABLA!$Q:$Q,H$126)</f>
        <v>191</v>
      </c>
      <c r="I127" s="199"/>
      <c r="J127" s="201">
        <f>D127/$Q127</f>
        <v>8.5457271364317841E-2</v>
      </c>
      <c r="K127" s="201">
        <f t="shared" ref="J127:N131" si="6">E127/$Q127</f>
        <v>0.16041979010494753</v>
      </c>
      <c r="L127" s="201">
        <f t="shared" si="6"/>
        <v>0.16941529235382308</v>
      </c>
      <c r="M127" s="201">
        <f t="shared" si="6"/>
        <v>0.29835082458770612</v>
      </c>
      <c r="N127" s="201">
        <f t="shared" si="6"/>
        <v>0.28635682158920539</v>
      </c>
      <c r="O127" s="195"/>
      <c r="P127" s="195"/>
      <c r="Q127" s="118">
        <f>SUM(D127:H127)</f>
        <v>667</v>
      </c>
      <c r="R127" s="117"/>
      <c r="S127" s="117"/>
      <c r="T127" s="117"/>
      <c r="U127" s="117"/>
      <c r="V127" s="117"/>
      <c r="W127" s="117"/>
      <c r="X127" s="117"/>
      <c r="Y127" s="111"/>
      <c r="Z127" s="117"/>
    </row>
    <row r="128" spans="1:26" s="16" customFormat="1" ht="63" customHeight="1" x14ac:dyDescent="0.25">
      <c r="A128" s="74"/>
      <c r="B128" s="289" t="str">
        <f>TABLA!R$1</f>
        <v>De las revistas en línea o libros electrónicos suscritos por la biblioteca</v>
      </c>
      <c r="C128" s="289"/>
      <c r="D128" s="200">
        <f>COUNTIF(TABLA!$R:$R,D$126)</f>
        <v>17</v>
      </c>
      <c r="E128" s="200">
        <f>COUNTIF(TABLA!$R:$R,E$126)</f>
        <v>41</v>
      </c>
      <c r="F128" s="200">
        <f>COUNTIF(TABLA!$R:$R,F$126)</f>
        <v>89</v>
      </c>
      <c r="G128" s="200">
        <f>COUNTIF(TABLA!$R:$R,G$126)</f>
        <v>199</v>
      </c>
      <c r="H128" s="200">
        <f>COUNTIF(TABLA!$R:$R,H$126)</f>
        <v>317</v>
      </c>
      <c r="I128" s="199"/>
      <c r="J128" s="202">
        <f t="shared" si="6"/>
        <v>2.564102564102564E-2</v>
      </c>
      <c r="K128" s="202">
        <f t="shared" si="6"/>
        <v>6.1840120663650078E-2</v>
      </c>
      <c r="L128" s="202">
        <f t="shared" si="6"/>
        <v>0.13423831070889894</v>
      </c>
      <c r="M128" s="202">
        <f t="shared" si="6"/>
        <v>0.30015082956259426</v>
      </c>
      <c r="N128" s="202">
        <f t="shared" si="6"/>
        <v>0.47812971342383109</v>
      </c>
      <c r="O128" s="196"/>
      <c r="P128" s="198"/>
      <c r="Q128" s="118">
        <f t="shared" ref="Q128:Q131" si="7">SUM(D128:H128)</f>
        <v>663</v>
      </c>
      <c r="R128" s="117"/>
      <c r="S128" s="117"/>
      <c r="T128" s="117"/>
      <c r="U128" s="117"/>
      <c r="V128" s="117"/>
      <c r="W128" s="117"/>
      <c r="X128" s="117"/>
      <c r="Y128" s="111"/>
      <c r="Z128" s="117"/>
    </row>
    <row r="129" spans="1:26" s="16" customFormat="1" ht="63" customHeight="1" x14ac:dyDescent="0.25">
      <c r="A129" s="74"/>
      <c r="B129" s="289" t="str">
        <f>TABLA!S$1</f>
        <v>De mi propia biblioteca personal</v>
      </c>
      <c r="C129" s="289"/>
      <c r="D129" s="200">
        <f>COUNTIF(TABLA!$S:$S,D$126)</f>
        <v>39</v>
      </c>
      <c r="E129" s="200">
        <f>COUNTIF(TABLA!$S:$S,E$126)</f>
        <v>91</v>
      </c>
      <c r="F129" s="200">
        <f>COUNTIF(TABLA!$S:$S,F$126)</f>
        <v>185</v>
      </c>
      <c r="G129" s="200">
        <f>COUNTIF(TABLA!$S:$S,G$126)</f>
        <v>185</v>
      </c>
      <c r="H129" s="200">
        <f>COUNTIF(TABLA!$S:$S,H$126)</f>
        <v>160</v>
      </c>
      <c r="I129" s="199"/>
      <c r="J129" s="202">
        <f t="shared" si="6"/>
        <v>5.909090909090909E-2</v>
      </c>
      <c r="K129" s="202">
        <f t="shared" si="6"/>
        <v>0.13787878787878788</v>
      </c>
      <c r="L129" s="202">
        <f t="shared" si="6"/>
        <v>0.28030303030303028</v>
      </c>
      <c r="M129" s="202">
        <f t="shared" si="6"/>
        <v>0.28030303030303028</v>
      </c>
      <c r="N129" s="202">
        <f t="shared" si="6"/>
        <v>0.24242424242424243</v>
      </c>
      <c r="O129" s="196"/>
      <c r="P129" s="198"/>
      <c r="Q129" s="118">
        <f t="shared" si="7"/>
        <v>660</v>
      </c>
      <c r="R129" s="117"/>
      <c r="S129" s="117"/>
      <c r="T129" s="117"/>
      <c r="U129" s="117"/>
      <c r="V129" s="117"/>
      <c r="W129" s="117"/>
      <c r="X129" s="117"/>
      <c r="Y129" s="111"/>
      <c r="Z129" s="117"/>
    </row>
    <row r="130" spans="1:26" s="16" customFormat="1" ht="63" customHeight="1" x14ac:dyDescent="0.25">
      <c r="A130" s="74"/>
      <c r="B130" s="289" t="str">
        <f>TABLA!T$1</f>
        <v>De los documentos que encuentro en otros archivos o bibliotecas</v>
      </c>
      <c r="C130" s="289"/>
      <c r="D130" s="200">
        <f>COUNTIF(TABLA!$T:$T,D$126)</f>
        <v>83</v>
      </c>
      <c r="E130" s="200">
        <f>COUNTIF(TABLA!$T:$T,E$126)</f>
        <v>136</v>
      </c>
      <c r="F130" s="200">
        <f>COUNTIF(TABLA!$T:$T,F$126)</f>
        <v>184</v>
      </c>
      <c r="G130" s="200">
        <f>COUNTIF(TABLA!$T:$T,G$126)</f>
        <v>158</v>
      </c>
      <c r="H130" s="200">
        <f>COUNTIF(TABLA!$T:$T,H$126)</f>
        <v>78</v>
      </c>
      <c r="I130" s="199"/>
      <c r="J130" s="202">
        <f t="shared" si="6"/>
        <v>0.12989045383411579</v>
      </c>
      <c r="K130" s="202">
        <f t="shared" si="6"/>
        <v>0.21283255086071987</v>
      </c>
      <c r="L130" s="202">
        <f t="shared" si="6"/>
        <v>0.28794992175273865</v>
      </c>
      <c r="M130" s="202">
        <f t="shared" si="6"/>
        <v>0.24726134585289514</v>
      </c>
      <c r="N130" s="202">
        <f t="shared" si="6"/>
        <v>0.12206572769953052</v>
      </c>
      <c r="O130" s="196"/>
      <c r="P130" s="198"/>
      <c r="Q130" s="118">
        <f t="shared" si="7"/>
        <v>639</v>
      </c>
      <c r="R130" s="117"/>
      <c r="S130" s="117"/>
      <c r="T130" s="117"/>
      <c r="U130" s="117"/>
      <c r="V130" s="117"/>
      <c r="W130" s="117"/>
      <c r="X130" s="117"/>
      <c r="Y130" s="111"/>
      <c r="Z130" s="117"/>
    </row>
    <row r="131" spans="1:26" s="16" customFormat="1" ht="63" customHeight="1" x14ac:dyDescent="0.25">
      <c r="A131" s="74"/>
      <c r="B131" s="289" t="str">
        <f>TABLA!U$1</f>
        <v>De los recursos libres y gratuitos que encuentro en internet</v>
      </c>
      <c r="C131" s="289"/>
      <c r="D131" s="200">
        <f>COUNTIF(TABLA!$U:$U,D$126)</f>
        <v>27</v>
      </c>
      <c r="E131" s="200">
        <f>COUNTIF(TABLA!$U:$U,E$126)</f>
        <v>82</v>
      </c>
      <c r="F131" s="200">
        <f>COUNTIF(TABLA!$U:$U,F$126)</f>
        <v>162</v>
      </c>
      <c r="G131" s="200">
        <f>COUNTIF(TABLA!$U:$U,G$126)</f>
        <v>211</v>
      </c>
      <c r="H131" s="200">
        <f>COUNTIF(TABLA!$U:$U,H$126)</f>
        <v>186</v>
      </c>
      <c r="I131" s="199"/>
      <c r="J131" s="202">
        <f t="shared" si="6"/>
        <v>4.0419161676646706E-2</v>
      </c>
      <c r="K131" s="202">
        <f t="shared" si="6"/>
        <v>0.12275449101796407</v>
      </c>
      <c r="L131" s="202">
        <f t="shared" si="6"/>
        <v>0.24251497005988024</v>
      </c>
      <c r="M131" s="202">
        <f t="shared" si="6"/>
        <v>0.31586826347305391</v>
      </c>
      <c r="N131" s="202">
        <f t="shared" si="6"/>
        <v>0.27844311377245506</v>
      </c>
      <c r="O131" s="196"/>
      <c r="P131" s="198"/>
      <c r="Q131" s="118">
        <f t="shared" si="7"/>
        <v>668</v>
      </c>
      <c r="R131" s="117"/>
      <c r="S131" s="117"/>
      <c r="T131" s="117"/>
      <c r="U131" s="117"/>
      <c r="V131" s="117"/>
      <c r="W131" s="117"/>
      <c r="X131" s="117"/>
      <c r="Y131" s="111"/>
      <c r="Z131" s="117"/>
    </row>
    <row r="132" spans="1:26" s="16" customFormat="1" ht="63" customHeight="1" x14ac:dyDescent="0.25">
      <c r="A132" s="67"/>
      <c r="B132" s="204"/>
      <c r="C132" s="203"/>
      <c r="D132" s="200"/>
      <c r="E132" s="200"/>
      <c r="F132" s="200"/>
      <c r="G132" s="200"/>
      <c r="H132" s="200"/>
      <c r="I132" s="199"/>
      <c r="J132" s="205"/>
      <c r="K132" s="205"/>
      <c r="L132" s="205"/>
      <c r="M132" s="205"/>
      <c r="N132" s="205"/>
      <c r="O132" s="196"/>
      <c r="P132" s="198"/>
      <c r="Q132" s="118"/>
      <c r="R132" s="117"/>
      <c r="S132" s="117"/>
      <c r="T132" s="117"/>
      <c r="U132" s="117"/>
      <c r="V132" s="117"/>
      <c r="W132" s="117"/>
      <c r="X132" s="117"/>
      <c r="Y132" s="111"/>
      <c r="Z132" s="117"/>
    </row>
    <row r="133" spans="1:26" ht="30" customHeight="1" x14ac:dyDescent="0.4">
      <c r="C133" s="109" t="s">
        <v>25</v>
      </c>
      <c r="D133" s="23"/>
      <c r="E133" s="22" t="s">
        <v>26</v>
      </c>
      <c r="F133" s="23"/>
      <c r="G133" s="108" t="s">
        <v>27</v>
      </c>
      <c r="H133" s="82" t="s">
        <v>28</v>
      </c>
      <c r="I133" s="46"/>
      <c r="J133" s="47"/>
      <c r="K133" s="46"/>
      <c r="L133" s="47"/>
      <c r="M133" s="46"/>
      <c r="N133" s="47"/>
      <c r="O133" s="48"/>
    </row>
    <row r="134" spans="1:26" ht="17.25" customHeight="1" x14ac:dyDescent="0.25">
      <c r="C134" s="83">
        <v>1</v>
      </c>
      <c r="D134" s="84">
        <v>2</v>
      </c>
      <c r="E134" s="85">
        <v>3</v>
      </c>
      <c r="F134" s="86">
        <v>4</v>
      </c>
      <c r="G134" s="87">
        <v>5</v>
      </c>
      <c r="H134" s="88">
        <v>0</v>
      </c>
      <c r="I134" s="49"/>
      <c r="J134" s="50"/>
      <c r="K134" s="50"/>
      <c r="L134" s="50"/>
      <c r="M134" s="50"/>
      <c r="N134" s="50"/>
      <c r="O134" s="50"/>
    </row>
    <row r="135" spans="1:26" ht="21" customHeight="1" x14ac:dyDescent="0.25">
      <c r="A135" s="24"/>
      <c r="B135" s="275" t="str">
        <f>J135</f>
        <v>3.1 La adecuación de la colección a sus necesidades</v>
      </c>
      <c r="C135" s="34">
        <f>COUNTIF(TABLA!$V:$V,C$109)</f>
        <v>8</v>
      </c>
      <c r="D135" s="34">
        <f>COUNTIF(TABLA!$V:$V,D$109)</f>
        <v>24</v>
      </c>
      <c r="E135" s="34">
        <f>COUNTIF(TABLA!$V:$V,E$109)</f>
        <v>136</v>
      </c>
      <c r="F135" s="34">
        <f>COUNTIF(TABLA!$V:$V,F$109)</f>
        <v>350</v>
      </c>
      <c r="G135" s="34">
        <f>COUNTIF(TABLA!$V:$V,G$109)</f>
        <v>153</v>
      </c>
      <c r="H135" s="34">
        <f>F$11-SUM(C135:G135)</f>
        <v>7</v>
      </c>
      <c r="I135" s="27"/>
      <c r="J135" s="280" t="str">
        <f>TABLA!V1</f>
        <v>3.1 La adecuación de la colección a sus necesidades</v>
      </c>
      <c r="K135" s="280"/>
      <c r="L135" s="280"/>
      <c r="M135" s="280"/>
      <c r="N135" s="280"/>
      <c r="O135" s="280"/>
      <c r="P135" s="176">
        <f>Y135*10</f>
        <v>7.2950819672131146</v>
      </c>
      <c r="Q135" s="110">
        <f>SUM(C135:H135)</f>
        <v>678</v>
      </c>
      <c r="R135" s="111">
        <f>SUM(J135:O135)</f>
        <v>0</v>
      </c>
      <c r="S135" s="111">
        <v>0</v>
      </c>
      <c r="T135" s="111">
        <v>1</v>
      </c>
      <c r="U135" s="111">
        <v>2</v>
      </c>
      <c r="V135" s="111">
        <v>3</v>
      </c>
      <c r="W135" s="111">
        <v>4</v>
      </c>
      <c r="Y135" s="111">
        <f>SUM(S136:W136)/((Q135-H135)*4)</f>
        <v>0.72950819672131151</v>
      </c>
    </row>
    <row r="136" spans="1:26" ht="12.75" customHeight="1" x14ac:dyDescent="0.25">
      <c r="B136" s="275"/>
      <c r="C136" s="148">
        <f t="shared" ref="C136:H136" si="8">C135/SUM($C135:$H135)</f>
        <v>1.1799410029498525E-2</v>
      </c>
      <c r="D136" s="148">
        <f t="shared" si="8"/>
        <v>3.5398230088495575E-2</v>
      </c>
      <c r="E136" s="148">
        <f t="shared" si="8"/>
        <v>0.20058997050147492</v>
      </c>
      <c r="F136" s="148">
        <f t="shared" si="8"/>
        <v>0.51622418879056042</v>
      </c>
      <c r="G136" s="148">
        <f t="shared" si="8"/>
        <v>0.22566371681415928</v>
      </c>
      <c r="H136" s="148">
        <f t="shared" si="8"/>
        <v>1.0324483775811209E-2</v>
      </c>
      <c r="I136" s="51"/>
      <c r="J136" s="280"/>
      <c r="K136" s="280"/>
      <c r="L136" s="280"/>
      <c r="M136" s="280"/>
      <c r="N136" s="280"/>
      <c r="O136" s="280"/>
      <c r="P136" s="177"/>
      <c r="S136" s="111">
        <v>0</v>
      </c>
      <c r="T136" s="111">
        <f>D135*T135</f>
        <v>24</v>
      </c>
      <c r="U136" s="111">
        <f>E135*U135</f>
        <v>272</v>
      </c>
      <c r="V136" s="111">
        <f>F135*V135</f>
        <v>1050</v>
      </c>
      <c r="W136" s="111">
        <f>G135*W135</f>
        <v>612</v>
      </c>
      <c r="Y136" s="117"/>
    </row>
    <row r="137" spans="1:26" s="16" customFormat="1" ht="144" customHeight="1" x14ac:dyDescent="0.25">
      <c r="A137" s="24"/>
      <c r="B137" s="275"/>
      <c r="C137" s="26"/>
      <c r="D137" s="26"/>
      <c r="E137" s="26"/>
      <c r="F137" s="26"/>
      <c r="G137" s="26"/>
      <c r="H137" s="26"/>
      <c r="I137" s="27"/>
      <c r="K137" s="44"/>
      <c r="L137" s="44"/>
      <c r="M137" s="44"/>
      <c r="N137" s="44"/>
      <c r="O137" s="44"/>
      <c r="P137" s="178"/>
      <c r="Q137" s="118"/>
      <c r="R137" s="117"/>
      <c r="S137" s="117"/>
      <c r="T137" s="117"/>
      <c r="U137" s="117"/>
      <c r="V137" s="117"/>
      <c r="W137" s="117"/>
      <c r="X137" s="117"/>
      <c r="Y137" s="111"/>
      <c r="Z137" s="117"/>
    </row>
    <row r="138" spans="1:26" ht="21" hidden="1" customHeight="1" x14ac:dyDescent="0.25">
      <c r="A138" s="24"/>
      <c r="B138" s="275" t="str">
        <f>J138</f>
        <v>3.2 La facilidad para localizar los libros, revistas u otros documentos en la biblioteca</v>
      </c>
      <c r="C138" s="12">
        <f>COUNTIF(TABLA!$W:$W,C$109)</f>
        <v>0</v>
      </c>
      <c r="D138" s="12">
        <f>COUNTIF(TABLA!$W:$W,D$109)</f>
        <v>0</v>
      </c>
      <c r="E138" s="12">
        <f>COUNTIF(TABLA!$W:$W,E$109)</f>
        <v>0</v>
      </c>
      <c r="F138" s="12">
        <f>COUNTIF(TABLA!$W:$W,F$109)</f>
        <v>0</v>
      </c>
      <c r="G138" s="12">
        <f>COUNTIF(TABLA!$W:$W,G$109)</f>
        <v>0</v>
      </c>
      <c r="H138" s="12">
        <f>F$11-SUM(C138:G138)</f>
        <v>678</v>
      </c>
      <c r="I138" s="27"/>
      <c r="J138" s="280" t="str">
        <f>TABLA!W1</f>
        <v>3.2 La facilidad para localizar los libros, revistas u otros documentos en la biblioteca</v>
      </c>
      <c r="K138" s="280"/>
      <c r="L138" s="280"/>
      <c r="M138" s="280"/>
      <c r="N138" s="280"/>
      <c r="O138" s="280"/>
      <c r="P138" s="176" t="e">
        <f>Y138*10</f>
        <v>#DIV/0!</v>
      </c>
      <c r="Q138" s="110">
        <f>SUM(C138:H138)</f>
        <v>678</v>
      </c>
      <c r="R138" s="111">
        <f>SUM(J138:O138)</f>
        <v>0</v>
      </c>
      <c r="S138" s="111">
        <v>0</v>
      </c>
      <c r="T138" s="111">
        <v>1</v>
      </c>
      <c r="U138" s="111">
        <v>2</v>
      </c>
      <c r="V138" s="111">
        <v>3</v>
      </c>
      <c r="W138" s="111">
        <v>4</v>
      </c>
      <c r="Y138" s="111" t="e">
        <f>SUM(S139:W139)/((Q138-H138)*4)</f>
        <v>#DIV/0!</v>
      </c>
    </row>
    <row r="139" spans="1:26" ht="23.25" hidden="1" customHeight="1" x14ac:dyDescent="0.25">
      <c r="B139" s="275"/>
      <c r="C139" s="60">
        <f t="shared" ref="C139:H139" si="9">C138/SUM($C138:$H138)</f>
        <v>0</v>
      </c>
      <c r="D139" s="60">
        <f t="shared" si="9"/>
        <v>0</v>
      </c>
      <c r="E139" s="60">
        <f t="shared" si="9"/>
        <v>0</v>
      </c>
      <c r="F139" s="60">
        <f t="shared" si="9"/>
        <v>0</v>
      </c>
      <c r="G139" s="60">
        <f t="shared" si="9"/>
        <v>0</v>
      </c>
      <c r="H139" s="60">
        <f t="shared" si="9"/>
        <v>1</v>
      </c>
      <c r="I139" s="51"/>
      <c r="J139" s="280"/>
      <c r="K139" s="280"/>
      <c r="L139" s="280"/>
      <c r="M139" s="280"/>
      <c r="N139" s="280"/>
      <c r="O139" s="280"/>
      <c r="P139" s="177"/>
      <c r="S139" s="111">
        <v>0</v>
      </c>
      <c r="T139" s="111">
        <f>D138*T138</f>
        <v>0</v>
      </c>
      <c r="U139" s="111">
        <f>E138*U138</f>
        <v>0</v>
      </c>
      <c r="V139" s="111">
        <f>F138*V138</f>
        <v>0</v>
      </c>
      <c r="W139" s="111">
        <f>G138*W138</f>
        <v>0</v>
      </c>
      <c r="Y139" s="117"/>
    </row>
    <row r="140" spans="1:26" s="16" customFormat="1" ht="144" hidden="1" customHeight="1" x14ac:dyDescent="0.25">
      <c r="A140" s="24"/>
      <c r="B140" s="275"/>
      <c r="C140" s="26"/>
      <c r="D140" s="26"/>
      <c r="E140" s="26"/>
      <c r="F140" s="26"/>
      <c r="G140" s="26"/>
      <c r="H140" s="26"/>
      <c r="I140" s="27"/>
      <c r="K140" s="44"/>
      <c r="L140" s="44"/>
      <c r="M140" s="44"/>
      <c r="N140" s="44"/>
      <c r="O140" s="44"/>
      <c r="P140" s="178"/>
      <c r="Q140" s="118"/>
      <c r="R140" s="117"/>
      <c r="S140" s="117"/>
      <c r="T140" s="117"/>
      <c r="U140" s="117"/>
      <c r="V140" s="117"/>
      <c r="W140" s="117"/>
      <c r="X140" s="117"/>
      <c r="Y140" s="111"/>
      <c r="Z140" s="117"/>
    </row>
    <row r="141" spans="1:26" ht="12.75" customHeight="1" x14ac:dyDescent="0.25">
      <c r="A141" s="24"/>
      <c r="B141" s="275" t="str">
        <f>J141</f>
        <v>3.3 La facilidad para acceder a los recursos electrónicos que necesita</v>
      </c>
      <c r="C141" s="12">
        <f>COUNTIF(TABLA!$X:$X,C$109)</f>
        <v>13</v>
      </c>
      <c r="D141" s="12">
        <f>COUNTIF(TABLA!$X:$X,D$109)</f>
        <v>40</v>
      </c>
      <c r="E141" s="12">
        <f>COUNTIF(TABLA!$X:$X,E$109)</f>
        <v>118</v>
      </c>
      <c r="F141" s="12">
        <f>COUNTIF(TABLA!$X:$X,F$109)</f>
        <v>281</v>
      </c>
      <c r="G141" s="12">
        <f>COUNTIF(TABLA!$X:$X,G$109)</f>
        <v>216</v>
      </c>
      <c r="H141" s="12">
        <f>F$11-SUM(C141:G141)</f>
        <v>10</v>
      </c>
      <c r="I141" s="27"/>
      <c r="J141" s="280" t="str">
        <f>TABLA!X1</f>
        <v>3.3 La facilidad para acceder a los recursos electrónicos que necesita</v>
      </c>
      <c r="K141" s="280"/>
      <c r="L141" s="280"/>
      <c r="M141" s="280"/>
      <c r="N141" s="280"/>
      <c r="O141" s="280"/>
      <c r="P141" s="176">
        <f>Y141*10</f>
        <v>7.421407185628742</v>
      </c>
      <c r="Q141" s="110">
        <f>SUM(C141:H141)</f>
        <v>678</v>
      </c>
      <c r="R141" s="111">
        <f>SUM(J141:O141)</f>
        <v>0</v>
      </c>
      <c r="S141" s="111">
        <v>0</v>
      </c>
      <c r="T141" s="111">
        <v>1</v>
      </c>
      <c r="U141" s="111">
        <v>2</v>
      </c>
      <c r="V141" s="111">
        <v>3</v>
      </c>
      <c r="W141" s="111">
        <v>4</v>
      </c>
      <c r="Y141" s="111">
        <f>SUM(S142:W142)/((Q141-H141)*4)</f>
        <v>0.74214071856287422</v>
      </c>
    </row>
    <row r="142" spans="1:26" ht="12.75" customHeight="1" x14ac:dyDescent="0.25">
      <c r="B142" s="275"/>
      <c r="C142" s="60">
        <f t="shared" ref="C142:H142" si="10">C141/SUM($C141:$H141)</f>
        <v>1.9174041297935103E-2</v>
      </c>
      <c r="D142" s="60">
        <f t="shared" si="10"/>
        <v>5.8997050147492625E-2</v>
      </c>
      <c r="E142" s="60">
        <f t="shared" si="10"/>
        <v>0.17404129793510326</v>
      </c>
      <c r="F142" s="60">
        <f t="shared" si="10"/>
        <v>0.41445427728613571</v>
      </c>
      <c r="G142" s="60">
        <f t="shared" si="10"/>
        <v>0.31858407079646017</v>
      </c>
      <c r="H142" s="60">
        <f t="shared" si="10"/>
        <v>1.4749262536873156E-2</v>
      </c>
      <c r="I142" s="51"/>
      <c r="J142" s="280"/>
      <c r="K142" s="280"/>
      <c r="L142" s="280"/>
      <c r="M142" s="280"/>
      <c r="N142" s="280"/>
      <c r="O142" s="280"/>
      <c r="P142" s="177"/>
      <c r="S142" s="111">
        <v>0</v>
      </c>
      <c r="T142" s="111">
        <f>D141*T141</f>
        <v>40</v>
      </c>
      <c r="U142" s="111">
        <f>E141*U141</f>
        <v>236</v>
      </c>
      <c r="V142" s="111">
        <f>F141*V141</f>
        <v>843</v>
      </c>
      <c r="W142" s="111">
        <f>G141*W141</f>
        <v>864</v>
      </c>
      <c r="Y142" s="117"/>
    </row>
    <row r="143" spans="1:26" ht="12.75" customHeight="1" x14ac:dyDescent="0.25">
      <c r="B143" s="275"/>
      <c r="C143" s="105"/>
      <c r="D143" s="105"/>
      <c r="E143" s="105"/>
      <c r="F143" s="105"/>
      <c r="G143" s="105"/>
      <c r="H143" s="105"/>
      <c r="I143" s="51"/>
      <c r="J143" s="103"/>
      <c r="K143" s="103"/>
      <c r="L143" s="103"/>
      <c r="M143" s="103"/>
      <c r="N143" s="103"/>
      <c r="O143" s="103"/>
      <c r="P143" s="177"/>
      <c r="Y143" s="117"/>
    </row>
    <row r="144" spans="1:26" s="16" customFormat="1" ht="130.5" customHeight="1" x14ac:dyDescent="0.25">
      <c r="A144" s="24"/>
      <c r="B144" s="275"/>
      <c r="C144" s="26"/>
      <c r="D144" s="26"/>
      <c r="E144" s="26"/>
      <c r="F144" s="26"/>
      <c r="G144" s="26"/>
      <c r="H144" s="26"/>
      <c r="I144" s="27"/>
      <c r="K144" s="44"/>
      <c r="L144" s="44"/>
      <c r="M144" s="44"/>
      <c r="N144" s="44"/>
      <c r="O144" s="44"/>
      <c r="P144" s="178"/>
      <c r="Q144" s="118"/>
      <c r="R144" s="117"/>
      <c r="S144" s="117"/>
      <c r="T144" s="117"/>
      <c r="U144" s="117"/>
      <c r="V144" s="117"/>
      <c r="W144" s="117"/>
      <c r="X144" s="117"/>
      <c r="Y144" s="111"/>
      <c r="Z144" s="117"/>
    </row>
    <row r="145" spans="1:26" ht="12.75" customHeight="1" x14ac:dyDescent="0.25">
      <c r="A145" s="40"/>
      <c r="I145" s="17"/>
      <c r="K145" s="17"/>
      <c r="L145" s="17"/>
      <c r="M145" s="17"/>
      <c r="N145" s="17"/>
      <c r="O145" s="17"/>
      <c r="P145" s="173"/>
    </row>
    <row r="146" spans="1:26" ht="12.75" customHeight="1" x14ac:dyDescent="0.25">
      <c r="A146" s="40"/>
      <c r="I146" s="17"/>
      <c r="K146" s="17"/>
      <c r="L146" s="17"/>
      <c r="M146" s="17"/>
      <c r="N146" s="17"/>
      <c r="O146" s="17"/>
      <c r="P146" s="173"/>
      <c r="Y146" s="116"/>
    </row>
    <row r="147" spans="1:26" ht="12.75" customHeight="1" x14ac:dyDescent="0.25">
      <c r="A147" s="24"/>
      <c r="B147" s="275" t="str">
        <f>J147</f>
        <v>3.4 La respuesta obtenida al solicitar alguna información</v>
      </c>
      <c r="C147" s="12">
        <f>COUNTIF(TABLA!$Y:$Y,C$109)</f>
        <v>6</v>
      </c>
      <c r="D147" s="12">
        <f>COUNTIF(TABLA!$Y:$Y,D$109)</f>
        <v>7</v>
      </c>
      <c r="E147" s="12">
        <f>COUNTIF(TABLA!$Y:$Y,E$109)</f>
        <v>32</v>
      </c>
      <c r="F147" s="12">
        <f>COUNTIF(TABLA!$Y:$Y,F$109)</f>
        <v>142</v>
      </c>
      <c r="G147" s="12">
        <f>COUNTIF(TABLA!$Y:$Y,G$109)</f>
        <v>471</v>
      </c>
      <c r="H147" s="12">
        <f>F$11-SUM(C147:G147)</f>
        <v>20</v>
      </c>
      <c r="I147" s="27"/>
      <c r="J147" s="280" t="str">
        <f>TABLA!Y1</f>
        <v>3.4 La respuesta obtenida al solicitar alguna información</v>
      </c>
      <c r="K147" s="280"/>
      <c r="L147" s="280"/>
      <c r="M147" s="280"/>
      <c r="N147" s="280"/>
      <c r="O147" s="280"/>
      <c r="P147" s="176">
        <f>Y147*10</f>
        <v>9.0463525835866267</v>
      </c>
      <c r="Q147" s="110">
        <f>SUM(C147:H147)</f>
        <v>678</v>
      </c>
      <c r="R147" s="111">
        <f>SUM(J147:O147)</f>
        <v>0</v>
      </c>
      <c r="S147" s="111">
        <v>0</v>
      </c>
      <c r="T147" s="111">
        <v>1</v>
      </c>
      <c r="U147" s="111">
        <v>2</v>
      </c>
      <c r="V147" s="111">
        <v>3</v>
      </c>
      <c r="W147" s="111">
        <v>4</v>
      </c>
      <c r="Y147" s="111">
        <f>SUM(S148:W148)/((Q147-H147)*4)</f>
        <v>0.90463525835866265</v>
      </c>
    </row>
    <row r="148" spans="1:26" ht="12.75" customHeight="1" x14ac:dyDescent="0.25">
      <c r="B148" s="275"/>
      <c r="C148" s="60">
        <f t="shared" ref="C148:H148" si="11">C147/SUM($C147:$H147)</f>
        <v>8.8495575221238937E-3</v>
      </c>
      <c r="D148" s="60">
        <f t="shared" si="11"/>
        <v>1.0324483775811209E-2</v>
      </c>
      <c r="E148" s="60">
        <f t="shared" si="11"/>
        <v>4.71976401179941E-2</v>
      </c>
      <c r="F148" s="60">
        <f t="shared" si="11"/>
        <v>0.20943952802359883</v>
      </c>
      <c r="G148" s="60">
        <f t="shared" si="11"/>
        <v>0.69469026548672563</v>
      </c>
      <c r="H148" s="60">
        <f t="shared" si="11"/>
        <v>2.9498525073746312E-2</v>
      </c>
      <c r="I148" s="51"/>
      <c r="J148" s="280"/>
      <c r="K148" s="280"/>
      <c r="L148" s="280"/>
      <c r="M148" s="280"/>
      <c r="N148" s="280"/>
      <c r="O148" s="280"/>
      <c r="P148" s="177"/>
      <c r="S148" s="111">
        <v>0</v>
      </c>
      <c r="T148" s="111">
        <f>D147*T147</f>
        <v>7</v>
      </c>
      <c r="U148" s="111">
        <f>E147*U147</f>
        <v>64</v>
      </c>
      <c r="V148" s="111">
        <f>F147*V147</f>
        <v>426</v>
      </c>
      <c r="W148" s="111">
        <f>G147*W147</f>
        <v>1884</v>
      </c>
      <c r="Y148" s="117"/>
    </row>
    <row r="149" spans="1:26" ht="12.75" customHeight="1" x14ac:dyDescent="0.25">
      <c r="B149" s="275"/>
      <c r="C149" s="105"/>
      <c r="D149" s="105"/>
      <c r="E149" s="105"/>
      <c r="F149" s="105"/>
      <c r="G149" s="105"/>
      <c r="H149" s="105"/>
      <c r="I149" s="51"/>
      <c r="J149" s="103"/>
      <c r="K149" s="103"/>
      <c r="L149" s="103"/>
      <c r="M149" s="103"/>
      <c r="N149" s="103"/>
      <c r="O149" s="103"/>
      <c r="P149" s="177"/>
      <c r="Y149" s="117"/>
    </row>
    <row r="150" spans="1:26" s="16" customFormat="1" ht="144" customHeight="1" x14ac:dyDescent="0.25">
      <c r="A150" s="24"/>
      <c r="B150" s="275"/>
      <c r="C150" s="26"/>
      <c r="D150" s="26"/>
      <c r="E150" s="26"/>
      <c r="F150" s="26"/>
      <c r="G150" s="26"/>
      <c r="H150" s="26"/>
      <c r="I150" s="27"/>
      <c r="K150" s="44"/>
      <c r="L150" s="44"/>
      <c r="M150" s="44"/>
      <c r="N150" s="44"/>
      <c r="O150" s="44"/>
      <c r="P150" s="178"/>
      <c r="Q150" s="118"/>
      <c r="R150" s="117"/>
      <c r="S150" s="117"/>
      <c r="T150" s="117"/>
      <c r="U150" s="117"/>
      <c r="V150" s="117"/>
      <c r="W150" s="117"/>
      <c r="X150" s="117"/>
      <c r="Y150" s="111"/>
      <c r="Z150" s="117"/>
    </row>
    <row r="151" spans="1:26" s="16" customFormat="1" ht="17.25" customHeight="1" x14ac:dyDescent="0.25">
      <c r="A151" s="24"/>
      <c r="B151" s="275" t="str">
        <f>J151</f>
        <v>3.5 La facilidad para navegar por el catálogo de la Biblioteca</v>
      </c>
      <c r="C151" s="34">
        <f>COUNTIF(TABLA!$Z:$Z,C$109)</f>
        <v>38</v>
      </c>
      <c r="D151" s="34">
        <f>COUNTIF(TABLA!$Z:$Z,D$109)</f>
        <v>73</v>
      </c>
      <c r="E151" s="34">
        <f>COUNTIF(TABLA!$Z:$Z,E$109)</f>
        <v>163</v>
      </c>
      <c r="F151" s="34">
        <f>COUNTIF(TABLA!$Z:$Z,F$109)</f>
        <v>256</v>
      </c>
      <c r="G151" s="34">
        <f>COUNTIF(TABLA!$Z:$Z,G$109)</f>
        <v>139</v>
      </c>
      <c r="H151" s="34">
        <f>F$11-SUM(C151:G151)</f>
        <v>9</v>
      </c>
      <c r="I151" s="27"/>
      <c r="J151" s="280" t="str">
        <f>TABLA!Z1</f>
        <v>3.5 La facilidad para navegar por el catálogo de la Biblioteca</v>
      </c>
      <c r="K151" s="280"/>
      <c r="L151" s="280"/>
      <c r="M151" s="280"/>
      <c r="N151" s="280"/>
      <c r="O151" s="280"/>
      <c r="P151" s="176">
        <f>Y151*10</f>
        <v>6.4387144992526153</v>
      </c>
      <c r="Q151" s="110">
        <f>SUM(C151:H151)</f>
        <v>678</v>
      </c>
      <c r="R151" s="111">
        <f>SUM(J151:O151)</f>
        <v>0</v>
      </c>
      <c r="S151" s="111">
        <v>0</v>
      </c>
      <c r="T151" s="111">
        <v>1</v>
      </c>
      <c r="U151" s="111">
        <v>2</v>
      </c>
      <c r="V151" s="111">
        <v>3</v>
      </c>
      <c r="W151" s="111">
        <v>4</v>
      </c>
      <c r="X151" s="111"/>
      <c r="Y151" s="111">
        <f>SUM(S152:W152)/((Q151-H151)*4)</f>
        <v>0.64387144992526157</v>
      </c>
      <c r="Z151" s="117"/>
    </row>
    <row r="152" spans="1:26" ht="12.75" customHeight="1" x14ac:dyDescent="0.25">
      <c r="B152" s="275"/>
      <c r="C152" s="148">
        <f t="shared" ref="C152:H152" si="12">C151/SUM($C151:$H151)</f>
        <v>5.6047197640117993E-2</v>
      </c>
      <c r="D152" s="148">
        <f t="shared" si="12"/>
        <v>0.10766961651917405</v>
      </c>
      <c r="E152" s="148">
        <f t="shared" si="12"/>
        <v>0.24041297935103245</v>
      </c>
      <c r="F152" s="148">
        <f t="shared" si="12"/>
        <v>0.3775811209439528</v>
      </c>
      <c r="G152" s="148">
        <f t="shared" si="12"/>
        <v>0.20501474926253688</v>
      </c>
      <c r="H152" s="148">
        <f t="shared" si="12"/>
        <v>1.3274336283185841E-2</v>
      </c>
      <c r="I152" s="51"/>
      <c r="J152" s="280"/>
      <c r="K152" s="280"/>
      <c r="L152" s="280"/>
      <c r="M152" s="280"/>
      <c r="N152" s="280"/>
      <c r="O152" s="280"/>
      <c r="P152" s="177"/>
      <c r="S152" s="111">
        <v>0</v>
      </c>
      <c r="T152" s="111">
        <f>D151*T151</f>
        <v>73</v>
      </c>
      <c r="U152" s="111">
        <f>E151*U151</f>
        <v>326</v>
      </c>
      <c r="V152" s="111">
        <f>F151*V151</f>
        <v>768</v>
      </c>
      <c r="W152" s="111">
        <f>G151*W151</f>
        <v>556</v>
      </c>
      <c r="Y152" s="117"/>
    </row>
    <row r="153" spans="1:26" ht="12.75" customHeight="1" x14ac:dyDescent="0.25">
      <c r="B153" s="275"/>
      <c r="C153" s="105"/>
      <c r="D153" s="105"/>
      <c r="E153" s="105"/>
      <c r="F153" s="105"/>
      <c r="G153" s="105"/>
      <c r="H153" s="105"/>
      <c r="I153" s="51"/>
      <c r="J153" s="103"/>
      <c r="K153" s="103"/>
      <c r="L153" s="103"/>
      <c r="M153" s="103"/>
      <c r="N153" s="103"/>
      <c r="O153" s="103"/>
      <c r="P153" s="177"/>
      <c r="Y153" s="117"/>
    </row>
    <row r="154" spans="1:26" ht="12.75" customHeight="1" x14ac:dyDescent="0.25">
      <c r="B154" s="275"/>
      <c r="C154" s="105"/>
      <c r="D154" s="105"/>
      <c r="E154" s="105"/>
      <c r="F154" s="105"/>
      <c r="G154" s="105"/>
      <c r="H154" s="105"/>
      <c r="I154" s="51"/>
      <c r="J154" s="103"/>
      <c r="K154" s="103"/>
      <c r="L154" s="103"/>
      <c r="M154" s="103"/>
      <c r="N154" s="103"/>
      <c r="O154" s="103"/>
      <c r="P154" s="177"/>
      <c r="Y154" s="117"/>
    </row>
    <row r="155" spans="1:26" s="16" customFormat="1" ht="144" customHeight="1" x14ac:dyDescent="0.25">
      <c r="A155" s="24"/>
      <c r="B155" s="275"/>
      <c r="C155" s="26"/>
      <c r="D155" s="26"/>
      <c r="E155" s="26"/>
      <c r="F155" s="26"/>
      <c r="G155" s="26"/>
      <c r="H155" s="26"/>
      <c r="I155" s="27"/>
      <c r="K155" s="44"/>
      <c r="L155" s="44"/>
      <c r="M155" s="44"/>
      <c r="N155" s="44"/>
      <c r="O155" s="44"/>
      <c r="P155" s="178"/>
      <c r="Q155" s="118"/>
      <c r="R155" s="117"/>
      <c r="S155" s="117"/>
      <c r="T155" s="117"/>
      <c r="U155" s="117"/>
      <c r="V155" s="117"/>
      <c r="W155" s="117"/>
      <c r="X155" s="117"/>
      <c r="Y155" s="111"/>
      <c r="Z155" s="117"/>
    </row>
    <row r="156" spans="1:26" ht="33" customHeight="1" x14ac:dyDescent="0.25">
      <c r="A156" s="24"/>
      <c r="B156" s="275" t="str">
        <f>J156</f>
        <v>3.6 La facilidad para hacer sugerencias y comentarios o peticiones para nuevas adquisiciones</v>
      </c>
      <c r="C156" s="34">
        <f>COUNTIF(TABLA!$AA:$AA,C$109)</f>
        <v>10</v>
      </c>
      <c r="D156" s="34">
        <f>COUNTIF(TABLA!$AA:$AA,D$109)</f>
        <v>23</v>
      </c>
      <c r="E156" s="34">
        <f>COUNTIF(TABLA!$AA:$AA,E$109)</f>
        <v>113</v>
      </c>
      <c r="F156" s="34">
        <f>COUNTIF(TABLA!$AA:$AA,F$109)</f>
        <v>180</v>
      </c>
      <c r="G156" s="34">
        <f>COUNTIF(TABLA!$AA:$AA,G$109)</f>
        <v>329</v>
      </c>
      <c r="H156" s="34">
        <f>F$11-SUM(C156:G156)</f>
        <v>23</v>
      </c>
      <c r="I156" s="27"/>
      <c r="J156" s="280" t="str">
        <f>TABLA!AA1</f>
        <v>3.6 La facilidad para hacer sugerencias y comentarios o peticiones para nuevas adquisiciones</v>
      </c>
      <c r="K156" s="280"/>
      <c r="L156" s="280"/>
      <c r="M156" s="280"/>
      <c r="N156" s="280"/>
      <c r="O156" s="280"/>
      <c r="P156" s="176">
        <f>Y156*10</f>
        <v>8.0343511450381673</v>
      </c>
      <c r="Q156" s="110">
        <f>SUM(C156:H156)</f>
        <v>678</v>
      </c>
      <c r="R156" s="119">
        <f>SUM(J156:O156)</f>
        <v>0</v>
      </c>
      <c r="S156" s="111">
        <v>0</v>
      </c>
      <c r="T156" s="111">
        <v>1</v>
      </c>
      <c r="U156" s="111">
        <v>2</v>
      </c>
      <c r="V156" s="111">
        <v>3</v>
      </c>
      <c r="W156" s="111">
        <v>4</v>
      </c>
      <c r="Y156" s="111">
        <f>SUM(S157:W157)/((Q156-H156)*4)</f>
        <v>0.80343511450381677</v>
      </c>
    </row>
    <row r="157" spans="1:26" ht="12.75" customHeight="1" x14ac:dyDescent="0.25">
      <c r="B157" s="275"/>
      <c r="C157" s="148">
        <f t="shared" ref="C157:H157" si="13">C156/SUM($C156:$H156)</f>
        <v>1.4749262536873156E-2</v>
      </c>
      <c r="D157" s="148">
        <f t="shared" si="13"/>
        <v>3.3923303834808259E-2</v>
      </c>
      <c r="E157" s="148">
        <f t="shared" si="13"/>
        <v>0.16666666666666666</v>
      </c>
      <c r="F157" s="148">
        <f t="shared" si="13"/>
        <v>0.26548672566371684</v>
      </c>
      <c r="G157" s="148">
        <f t="shared" si="13"/>
        <v>0.48525073746312686</v>
      </c>
      <c r="H157" s="148">
        <f t="shared" si="13"/>
        <v>3.3923303834808259E-2</v>
      </c>
      <c r="I157" s="51"/>
      <c r="J157" s="280"/>
      <c r="K157" s="280"/>
      <c r="L157" s="280"/>
      <c r="M157" s="280"/>
      <c r="N157" s="280"/>
      <c r="O157" s="280"/>
      <c r="P157" s="177"/>
      <c r="S157" s="111">
        <v>0</v>
      </c>
      <c r="T157" s="111">
        <f>D156*T156</f>
        <v>23</v>
      </c>
      <c r="U157" s="111">
        <f>E156*U156</f>
        <v>226</v>
      </c>
      <c r="V157" s="111">
        <f>F156*V156</f>
        <v>540</v>
      </c>
      <c r="W157" s="111">
        <f>G156*W156</f>
        <v>1316</v>
      </c>
      <c r="Y157" s="117"/>
    </row>
    <row r="158" spans="1:26" ht="12.75" customHeight="1" x14ac:dyDescent="0.25">
      <c r="B158" s="275"/>
      <c r="C158" s="105"/>
      <c r="D158" s="105"/>
      <c r="E158" s="105"/>
      <c r="F158" s="105"/>
      <c r="G158" s="105"/>
      <c r="H158" s="105"/>
      <c r="I158" s="51"/>
      <c r="J158" s="103"/>
      <c r="K158" s="103"/>
      <c r="L158" s="103"/>
      <c r="M158" s="103"/>
      <c r="N158" s="103"/>
      <c r="O158" s="103"/>
      <c r="P158" s="177"/>
      <c r="Y158" s="117"/>
    </row>
    <row r="159" spans="1:26" s="16" customFormat="1" ht="144" customHeight="1" x14ac:dyDescent="0.25">
      <c r="A159" s="24"/>
      <c r="B159" s="275"/>
      <c r="C159" s="26"/>
      <c r="D159" s="26"/>
      <c r="E159" s="26"/>
      <c r="F159" s="26"/>
      <c r="G159" s="26"/>
      <c r="H159" s="26"/>
      <c r="I159" s="27"/>
      <c r="K159" s="44"/>
      <c r="L159" s="44"/>
      <c r="M159" s="44"/>
      <c r="N159" s="44"/>
      <c r="O159" s="44"/>
      <c r="P159" s="178"/>
      <c r="Q159" s="118"/>
      <c r="R159" s="117"/>
      <c r="S159" s="117"/>
      <c r="T159" s="117"/>
      <c r="U159" s="117"/>
      <c r="V159" s="117"/>
      <c r="W159" s="117"/>
      <c r="X159" s="117"/>
      <c r="Y159" s="111"/>
      <c r="Z159" s="117"/>
    </row>
    <row r="160" spans="1:26" ht="14.25" customHeight="1" x14ac:dyDescent="0.25">
      <c r="A160" s="24"/>
      <c r="B160" s="275" t="str">
        <f>J160</f>
        <v>3.7 Los contenidos y la facilidad de uso de la página web de la Biblioteca</v>
      </c>
      <c r="C160" s="12">
        <f>COUNTIF(TABLA!$AB:$AB,C$109)</f>
        <v>21</v>
      </c>
      <c r="D160" s="12">
        <f>COUNTIF(TABLA!$AB:$AB,D$109)</f>
        <v>38</v>
      </c>
      <c r="E160" s="12">
        <f>COUNTIF(TABLA!$AB:$AB,E$109)</f>
        <v>137</v>
      </c>
      <c r="F160" s="12">
        <f>COUNTIF(TABLA!$AB:$AB,F$109)</f>
        <v>290</v>
      </c>
      <c r="G160" s="12">
        <f>COUNTIF(TABLA!$AB:$AB,G$109)</f>
        <v>176</v>
      </c>
      <c r="H160" s="12">
        <f>F$11-SUM(C160:G160)</f>
        <v>16</v>
      </c>
      <c r="I160" s="27"/>
      <c r="J160" s="280" t="str">
        <f>TABLA!AB1</f>
        <v>3.7 Los contenidos y la facilidad de uso de la página web de la Biblioteca</v>
      </c>
      <c r="K160" s="280"/>
      <c r="L160" s="280"/>
      <c r="M160" s="280"/>
      <c r="N160" s="280"/>
      <c r="O160" s="280"/>
      <c r="P160" s="176">
        <f>Y160*10</f>
        <v>7.1223564954682779</v>
      </c>
      <c r="Q160" s="110">
        <f>SUM(C160:H160)</f>
        <v>678</v>
      </c>
      <c r="R160" s="111">
        <f>SUM(J160:O160)</f>
        <v>0</v>
      </c>
      <c r="S160" s="111">
        <v>0</v>
      </c>
      <c r="T160" s="111">
        <v>1</v>
      </c>
      <c r="U160" s="111">
        <v>2</v>
      </c>
      <c r="V160" s="111">
        <v>3</v>
      </c>
      <c r="W160" s="111">
        <v>4</v>
      </c>
      <c r="Y160" s="111">
        <f>SUM(S161:W161)/((Q160-H160)*4)</f>
        <v>0.71223564954682783</v>
      </c>
    </row>
    <row r="161" spans="1:26" ht="12.75" customHeight="1" x14ac:dyDescent="0.25">
      <c r="B161" s="275"/>
      <c r="C161" s="60">
        <f t="shared" ref="C161:H161" si="14">C160/SUM($C160:$H160)</f>
        <v>3.0973451327433628E-2</v>
      </c>
      <c r="D161" s="60">
        <f t="shared" si="14"/>
        <v>5.6047197640117993E-2</v>
      </c>
      <c r="E161" s="60">
        <f t="shared" si="14"/>
        <v>0.20206489675516223</v>
      </c>
      <c r="F161" s="60">
        <f t="shared" si="14"/>
        <v>0.42772861356932151</v>
      </c>
      <c r="G161" s="60">
        <f t="shared" si="14"/>
        <v>0.25958702064896755</v>
      </c>
      <c r="H161" s="60">
        <f t="shared" si="14"/>
        <v>2.359882005899705E-2</v>
      </c>
      <c r="I161" s="51"/>
      <c r="J161" s="280"/>
      <c r="K161" s="280"/>
      <c r="L161" s="280"/>
      <c r="M161" s="280"/>
      <c r="N161" s="280"/>
      <c r="O161" s="280"/>
      <c r="S161" s="111">
        <v>0</v>
      </c>
      <c r="T161" s="111">
        <f>D160*T160</f>
        <v>38</v>
      </c>
      <c r="U161" s="111">
        <f>E160*U160</f>
        <v>274</v>
      </c>
      <c r="V161" s="111">
        <f>F160*V160</f>
        <v>870</v>
      </c>
      <c r="W161" s="111">
        <f>G160*W160</f>
        <v>704</v>
      </c>
      <c r="Y161" s="117"/>
    </row>
    <row r="162" spans="1:26" ht="12.75" customHeight="1" x14ac:dyDescent="0.25">
      <c r="B162" s="275"/>
      <c r="C162" s="105"/>
      <c r="D162" s="105"/>
      <c r="E162" s="105"/>
      <c r="F162" s="105"/>
      <c r="G162" s="105"/>
      <c r="H162" s="105"/>
      <c r="I162" s="51"/>
      <c r="J162" s="103"/>
      <c r="K162" s="103"/>
      <c r="L162" s="103"/>
      <c r="M162" s="103"/>
      <c r="N162" s="103"/>
      <c r="O162" s="103"/>
      <c r="Y162" s="117"/>
    </row>
    <row r="163" spans="1:26" s="16" customFormat="1" ht="144" customHeight="1" x14ac:dyDescent="0.25">
      <c r="A163" s="24"/>
      <c r="B163" s="275"/>
      <c r="C163" s="26"/>
      <c r="D163" s="26"/>
      <c r="E163" s="26"/>
      <c r="F163" s="26"/>
      <c r="G163" s="26"/>
      <c r="H163" s="26"/>
      <c r="I163" s="27"/>
      <c r="J163" s="44"/>
      <c r="K163" s="44"/>
      <c r="L163" s="44"/>
      <c r="M163" s="44"/>
      <c r="N163" s="44"/>
      <c r="O163" s="44"/>
      <c r="P163" s="171"/>
      <c r="Q163" s="118"/>
      <c r="R163" s="117"/>
      <c r="S163" s="117"/>
      <c r="T163" s="117"/>
      <c r="U163" s="117"/>
      <c r="V163" s="117"/>
      <c r="W163" s="117"/>
      <c r="X163" s="117"/>
      <c r="Y163" s="111"/>
      <c r="Z163" s="117"/>
    </row>
    <row r="164" spans="1:26" s="16" customFormat="1" ht="53.25" customHeight="1" x14ac:dyDescent="0.25">
      <c r="A164" s="24"/>
      <c r="B164" s="290" t="s">
        <v>549</v>
      </c>
      <c r="C164" s="290"/>
      <c r="D164" s="290"/>
      <c r="E164" s="290"/>
      <c r="F164" s="290"/>
      <c r="G164" s="290"/>
      <c r="H164" s="290"/>
      <c r="I164" s="290"/>
      <c r="J164" s="290"/>
      <c r="K164" s="290"/>
      <c r="L164" s="290"/>
      <c r="M164" s="290"/>
      <c r="N164" s="290"/>
      <c r="O164" s="290"/>
      <c r="P164" s="290"/>
      <c r="Q164" s="118"/>
      <c r="R164" s="117"/>
      <c r="S164" s="117"/>
      <c r="T164" s="117"/>
      <c r="U164" s="117"/>
      <c r="V164" s="117"/>
      <c r="W164" s="117"/>
      <c r="X164" s="117"/>
      <c r="Y164" s="111"/>
      <c r="Z164" s="117"/>
    </row>
    <row r="165" spans="1:26" s="16" customFormat="1" ht="30" customHeight="1" x14ac:dyDescent="0.25">
      <c r="A165" s="24"/>
      <c r="B165" s="256" t="s">
        <v>436</v>
      </c>
      <c r="C165" s="34">
        <f>SUM(TABLA!BH:BH)</f>
        <v>99</v>
      </c>
      <c r="D165" s="258">
        <f>C165/$F$11</f>
        <v>0.14601769911504425</v>
      </c>
      <c r="J165" s="44"/>
      <c r="K165" s="44"/>
      <c r="L165" s="44"/>
      <c r="M165" s="44"/>
      <c r="N165" s="44"/>
      <c r="O165" s="44"/>
      <c r="P165" s="171"/>
      <c r="Q165" s="118"/>
      <c r="R165" s="117"/>
      <c r="S165" s="117"/>
      <c r="T165" s="117"/>
      <c r="U165" s="117"/>
      <c r="V165" s="117"/>
      <c r="W165" s="117"/>
      <c r="X165" s="117"/>
      <c r="Y165" s="111"/>
      <c r="Z165" s="117"/>
    </row>
    <row r="166" spans="1:26" s="16" customFormat="1" ht="30" customHeight="1" x14ac:dyDescent="0.25">
      <c r="A166" s="24"/>
      <c r="B166" s="256" t="s">
        <v>369</v>
      </c>
      <c r="C166" s="34">
        <f>SUM(TABLA!BI:BI)</f>
        <v>118</v>
      </c>
      <c r="D166" s="258">
        <f t="shared" ref="D166:D171" si="15">C166/$F$11</f>
        <v>0.17404129793510326</v>
      </c>
      <c r="E166" s="26"/>
      <c r="F166" s="26"/>
      <c r="G166" s="26"/>
      <c r="H166" s="26"/>
      <c r="I166" s="27"/>
      <c r="J166" s="44"/>
      <c r="K166" s="44"/>
      <c r="L166" s="44"/>
      <c r="M166" s="44"/>
      <c r="N166" s="44"/>
      <c r="O166" s="44"/>
      <c r="P166" s="171"/>
      <c r="Q166" s="118"/>
      <c r="R166" s="117"/>
      <c r="S166" s="117"/>
      <c r="T166" s="117"/>
      <c r="U166" s="117"/>
      <c r="V166" s="117"/>
      <c r="W166" s="117"/>
      <c r="X166" s="117"/>
      <c r="Y166" s="111"/>
      <c r="Z166" s="117"/>
    </row>
    <row r="167" spans="1:26" s="16" customFormat="1" ht="30" customHeight="1" x14ac:dyDescent="0.25">
      <c r="A167" s="24"/>
      <c r="B167" s="256" t="s">
        <v>548</v>
      </c>
      <c r="C167" s="34">
        <f>SUM(TABLA!BJ:BJ)</f>
        <v>51</v>
      </c>
      <c r="D167" s="258">
        <f t="shared" si="15"/>
        <v>7.5221238938053103E-2</v>
      </c>
      <c r="E167" s="26"/>
      <c r="F167" s="26"/>
      <c r="G167" s="26"/>
      <c r="H167" s="26"/>
      <c r="I167" s="27"/>
      <c r="J167" s="44"/>
      <c r="K167" s="44"/>
      <c r="L167" s="44"/>
      <c r="M167" s="44"/>
      <c r="N167" s="44"/>
      <c r="O167" s="44"/>
      <c r="P167" s="171"/>
      <c r="Q167" s="118"/>
      <c r="R167" s="117"/>
      <c r="S167" s="117"/>
      <c r="T167" s="117"/>
      <c r="U167" s="117"/>
      <c r="V167" s="117"/>
      <c r="W167" s="117"/>
      <c r="X167" s="117"/>
      <c r="Y167" s="111"/>
      <c r="Z167" s="117"/>
    </row>
    <row r="168" spans="1:26" s="16" customFormat="1" ht="30" customHeight="1" x14ac:dyDescent="0.25">
      <c r="A168" s="24"/>
      <c r="B168" s="256" t="s">
        <v>326</v>
      </c>
      <c r="C168" s="34">
        <f>SUM(TABLA!BK:BK)</f>
        <v>369</v>
      </c>
      <c r="D168" s="258">
        <f t="shared" si="15"/>
        <v>0.54424778761061943</v>
      </c>
      <c r="E168" s="26"/>
      <c r="F168" s="26"/>
      <c r="G168" s="26"/>
      <c r="H168" s="26"/>
      <c r="I168" s="27"/>
      <c r="J168" s="44"/>
      <c r="K168" s="44"/>
      <c r="L168" s="44"/>
      <c r="M168" s="44"/>
      <c r="N168" s="44"/>
      <c r="O168" s="44"/>
      <c r="P168" s="171"/>
      <c r="Q168" s="118"/>
      <c r="R168" s="117"/>
      <c r="S168" s="117"/>
      <c r="T168" s="117"/>
      <c r="U168" s="117"/>
      <c r="V168" s="117"/>
      <c r="W168" s="117"/>
      <c r="X168" s="117"/>
      <c r="Y168" s="111"/>
      <c r="Z168" s="117"/>
    </row>
    <row r="169" spans="1:26" s="16" customFormat="1" ht="30" customHeight="1" x14ac:dyDescent="0.25">
      <c r="A169" s="24"/>
      <c r="B169" s="256" t="s">
        <v>331</v>
      </c>
      <c r="C169" s="34">
        <f>SUM(TABLA!BL:BL)</f>
        <v>276</v>
      </c>
      <c r="D169" s="258">
        <f t="shared" si="15"/>
        <v>0.40707964601769914</v>
      </c>
      <c r="E169" s="26"/>
      <c r="F169" s="26"/>
      <c r="G169" s="26"/>
      <c r="H169" s="26"/>
      <c r="I169" s="27"/>
      <c r="J169" s="44"/>
      <c r="K169" s="44"/>
      <c r="L169" s="44"/>
      <c r="M169" s="44"/>
      <c r="N169" s="44"/>
      <c r="O169" s="44"/>
      <c r="P169" s="171"/>
      <c r="Q169" s="118"/>
      <c r="R169" s="117"/>
      <c r="S169" s="117"/>
      <c r="T169" s="117"/>
      <c r="U169" s="117"/>
      <c r="V169" s="117"/>
      <c r="W169" s="117"/>
      <c r="X169" s="117"/>
      <c r="Y169" s="111"/>
      <c r="Z169" s="117"/>
    </row>
    <row r="170" spans="1:26" s="16" customFormat="1" ht="27" customHeight="1" x14ac:dyDescent="0.25">
      <c r="A170" s="24"/>
      <c r="B170" s="256" t="s">
        <v>314</v>
      </c>
      <c r="C170" s="34">
        <f>SUM(TABLA!BM:BM)</f>
        <v>163</v>
      </c>
      <c r="D170" s="258">
        <f t="shared" si="15"/>
        <v>0.24041297935103245</v>
      </c>
      <c r="E170" s="26"/>
      <c r="F170" s="26"/>
      <c r="G170" s="26"/>
      <c r="H170" s="26"/>
      <c r="I170" s="27"/>
      <c r="J170" s="44"/>
      <c r="K170" s="44"/>
      <c r="L170" s="44"/>
      <c r="M170" s="44"/>
      <c r="N170" s="44"/>
      <c r="O170" s="44"/>
      <c r="P170" s="171"/>
      <c r="Q170" s="118"/>
      <c r="R170" s="117"/>
      <c r="S170" s="117"/>
      <c r="T170" s="117"/>
      <c r="U170" s="117"/>
      <c r="V170" s="117"/>
      <c r="W170" s="117"/>
      <c r="X170" s="117"/>
      <c r="Y170" s="111"/>
      <c r="Z170" s="117"/>
    </row>
    <row r="171" spans="1:26" s="16" customFormat="1" ht="27" customHeight="1" x14ac:dyDescent="0.25">
      <c r="A171" s="24"/>
      <c r="B171" s="256" t="s">
        <v>352</v>
      </c>
      <c r="C171" s="34">
        <f>SUM(TABLA!BN:BN)</f>
        <v>91</v>
      </c>
      <c r="D171" s="258">
        <f t="shared" si="15"/>
        <v>0.13421828908554573</v>
      </c>
      <c r="E171" s="26"/>
      <c r="F171" s="26"/>
      <c r="G171" s="26"/>
      <c r="H171" s="26"/>
      <c r="I171" s="27"/>
      <c r="J171" s="44"/>
      <c r="K171" s="44"/>
      <c r="L171" s="44"/>
      <c r="M171" s="44"/>
      <c r="N171" s="44"/>
      <c r="O171" s="44"/>
      <c r="P171" s="171"/>
      <c r="Q171" s="118"/>
      <c r="R171" s="117"/>
      <c r="S171" s="117"/>
      <c r="T171" s="117"/>
      <c r="U171" s="117"/>
      <c r="V171" s="117"/>
      <c r="W171" s="117"/>
      <c r="X171" s="117"/>
      <c r="Y171" s="111"/>
      <c r="Z171" s="117"/>
    </row>
    <row r="172" spans="1:26" s="16" customFormat="1" ht="27" customHeight="1" x14ac:dyDescent="0.25">
      <c r="A172" s="24"/>
      <c r="B172" s="247"/>
      <c r="C172" s="26"/>
      <c r="D172" s="26"/>
      <c r="E172" s="26"/>
      <c r="F172" s="26"/>
      <c r="G172" s="26"/>
      <c r="H172" s="26"/>
      <c r="I172" s="27"/>
      <c r="J172" s="44"/>
      <c r="K172" s="44"/>
      <c r="L172" s="44"/>
      <c r="M172" s="44"/>
      <c r="N172" s="44"/>
      <c r="O172" s="44"/>
      <c r="P172" s="171"/>
      <c r="Q172" s="118"/>
      <c r="R172" s="117"/>
      <c r="S172" s="117"/>
      <c r="T172" s="117"/>
      <c r="U172" s="117"/>
      <c r="V172" s="117"/>
      <c r="W172" s="117"/>
      <c r="X172" s="117"/>
      <c r="Y172" s="111"/>
      <c r="Z172" s="117"/>
    </row>
    <row r="173" spans="1:26" s="21" customFormat="1" ht="59.25" customHeight="1" x14ac:dyDescent="0.2">
      <c r="A173" s="222" t="s">
        <v>30</v>
      </c>
      <c r="B173" s="224" t="s">
        <v>31</v>
      </c>
      <c r="C173" s="287" t="s">
        <v>29</v>
      </c>
      <c r="D173" s="287"/>
      <c r="E173" s="287"/>
      <c r="F173" s="287"/>
      <c r="G173" s="287"/>
      <c r="H173" s="287"/>
      <c r="I173" s="45"/>
      <c r="J173" s="279"/>
      <c r="K173" s="279"/>
      <c r="L173" s="279"/>
      <c r="M173" s="279"/>
      <c r="N173" s="279"/>
      <c r="O173" s="279"/>
      <c r="P173" s="175"/>
      <c r="Q173" s="120"/>
      <c r="R173" s="116"/>
      <c r="S173" s="116"/>
      <c r="T173" s="116"/>
      <c r="U173" s="116"/>
      <c r="V173" s="116"/>
      <c r="W173" s="116"/>
      <c r="X173" s="116"/>
      <c r="Y173" s="111"/>
      <c r="Z173" s="116"/>
    </row>
    <row r="174" spans="1:26" ht="28.5" hidden="1" customHeight="1" x14ac:dyDescent="0.4">
      <c r="C174" s="109" t="s">
        <v>25</v>
      </c>
      <c r="D174" s="23"/>
      <c r="E174" s="22" t="s">
        <v>26</v>
      </c>
      <c r="F174" s="23"/>
      <c r="G174" s="108" t="s">
        <v>27</v>
      </c>
      <c r="H174" s="82" t="s">
        <v>28</v>
      </c>
      <c r="I174" s="46"/>
      <c r="J174" s="47"/>
      <c r="K174" s="46"/>
      <c r="L174" s="47"/>
      <c r="M174" s="46"/>
      <c r="N174" s="47"/>
      <c r="O174" s="48"/>
      <c r="Y174" s="121"/>
    </row>
    <row r="175" spans="1:26" s="14" customFormat="1" ht="16.5" hidden="1" customHeight="1" x14ac:dyDescent="0.25">
      <c r="A175" s="75"/>
      <c r="C175" s="83">
        <v>1</v>
      </c>
      <c r="D175" s="84">
        <v>2</v>
      </c>
      <c r="E175" s="85">
        <v>3</v>
      </c>
      <c r="F175" s="86">
        <v>4</v>
      </c>
      <c r="G175" s="87">
        <v>5</v>
      </c>
      <c r="H175" s="88">
        <v>0</v>
      </c>
      <c r="I175" s="49"/>
      <c r="J175" s="50"/>
      <c r="K175" s="50"/>
      <c r="L175" s="50"/>
      <c r="M175" s="50"/>
      <c r="N175" s="50"/>
      <c r="O175" s="50"/>
      <c r="P175" s="171"/>
      <c r="Q175" s="110"/>
      <c r="R175" s="121"/>
      <c r="S175" s="121"/>
      <c r="T175" s="121"/>
      <c r="U175" s="121"/>
      <c r="V175" s="121"/>
      <c r="W175" s="121"/>
      <c r="X175" s="121"/>
      <c r="Y175" s="111"/>
      <c r="Z175" s="121"/>
    </row>
    <row r="176" spans="1:26" ht="16.5" hidden="1" customHeight="1" x14ac:dyDescent="0.25">
      <c r="A176" s="24"/>
      <c r="B176" s="275" t="str">
        <f>J176</f>
        <v>4.1 La agilidad al ser atendido en el mostrador de préstamo</v>
      </c>
      <c r="C176" s="149">
        <f>COUNTIF(TABLA!$AD:$AD,C175)</f>
        <v>0</v>
      </c>
      <c r="D176" s="149">
        <f>COUNTIF(TABLA!$AD:$AD,D175)</f>
        <v>0</v>
      </c>
      <c r="E176" s="149">
        <f>COUNTIF(TABLA!$AD:$AD,E175)</f>
        <v>0</v>
      </c>
      <c r="F176" s="149">
        <f>COUNTIF(TABLA!$AD:$AD,F175)</f>
        <v>0</v>
      </c>
      <c r="G176" s="149">
        <f>COUNTIF(TABLA!$AD:$AD,G175)</f>
        <v>0</v>
      </c>
      <c r="H176" s="149">
        <f>F$11-SUM(C176:G176)</f>
        <v>678</v>
      </c>
      <c r="I176" s="27"/>
      <c r="J176" s="280" t="str">
        <f>TABLA!AD1</f>
        <v>4.1 La agilidad al ser atendido en el mostrador de préstamo</v>
      </c>
      <c r="K176" s="280"/>
      <c r="L176" s="280"/>
      <c r="M176" s="280"/>
      <c r="N176" s="280"/>
      <c r="O176" s="280"/>
      <c r="P176" s="176" t="e">
        <f>Y176*10</f>
        <v>#DIV/0!</v>
      </c>
      <c r="Q176" s="110">
        <f>SUM(C176:H176)</f>
        <v>678</v>
      </c>
      <c r="R176" s="111">
        <f>SUM(J176:O176)</f>
        <v>0</v>
      </c>
      <c r="S176" s="111">
        <v>0</v>
      </c>
      <c r="T176" s="111">
        <v>1</v>
      </c>
      <c r="U176" s="111">
        <v>2</v>
      </c>
      <c r="V176" s="111">
        <v>3</v>
      </c>
      <c r="W176" s="111">
        <v>4</v>
      </c>
      <c r="Y176" s="111" t="e">
        <f>SUM(S177:W177)/((Q176-H176)*4)</f>
        <v>#DIV/0!</v>
      </c>
    </row>
    <row r="177" spans="1:26" ht="12.75" hidden="1" customHeight="1" x14ac:dyDescent="0.25">
      <c r="B177" s="275"/>
      <c r="C177" s="150">
        <f t="shared" ref="C177:H177" si="16">C176/SUM($C176:$H176)</f>
        <v>0</v>
      </c>
      <c r="D177" s="150">
        <f t="shared" si="16"/>
        <v>0</v>
      </c>
      <c r="E177" s="150">
        <f t="shared" si="16"/>
        <v>0</v>
      </c>
      <c r="F177" s="150">
        <f t="shared" si="16"/>
        <v>0</v>
      </c>
      <c r="G177" s="150">
        <f t="shared" si="16"/>
        <v>0</v>
      </c>
      <c r="H177" s="150">
        <f t="shared" si="16"/>
        <v>1</v>
      </c>
      <c r="I177" s="51"/>
      <c r="J177" s="280"/>
      <c r="K177" s="280"/>
      <c r="L177" s="280"/>
      <c r="M177" s="280"/>
      <c r="N177" s="280"/>
      <c r="O177" s="280"/>
      <c r="P177" s="177"/>
      <c r="S177" s="111">
        <v>0</v>
      </c>
      <c r="T177" s="111">
        <f>D176*T176</f>
        <v>0</v>
      </c>
      <c r="U177" s="111">
        <f>E176*U176</f>
        <v>0</v>
      </c>
      <c r="V177" s="111">
        <f>F176*V176</f>
        <v>0</v>
      </c>
      <c r="W177" s="111">
        <f>G176*W176</f>
        <v>0</v>
      </c>
      <c r="Y177" s="117"/>
    </row>
    <row r="178" spans="1:26" ht="15.75" hidden="1" x14ac:dyDescent="0.25">
      <c r="B178" s="275"/>
      <c r="C178" s="105"/>
      <c r="D178" s="105"/>
      <c r="E178" s="105"/>
      <c r="F178" s="105"/>
      <c r="G178" s="105"/>
      <c r="H178" s="105"/>
      <c r="I178" s="51"/>
      <c r="J178" s="103"/>
      <c r="K178" s="103"/>
      <c r="L178" s="103"/>
      <c r="M178" s="103"/>
      <c r="N178" s="103"/>
      <c r="O178" s="103"/>
      <c r="P178" s="177"/>
      <c r="Y178" s="117"/>
    </row>
    <row r="179" spans="1:26" s="16" customFormat="1" ht="144" hidden="1" customHeight="1" x14ac:dyDescent="0.25">
      <c r="A179" s="24"/>
      <c r="B179" s="275"/>
      <c r="C179" s="26"/>
      <c r="D179" s="26"/>
      <c r="E179" s="26"/>
      <c r="F179" s="26"/>
      <c r="G179" s="26"/>
      <c r="H179" s="26"/>
      <c r="I179" s="27"/>
      <c r="K179" s="44"/>
      <c r="L179" s="44"/>
      <c r="M179" s="44"/>
      <c r="N179" s="44"/>
      <c r="O179" s="44"/>
      <c r="P179" s="178"/>
      <c r="Q179" s="118"/>
      <c r="R179" s="117"/>
      <c r="S179" s="117"/>
      <c r="T179" s="117"/>
      <c r="U179" s="117"/>
      <c r="V179" s="117"/>
      <c r="W179" s="117"/>
      <c r="X179" s="117"/>
      <c r="Y179" s="111"/>
      <c r="Z179" s="117"/>
    </row>
    <row r="180" spans="1:26" ht="21.75" hidden="1" customHeight="1" x14ac:dyDescent="0.25">
      <c r="A180" s="24"/>
      <c r="B180" s="275" t="str">
        <f>J180</f>
        <v>4.2 La idoneidad de los plazos de préstamo</v>
      </c>
      <c r="C180" s="149">
        <f>COUNTIF(TABLA!$AE:$AE,C$109)</f>
        <v>0</v>
      </c>
      <c r="D180" s="149">
        <f>COUNTIF(TABLA!$AE:$AE,D$109)</f>
        <v>0</v>
      </c>
      <c r="E180" s="149">
        <f>COUNTIF(TABLA!$AE:$AE,E$109)</f>
        <v>0</v>
      </c>
      <c r="F180" s="149">
        <f>COUNTIF(TABLA!$AE:$AE,F$109)</f>
        <v>0</v>
      </c>
      <c r="G180" s="149">
        <f>COUNTIF(TABLA!$AE:$AE,G$109)</f>
        <v>0</v>
      </c>
      <c r="H180" s="149">
        <f>F$11-SUM(C180:G180)</f>
        <v>678</v>
      </c>
      <c r="I180" s="27"/>
      <c r="J180" s="280" t="str">
        <f>TABLA!AE1</f>
        <v>4.2 La idoneidad de los plazos de préstamo</v>
      </c>
      <c r="K180" s="280"/>
      <c r="L180" s="280"/>
      <c r="M180" s="280"/>
      <c r="N180" s="280"/>
      <c r="O180" s="280"/>
      <c r="P180" s="176" t="e">
        <f>Y180*10</f>
        <v>#DIV/0!</v>
      </c>
      <c r="Q180" s="110">
        <f>SUM(C180:H180)</f>
        <v>678</v>
      </c>
      <c r="R180" s="111">
        <f>SUM(J180:O180)</f>
        <v>0</v>
      </c>
      <c r="S180" s="111">
        <v>0</v>
      </c>
      <c r="T180" s="111">
        <v>1</v>
      </c>
      <c r="U180" s="111">
        <v>2</v>
      </c>
      <c r="V180" s="111">
        <v>3</v>
      </c>
      <c r="W180" s="111">
        <v>4</v>
      </c>
      <c r="Y180" s="111" t="e">
        <f>SUM(S181:W181)/((Q180-H180)*4)</f>
        <v>#DIV/0!</v>
      </c>
    </row>
    <row r="181" spans="1:26" ht="12.75" hidden="1" customHeight="1" x14ac:dyDescent="0.25">
      <c r="B181" s="275"/>
      <c r="C181" s="150">
        <f t="shared" ref="C181:H181" si="17">C180/SUM($C180:$H180)</f>
        <v>0</v>
      </c>
      <c r="D181" s="150">
        <f t="shared" si="17"/>
        <v>0</v>
      </c>
      <c r="E181" s="150">
        <f t="shared" si="17"/>
        <v>0</v>
      </c>
      <c r="F181" s="150">
        <f t="shared" si="17"/>
        <v>0</v>
      </c>
      <c r="G181" s="150">
        <f t="shared" si="17"/>
        <v>0</v>
      </c>
      <c r="H181" s="150">
        <f t="shared" si="17"/>
        <v>1</v>
      </c>
      <c r="I181" s="51"/>
      <c r="J181" s="280"/>
      <c r="K181" s="280"/>
      <c r="L181" s="280"/>
      <c r="M181" s="280"/>
      <c r="N181" s="280"/>
      <c r="O181" s="280"/>
      <c r="P181" s="177"/>
      <c r="S181" s="111">
        <v>0</v>
      </c>
      <c r="T181" s="111">
        <f>D180*T180</f>
        <v>0</v>
      </c>
      <c r="U181" s="111">
        <f>E180*U180</f>
        <v>0</v>
      </c>
      <c r="V181" s="111">
        <f>F180*V180</f>
        <v>0</v>
      </c>
      <c r="W181" s="111">
        <f>G180*W180</f>
        <v>0</v>
      </c>
      <c r="Y181" s="117"/>
    </row>
    <row r="182" spans="1:26" ht="12.75" hidden="1" customHeight="1" x14ac:dyDescent="0.25">
      <c r="B182" s="275"/>
      <c r="C182" s="105"/>
      <c r="D182" s="105"/>
      <c r="E182" s="105"/>
      <c r="F182" s="105"/>
      <c r="G182" s="105"/>
      <c r="H182" s="105"/>
      <c r="I182" s="51"/>
      <c r="J182" s="103"/>
      <c r="K182" s="103"/>
      <c r="L182" s="103"/>
      <c r="M182" s="103"/>
      <c r="N182" s="103"/>
      <c r="O182" s="103"/>
      <c r="P182" s="177"/>
      <c r="Y182" s="117"/>
    </row>
    <row r="183" spans="1:26" s="16" customFormat="1" ht="131.25" hidden="1" customHeight="1" x14ac:dyDescent="0.25">
      <c r="A183" s="24"/>
      <c r="B183" s="275"/>
      <c r="C183" s="26"/>
      <c r="D183" s="26"/>
      <c r="E183" s="26"/>
      <c r="F183" s="26"/>
      <c r="G183" s="26"/>
      <c r="H183" s="26"/>
      <c r="I183" s="27"/>
      <c r="K183" s="44"/>
      <c r="L183" s="44"/>
      <c r="M183" s="44"/>
      <c r="N183" s="44"/>
      <c r="O183" s="44"/>
      <c r="P183" s="178"/>
      <c r="Q183" s="118"/>
      <c r="R183" s="117"/>
      <c r="S183" s="117"/>
      <c r="T183" s="117"/>
      <c r="U183" s="117"/>
      <c r="V183" s="117"/>
      <c r="W183" s="117"/>
      <c r="X183" s="117"/>
      <c r="Y183" s="117"/>
      <c r="Z183" s="117"/>
    </row>
    <row r="184" spans="1:26" s="16" customFormat="1" ht="13.5" hidden="1" customHeight="1" x14ac:dyDescent="0.25">
      <c r="A184" s="24"/>
      <c r="B184" s="25"/>
      <c r="C184" s="26"/>
      <c r="D184" s="26"/>
      <c r="E184" s="26"/>
      <c r="F184" s="26"/>
      <c r="G184" s="26"/>
      <c r="H184" s="26"/>
      <c r="I184" s="27"/>
      <c r="K184" s="44"/>
      <c r="L184" s="44"/>
      <c r="M184" s="44"/>
      <c r="N184" s="44"/>
      <c r="O184" s="44"/>
      <c r="P184" s="178"/>
      <c r="Q184" s="118"/>
      <c r="R184" s="117"/>
      <c r="S184" s="117"/>
      <c r="T184" s="117"/>
      <c r="U184" s="117"/>
      <c r="V184" s="117"/>
      <c r="W184" s="117"/>
      <c r="X184" s="117"/>
      <c r="Y184" s="111"/>
      <c r="Z184" s="117"/>
    </row>
    <row r="185" spans="1:26" ht="12.75" hidden="1" customHeight="1" x14ac:dyDescent="0.25">
      <c r="A185" s="24"/>
      <c r="B185" s="28"/>
      <c r="C185" s="29"/>
      <c r="D185" s="29"/>
      <c r="E185" s="29"/>
      <c r="F185" s="29"/>
      <c r="G185" s="29"/>
      <c r="H185" s="29"/>
      <c r="I185" s="30"/>
      <c r="K185" s="30"/>
      <c r="L185" s="30"/>
      <c r="M185" s="30"/>
      <c r="N185" s="30"/>
      <c r="O185" s="30"/>
      <c r="P185" s="179"/>
    </row>
    <row r="186" spans="1:26" ht="12.75" hidden="1" customHeight="1" x14ac:dyDescent="0.25">
      <c r="A186" s="24"/>
      <c r="B186" s="28"/>
      <c r="C186" s="29"/>
      <c r="D186" s="29"/>
      <c r="E186" s="29"/>
      <c r="F186" s="29"/>
      <c r="G186" s="29"/>
      <c r="H186" s="29"/>
      <c r="I186" s="30"/>
      <c r="K186" s="30"/>
      <c r="L186" s="30"/>
      <c r="M186" s="30"/>
      <c r="N186" s="30"/>
      <c r="O186" s="30"/>
      <c r="P186" s="179"/>
      <c r="Y186" s="116"/>
    </row>
    <row r="187" spans="1:26" ht="12.75" hidden="1" customHeight="1" x14ac:dyDescent="0.25">
      <c r="A187" s="24"/>
      <c r="B187" s="274" t="str">
        <f>J187</f>
        <v>4.3 El número de documentos que se pueden obtener en préstamo</v>
      </c>
      <c r="C187" s="149">
        <f>COUNTIF(TABLA!$AF:$AF,C$109)</f>
        <v>0</v>
      </c>
      <c r="D187" s="149">
        <f>COUNTIF(TABLA!$AF:$AF,D$109)</f>
        <v>0</v>
      </c>
      <c r="E187" s="149">
        <f>COUNTIF(TABLA!$AF:$AF,E$109)</f>
        <v>0</v>
      </c>
      <c r="F187" s="149">
        <f>COUNTIF(TABLA!$AF:$AF,F$109)</f>
        <v>0</v>
      </c>
      <c r="G187" s="149">
        <f>COUNTIF(TABLA!$AF:$AF,G$109)</f>
        <v>0</v>
      </c>
      <c r="H187" s="149">
        <f>F$11-SUM(C187:G187)</f>
        <v>678</v>
      </c>
      <c r="I187" s="27"/>
      <c r="J187" s="280" t="str">
        <f>TABLA!AF1</f>
        <v>4.3 El número de documentos que se pueden obtener en préstamo</v>
      </c>
      <c r="K187" s="280"/>
      <c r="L187" s="280"/>
      <c r="M187" s="280"/>
      <c r="N187" s="280"/>
      <c r="O187" s="280"/>
      <c r="P187" s="176" t="e">
        <f>Y187*10</f>
        <v>#DIV/0!</v>
      </c>
      <c r="Q187" s="110">
        <f>SUM(C187:H187)</f>
        <v>678</v>
      </c>
      <c r="R187" s="111">
        <f>SUM(J187:O187)</f>
        <v>0</v>
      </c>
      <c r="S187" s="111">
        <v>0</v>
      </c>
      <c r="T187" s="111">
        <v>1</v>
      </c>
      <c r="U187" s="111">
        <v>2</v>
      </c>
      <c r="V187" s="111">
        <v>3</v>
      </c>
      <c r="W187" s="111">
        <v>4</v>
      </c>
      <c r="Y187" s="111" t="e">
        <f>SUM(S188:W188)/((Q187-H187)*4)</f>
        <v>#DIV/0!</v>
      </c>
    </row>
    <row r="188" spans="1:26" ht="12.75" hidden="1" customHeight="1" x14ac:dyDescent="0.25">
      <c r="B188" s="274"/>
      <c r="C188" s="150">
        <f t="shared" ref="C188:H188" si="18">C187/SUM($C187:$H187)</f>
        <v>0</v>
      </c>
      <c r="D188" s="150">
        <f t="shared" si="18"/>
        <v>0</v>
      </c>
      <c r="E188" s="150">
        <f t="shared" si="18"/>
        <v>0</v>
      </c>
      <c r="F188" s="150">
        <f t="shared" si="18"/>
        <v>0</v>
      </c>
      <c r="G188" s="150">
        <f t="shared" si="18"/>
        <v>0</v>
      </c>
      <c r="H188" s="150">
        <f t="shared" si="18"/>
        <v>1</v>
      </c>
      <c r="I188" s="51"/>
      <c r="J188" s="280"/>
      <c r="K188" s="280"/>
      <c r="L188" s="280"/>
      <c r="M188" s="280"/>
      <c r="N188" s="280"/>
      <c r="O188" s="280"/>
      <c r="P188" s="177"/>
      <c r="S188" s="111">
        <v>0</v>
      </c>
      <c r="T188" s="111">
        <f>D187*T187</f>
        <v>0</v>
      </c>
      <c r="U188" s="111">
        <f>E187*U187</f>
        <v>0</v>
      </c>
      <c r="V188" s="111">
        <f>F187*V187</f>
        <v>0</v>
      </c>
      <c r="W188" s="111">
        <f>G187*W187</f>
        <v>0</v>
      </c>
      <c r="Y188" s="117"/>
    </row>
    <row r="189" spans="1:26" ht="12.75" hidden="1" customHeight="1" x14ac:dyDescent="0.25">
      <c r="B189" s="274"/>
      <c r="C189" s="105"/>
      <c r="D189" s="105"/>
      <c r="E189" s="105"/>
      <c r="F189" s="105"/>
      <c r="G189" s="105"/>
      <c r="H189" s="105"/>
      <c r="I189" s="51"/>
      <c r="J189" s="103"/>
      <c r="K189" s="103"/>
      <c r="L189" s="103"/>
      <c r="M189" s="103"/>
      <c r="N189" s="103"/>
      <c r="O189" s="103"/>
      <c r="P189" s="177"/>
      <c r="Y189" s="117"/>
    </row>
    <row r="190" spans="1:26" s="16" customFormat="1" ht="144" hidden="1" customHeight="1" x14ac:dyDescent="0.25">
      <c r="A190" s="24"/>
      <c r="B190" s="274"/>
      <c r="C190" s="26"/>
      <c r="D190" s="26"/>
      <c r="E190" s="26"/>
      <c r="F190" s="26"/>
      <c r="G190" s="26"/>
      <c r="H190" s="26"/>
      <c r="I190" s="27"/>
      <c r="K190" s="44"/>
      <c r="L190" s="44"/>
      <c r="M190" s="44"/>
      <c r="N190" s="44"/>
      <c r="O190" s="44"/>
      <c r="P190" s="178"/>
      <c r="Q190" s="118"/>
      <c r="R190" s="117"/>
      <c r="S190" s="117"/>
      <c r="T190" s="117"/>
      <c r="U190" s="117"/>
      <c r="V190" s="117"/>
      <c r="W190" s="117"/>
      <c r="X190" s="117"/>
      <c r="Y190" s="111"/>
      <c r="Z190" s="117"/>
    </row>
    <row r="191" spans="1:26" ht="12.75" hidden="1" customHeight="1" x14ac:dyDescent="0.25">
      <c r="A191" s="24"/>
      <c r="B191" s="275" t="str">
        <f>J191</f>
        <v>4.4 La sencillez para obtener un documento en préstamo</v>
      </c>
      <c r="C191" s="149">
        <f>COUNTIF(TABLA!$AG:$AG,C$109)</f>
        <v>0</v>
      </c>
      <c r="D191" s="149">
        <f>COUNTIF(TABLA!$AG:$AG,D$109)</f>
        <v>0</v>
      </c>
      <c r="E191" s="149">
        <f>COUNTIF(TABLA!$AG:$AG,E$109)</f>
        <v>0</v>
      </c>
      <c r="F191" s="149">
        <f>COUNTIF(TABLA!$AG:$AG,F$109)</f>
        <v>0</v>
      </c>
      <c r="G191" s="149">
        <f>COUNTIF(TABLA!$AG:$AG,G$109)</f>
        <v>0</v>
      </c>
      <c r="H191" s="149">
        <f>F$11-SUM(C191:G191)</f>
        <v>678</v>
      </c>
      <c r="I191" s="27"/>
      <c r="J191" s="280" t="str">
        <f>TABLA!AG1</f>
        <v>4.4 La sencillez para obtener un documento en préstamo</v>
      </c>
      <c r="K191" s="280"/>
      <c r="L191" s="280"/>
      <c r="M191" s="280"/>
      <c r="N191" s="280"/>
      <c r="O191" s="280"/>
      <c r="P191" s="176" t="e">
        <f>Y191*10</f>
        <v>#DIV/0!</v>
      </c>
      <c r="Q191" s="110">
        <f>SUM(C191:H191)</f>
        <v>678</v>
      </c>
      <c r="R191" s="111">
        <f>SUM(J191:O191)</f>
        <v>0</v>
      </c>
      <c r="S191" s="111">
        <v>0</v>
      </c>
      <c r="T191" s="111">
        <v>1</v>
      </c>
      <c r="U191" s="111">
        <v>2</v>
      </c>
      <c r="V191" s="111">
        <v>3</v>
      </c>
      <c r="W191" s="111">
        <v>4</v>
      </c>
      <c r="Y191" s="111" t="e">
        <f>SUM(S192:W192)/((Q191-H191)*4)</f>
        <v>#DIV/0!</v>
      </c>
    </row>
    <row r="192" spans="1:26" ht="12.75" hidden="1" customHeight="1" x14ac:dyDescent="0.25">
      <c r="B192" s="275"/>
      <c r="C192" s="150">
        <f t="shared" ref="C192:H192" si="19">C191/SUM($C191:$H191)</f>
        <v>0</v>
      </c>
      <c r="D192" s="150">
        <f t="shared" si="19"/>
        <v>0</v>
      </c>
      <c r="E192" s="150">
        <f t="shared" si="19"/>
        <v>0</v>
      </c>
      <c r="F192" s="150">
        <f t="shared" si="19"/>
        <v>0</v>
      </c>
      <c r="G192" s="150">
        <f t="shared" si="19"/>
        <v>0</v>
      </c>
      <c r="H192" s="150">
        <f t="shared" si="19"/>
        <v>1</v>
      </c>
      <c r="I192" s="51"/>
      <c r="J192" s="280"/>
      <c r="K192" s="280"/>
      <c r="L192" s="280"/>
      <c r="M192" s="280"/>
      <c r="N192" s="280"/>
      <c r="O192" s="280"/>
      <c r="P192" s="177"/>
      <c r="S192" s="111">
        <v>0</v>
      </c>
      <c r="T192" s="111">
        <f>D191*T191</f>
        <v>0</v>
      </c>
      <c r="U192" s="111">
        <f>E191*U191</f>
        <v>0</v>
      </c>
      <c r="V192" s="111">
        <f>F191*V191</f>
        <v>0</v>
      </c>
      <c r="W192" s="111">
        <f>G191*W191</f>
        <v>0</v>
      </c>
      <c r="Y192" s="117"/>
    </row>
    <row r="193" spans="1:26" ht="12.75" hidden="1" customHeight="1" x14ac:dyDescent="0.25">
      <c r="B193" s="275"/>
      <c r="C193" s="105"/>
      <c r="D193" s="105"/>
      <c r="E193" s="105"/>
      <c r="F193" s="105"/>
      <c r="G193" s="105"/>
      <c r="H193" s="105"/>
      <c r="I193" s="51"/>
      <c r="J193" s="103"/>
      <c r="K193" s="103"/>
      <c r="L193" s="103"/>
      <c r="M193" s="103"/>
      <c r="N193" s="103"/>
      <c r="O193" s="103"/>
      <c r="P193" s="177"/>
      <c r="Y193" s="117"/>
    </row>
    <row r="194" spans="1:26" s="16" customFormat="1" ht="144" hidden="1" customHeight="1" x14ac:dyDescent="0.25">
      <c r="A194" s="24"/>
      <c r="B194" s="275"/>
      <c r="C194" s="26"/>
      <c r="D194" s="26"/>
      <c r="E194" s="26"/>
      <c r="F194" s="26"/>
      <c r="G194" s="26"/>
      <c r="H194" s="26"/>
      <c r="I194" s="27"/>
      <c r="K194" s="44"/>
      <c r="L194" s="44"/>
      <c r="M194" s="44"/>
      <c r="N194" s="44"/>
      <c r="O194" s="44"/>
      <c r="P194" s="178"/>
      <c r="Q194" s="118"/>
      <c r="R194" s="117"/>
      <c r="S194" s="117"/>
      <c r="T194" s="117"/>
      <c r="U194" s="117"/>
      <c r="V194" s="117"/>
      <c r="W194" s="117"/>
      <c r="X194" s="117"/>
      <c r="Y194" s="111"/>
      <c r="Z194" s="117"/>
    </row>
    <row r="195" spans="1:26" ht="21.75" hidden="1" customHeight="1" x14ac:dyDescent="0.25">
      <c r="A195" s="24"/>
      <c r="B195" s="275" t="str">
        <f>J195</f>
        <v>4.5 La sencillez para reservar y renovar un préstamo</v>
      </c>
      <c r="C195" s="149">
        <f>COUNTIF(TABLA!$AH:$AH,C$109)</f>
        <v>0</v>
      </c>
      <c r="D195" s="149">
        <f>COUNTIF(TABLA!$AH:$AH,D$109)</f>
        <v>0</v>
      </c>
      <c r="E195" s="149">
        <f>COUNTIF(TABLA!$AH:$AH,E$109)</f>
        <v>0</v>
      </c>
      <c r="F195" s="149">
        <f>COUNTIF(TABLA!$AH:$AH,F$109)</f>
        <v>0</v>
      </c>
      <c r="G195" s="149">
        <f>COUNTIF(TABLA!$AH:$AH,G$109)</f>
        <v>0</v>
      </c>
      <c r="H195" s="149">
        <f>F$11-SUM(C195:G195)</f>
        <v>678</v>
      </c>
      <c r="I195" s="27"/>
      <c r="J195" s="280" t="str">
        <f>TABLA!AH1</f>
        <v>4.5 La sencillez para reservar y renovar un préstamo</v>
      </c>
      <c r="K195" s="280"/>
      <c r="L195" s="280"/>
      <c r="M195" s="280"/>
      <c r="N195" s="280"/>
      <c r="O195" s="280"/>
      <c r="P195" s="176" t="e">
        <f>Y195*10</f>
        <v>#DIV/0!</v>
      </c>
      <c r="Q195" s="110">
        <f>SUM(C195:H195)</f>
        <v>678</v>
      </c>
      <c r="R195" s="111">
        <f>SUM(J195:O195)</f>
        <v>0</v>
      </c>
      <c r="S195" s="111">
        <v>0</v>
      </c>
      <c r="T195" s="111">
        <v>1</v>
      </c>
      <c r="U195" s="111">
        <v>2</v>
      </c>
      <c r="V195" s="111">
        <v>3</v>
      </c>
      <c r="W195" s="111">
        <v>4</v>
      </c>
      <c r="Y195" s="111" t="e">
        <f>SUM(S196:W196)/((Q195-H195)*4)</f>
        <v>#DIV/0!</v>
      </c>
    </row>
    <row r="196" spans="1:26" ht="12.75" hidden="1" customHeight="1" x14ac:dyDescent="0.25">
      <c r="B196" s="275"/>
      <c r="C196" s="150">
        <f t="shared" ref="C196:H196" si="20">C195/SUM($C195:$H195)</f>
        <v>0</v>
      </c>
      <c r="D196" s="150">
        <f t="shared" si="20"/>
        <v>0</v>
      </c>
      <c r="E196" s="150">
        <f t="shared" si="20"/>
        <v>0</v>
      </c>
      <c r="F196" s="150">
        <f t="shared" si="20"/>
        <v>0</v>
      </c>
      <c r="G196" s="150">
        <f t="shared" si="20"/>
        <v>0</v>
      </c>
      <c r="H196" s="150">
        <f t="shared" si="20"/>
        <v>1</v>
      </c>
      <c r="I196" s="51"/>
      <c r="J196" s="280"/>
      <c r="K196" s="280"/>
      <c r="L196" s="280"/>
      <c r="M196" s="280"/>
      <c r="N196" s="280"/>
      <c r="O196" s="280"/>
      <c r="P196" s="177"/>
      <c r="S196" s="111">
        <v>0</v>
      </c>
      <c r="T196" s="111">
        <f>D195*T195</f>
        <v>0</v>
      </c>
      <c r="U196" s="111">
        <f>E195*U195</f>
        <v>0</v>
      </c>
      <c r="V196" s="111">
        <f>F195*V195</f>
        <v>0</v>
      </c>
      <c r="W196" s="111">
        <f>G195*W195</f>
        <v>0</v>
      </c>
      <c r="Y196" s="117"/>
    </row>
    <row r="197" spans="1:26" ht="12.75" hidden="1" customHeight="1" x14ac:dyDescent="0.25">
      <c r="B197" s="275"/>
      <c r="C197" s="105"/>
      <c r="D197" s="105"/>
      <c r="E197" s="105"/>
      <c r="F197" s="105"/>
      <c r="G197" s="105"/>
      <c r="H197" s="105"/>
      <c r="I197" s="51"/>
      <c r="J197" s="103"/>
      <c r="K197" s="103"/>
      <c r="L197" s="103"/>
      <c r="M197" s="103"/>
      <c r="N197" s="103"/>
      <c r="O197" s="103"/>
      <c r="P197" s="177"/>
      <c r="Y197" s="117"/>
    </row>
    <row r="198" spans="1:26" ht="12.75" hidden="1" customHeight="1" x14ac:dyDescent="0.25">
      <c r="B198" s="275"/>
      <c r="C198" s="105"/>
      <c r="D198" s="105"/>
      <c r="E198" s="105"/>
      <c r="F198" s="105"/>
      <c r="G198" s="105"/>
      <c r="H198" s="105"/>
      <c r="I198" s="51"/>
      <c r="J198" s="103"/>
      <c r="K198" s="103"/>
      <c r="L198" s="103"/>
      <c r="M198" s="103"/>
      <c r="N198" s="103"/>
      <c r="O198" s="103"/>
      <c r="P198" s="177"/>
      <c r="Y198" s="117"/>
    </row>
    <row r="199" spans="1:26" s="16" customFormat="1" ht="144" hidden="1" customHeight="1" x14ac:dyDescent="0.25">
      <c r="A199" s="24"/>
      <c r="B199" s="275"/>
      <c r="C199" s="26"/>
      <c r="D199" s="26"/>
      <c r="E199" s="26"/>
      <c r="F199" s="26"/>
      <c r="G199" s="26"/>
      <c r="H199" s="26"/>
      <c r="I199" s="27"/>
      <c r="K199" s="44"/>
      <c r="L199" s="44"/>
      <c r="M199" s="44"/>
      <c r="N199" s="44"/>
      <c r="O199" s="44"/>
      <c r="P199" s="178"/>
      <c r="Q199" s="118"/>
      <c r="R199" s="117"/>
      <c r="S199" s="117"/>
      <c r="T199" s="117"/>
      <c r="U199" s="117"/>
      <c r="V199" s="117"/>
      <c r="W199" s="117"/>
      <c r="X199" s="117"/>
      <c r="Y199" s="111"/>
      <c r="Z199" s="117"/>
    </row>
    <row r="200" spans="1:26" ht="23.25" hidden="1" customHeight="1" x14ac:dyDescent="0.25">
      <c r="A200" s="24"/>
      <c r="B200" s="275" t="str">
        <f>J200</f>
        <v>4.6 La facilidad para conocer el estado de sus préstamos y reservas a través del catálogo</v>
      </c>
      <c r="C200" s="149">
        <f>COUNTIF(TABLA!$AI:$AI,C$109)</f>
        <v>0</v>
      </c>
      <c r="D200" s="149">
        <f>COUNTIF(TABLA!$AI:$AI,D$109)</f>
        <v>0</v>
      </c>
      <c r="E200" s="149">
        <f>COUNTIF(TABLA!$AI:$AI,E$109)</f>
        <v>0</v>
      </c>
      <c r="F200" s="149">
        <f>COUNTIF(TABLA!$AI:$AI,F$109)</f>
        <v>0</v>
      </c>
      <c r="G200" s="149">
        <f>COUNTIF(TABLA!$AI:$AI,G$109)</f>
        <v>0</v>
      </c>
      <c r="H200" s="149">
        <f>F$11-SUM(C200:G200)</f>
        <v>678</v>
      </c>
      <c r="I200" s="27"/>
      <c r="J200" s="280" t="str">
        <f>TABLA!AI1</f>
        <v>4.6 La facilidad para conocer el estado de sus préstamos y reservas a través del catálogo</v>
      </c>
      <c r="K200" s="280"/>
      <c r="L200" s="280"/>
      <c r="M200" s="280"/>
      <c r="N200" s="280"/>
      <c r="O200" s="280"/>
      <c r="P200" s="176" t="e">
        <f>Y200*10</f>
        <v>#DIV/0!</v>
      </c>
      <c r="Q200" s="110">
        <f>SUM(C200:H200)</f>
        <v>678</v>
      </c>
      <c r="R200" s="119">
        <f>SUM(J200:O200)</f>
        <v>0</v>
      </c>
      <c r="S200" s="111">
        <v>0</v>
      </c>
      <c r="T200" s="111">
        <v>1</v>
      </c>
      <c r="U200" s="111">
        <v>2</v>
      </c>
      <c r="V200" s="111">
        <v>3</v>
      </c>
      <c r="W200" s="111">
        <v>4</v>
      </c>
      <c r="Y200" s="111" t="e">
        <f>SUM(S201:W201)/((Q200-H200)*4)</f>
        <v>#DIV/0!</v>
      </c>
    </row>
    <row r="201" spans="1:26" ht="18.75" hidden="1" customHeight="1" x14ac:dyDescent="0.25">
      <c r="B201" s="275"/>
      <c r="C201" s="150">
        <f t="shared" ref="C201:H201" si="21">C200/SUM($C200:$H200)</f>
        <v>0</v>
      </c>
      <c r="D201" s="150">
        <f t="shared" si="21"/>
        <v>0</v>
      </c>
      <c r="E201" s="150">
        <f t="shared" si="21"/>
        <v>0</v>
      </c>
      <c r="F201" s="150">
        <f t="shared" si="21"/>
        <v>0</v>
      </c>
      <c r="G201" s="150">
        <f t="shared" si="21"/>
        <v>0</v>
      </c>
      <c r="H201" s="150">
        <f t="shared" si="21"/>
        <v>1</v>
      </c>
      <c r="I201" s="51"/>
      <c r="J201" s="280"/>
      <c r="K201" s="280"/>
      <c r="L201" s="280"/>
      <c r="M201" s="280"/>
      <c r="N201" s="280"/>
      <c r="O201" s="280"/>
      <c r="P201" s="177"/>
      <c r="S201" s="111">
        <v>0</v>
      </c>
      <c r="T201" s="111">
        <f>D200*T200</f>
        <v>0</v>
      </c>
      <c r="U201" s="111">
        <f>E200*U200</f>
        <v>0</v>
      </c>
      <c r="V201" s="111">
        <f>F200*V200</f>
        <v>0</v>
      </c>
      <c r="W201" s="111">
        <f>G200*W200</f>
        <v>0</v>
      </c>
      <c r="Y201" s="117"/>
    </row>
    <row r="202" spans="1:26" ht="18.75" hidden="1" customHeight="1" x14ac:dyDescent="0.25">
      <c r="B202" s="275"/>
      <c r="C202" s="105"/>
      <c r="D202" s="105"/>
      <c r="E202" s="105"/>
      <c r="F202" s="105"/>
      <c r="G202" s="105"/>
      <c r="H202" s="105"/>
      <c r="I202" s="51"/>
      <c r="J202" s="103"/>
      <c r="K202" s="103"/>
      <c r="L202" s="103"/>
      <c r="M202" s="103"/>
      <c r="N202" s="103"/>
      <c r="O202" s="103"/>
      <c r="P202" s="177"/>
      <c r="Y202" s="117"/>
    </row>
    <row r="203" spans="1:26" s="16" customFormat="1" ht="144" hidden="1" customHeight="1" x14ac:dyDescent="0.25">
      <c r="A203" s="24"/>
      <c r="B203" s="275"/>
      <c r="C203" s="26"/>
      <c r="D203" s="26"/>
      <c r="E203" s="26"/>
      <c r="F203" s="26"/>
      <c r="G203" s="26"/>
      <c r="H203" s="26"/>
      <c r="I203" s="27"/>
      <c r="K203" s="44"/>
      <c r="L203" s="44"/>
      <c r="M203" s="44"/>
      <c r="N203" s="44"/>
      <c r="O203" s="44"/>
      <c r="P203" s="178"/>
      <c r="Q203" s="118"/>
      <c r="R203" s="117"/>
      <c r="S203" s="117"/>
      <c r="T203" s="117"/>
      <c r="U203" s="117"/>
      <c r="V203" s="117"/>
      <c r="W203" s="117"/>
      <c r="X203" s="117"/>
      <c r="Y203" s="111"/>
      <c r="Z203" s="117"/>
    </row>
    <row r="204" spans="1:26" ht="21.75" customHeight="1" x14ac:dyDescent="0.25">
      <c r="A204" s="24"/>
      <c r="B204" s="275" t="str">
        <f>J204</f>
        <v>4.7 La facilidad/rapidez con la que se puede obtener un documento que está en otra biblioteca, universidad o institución</v>
      </c>
      <c r="C204" s="149">
        <f>COUNTIF(TABLA!$AJ:$AJ,C$109)</f>
        <v>7</v>
      </c>
      <c r="D204" s="149">
        <f>COUNTIF(TABLA!$AJ:$AJ,D$109)</f>
        <v>16</v>
      </c>
      <c r="E204" s="149">
        <f>COUNTIF(TABLA!$AJ:$AJ,E$109)</f>
        <v>90</v>
      </c>
      <c r="F204" s="149">
        <f>COUNTIF(TABLA!$AJ:$AJ,F$109)</f>
        <v>272</v>
      </c>
      <c r="G204" s="149">
        <f>COUNTIF(TABLA!$AJ:$AJ,G$109)</f>
        <v>267</v>
      </c>
      <c r="H204" s="149">
        <f>F$11-SUM(C204:G204)</f>
        <v>26</v>
      </c>
      <c r="J204" s="280" t="str">
        <f>TABLA!AJ1</f>
        <v>4.7 La facilidad/rapidez con la que se puede obtener un documento que está en otra biblioteca, universidad o institución</v>
      </c>
      <c r="K204" s="280"/>
      <c r="L204" s="280"/>
      <c r="M204" s="280"/>
      <c r="N204" s="280"/>
      <c r="O204" s="280"/>
      <c r="P204" s="176">
        <f>Y204*10</f>
        <v>7.9754601226993858</v>
      </c>
      <c r="Q204" s="110">
        <f>SUM(C204:H204)</f>
        <v>678</v>
      </c>
      <c r="R204" s="111">
        <f>SUM(J204:O204)</f>
        <v>0</v>
      </c>
      <c r="S204" s="111">
        <v>0</v>
      </c>
      <c r="T204" s="111">
        <v>1</v>
      </c>
      <c r="U204" s="111">
        <v>2</v>
      </c>
      <c r="V204" s="111">
        <v>3</v>
      </c>
      <c r="W204" s="111">
        <v>4</v>
      </c>
      <c r="Y204" s="111">
        <f>SUM(S205:W205)/((Q204-H204)*4)</f>
        <v>0.7975460122699386</v>
      </c>
    </row>
    <row r="205" spans="1:26" ht="23.25" customHeight="1" x14ac:dyDescent="0.25">
      <c r="B205" s="275"/>
      <c r="C205" s="150">
        <f t="shared" ref="C205:H205" si="22">C204/SUM($C204:$H204)</f>
        <v>1.0324483775811209E-2</v>
      </c>
      <c r="D205" s="150">
        <f t="shared" si="22"/>
        <v>2.359882005899705E-2</v>
      </c>
      <c r="E205" s="150">
        <f t="shared" si="22"/>
        <v>0.13274336283185842</v>
      </c>
      <c r="F205" s="150">
        <f t="shared" si="22"/>
        <v>0.40117994100294985</v>
      </c>
      <c r="G205" s="150">
        <f t="shared" si="22"/>
        <v>0.39380530973451328</v>
      </c>
      <c r="H205" s="150">
        <f t="shared" si="22"/>
        <v>3.8348082595870206E-2</v>
      </c>
      <c r="I205" s="51"/>
      <c r="J205" s="280"/>
      <c r="K205" s="280"/>
      <c r="L205" s="280"/>
      <c r="M205" s="280"/>
      <c r="N205" s="280"/>
      <c r="O205" s="280"/>
      <c r="S205" s="111">
        <v>0</v>
      </c>
      <c r="T205" s="111">
        <f>D204*T204</f>
        <v>16</v>
      </c>
      <c r="U205" s="111">
        <f>E204*U204</f>
        <v>180</v>
      </c>
      <c r="V205" s="111">
        <f>F204*V204</f>
        <v>816</v>
      </c>
      <c r="W205" s="111">
        <f>G204*W204</f>
        <v>1068</v>
      </c>
      <c r="Y205" s="117"/>
    </row>
    <row r="206" spans="1:26" s="16" customFormat="1" ht="144" customHeight="1" x14ac:dyDescent="0.25">
      <c r="A206" s="24"/>
      <c r="B206" s="275"/>
      <c r="C206" s="26"/>
      <c r="D206" s="26"/>
      <c r="E206" s="26"/>
      <c r="F206" s="26"/>
      <c r="G206" s="26"/>
      <c r="H206" s="26"/>
      <c r="I206" s="27"/>
      <c r="J206" s="44"/>
      <c r="K206" s="44"/>
      <c r="L206" s="44"/>
      <c r="M206" s="44"/>
      <c r="N206" s="44"/>
      <c r="O206" s="44"/>
      <c r="P206" s="171"/>
      <c r="Q206" s="118"/>
      <c r="R206" s="117"/>
      <c r="S206" s="117"/>
      <c r="T206" s="117"/>
      <c r="U206" s="117"/>
      <c r="V206" s="117"/>
      <c r="W206" s="117"/>
      <c r="X206" s="117"/>
      <c r="Y206" s="111"/>
      <c r="Z206" s="117"/>
    </row>
    <row r="207" spans="1:26" ht="12.75" customHeight="1" x14ac:dyDescent="0.25">
      <c r="A207" s="40"/>
      <c r="I207" s="16"/>
    </row>
    <row r="208" spans="1:26" ht="12.75" customHeight="1" x14ac:dyDescent="0.25">
      <c r="A208" s="40"/>
      <c r="I208" s="16"/>
    </row>
    <row r="209" spans="1:26" ht="12.75" customHeight="1" x14ac:dyDescent="0.25">
      <c r="A209" s="40"/>
      <c r="I209" s="16"/>
    </row>
    <row r="210" spans="1:26" ht="12.75" customHeight="1" x14ac:dyDescent="0.25">
      <c r="A210" s="40"/>
      <c r="I210" s="16"/>
    </row>
    <row r="211" spans="1:26" ht="12.75" customHeight="1" x14ac:dyDescent="0.25">
      <c r="A211" s="40"/>
      <c r="I211" s="16"/>
    </row>
    <row r="212" spans="1:26" s="2" customFormat="1" ht="39" customHeight="1" x14ac:dyDescent="0.2">
      <c r="A212" s="222" t="s">
        <v>13</v>
      </c>
      <c r="B212" s="291" t="s">
        <v>230</v>
      </c>
      <c r="C212" s="291"/>
      <c r="D212" s="291"/>
      <c r="E212" s="291"/>
      <c r="F212" s="291"/>
      <c r="G212" s="291"/>
      <c r="H212" s="291"/>
      <c r="I212" s="291"/>
      <c r="J212" s="291"/>
      <c r="K212" s="291"/>
      <c r="L212" s="67"/>
      <c r="M212" s="67"/>
      <c r="N212" s="67"/>
      <c r="O212" s="67"/>
      <c r="P212" s="218"/>
      <c r="Q212" s="219"/>
      <c r="R212" s="220"/>
      <c r="S212" s="220"/>
      <c r="T212" s="220"/>
      <c r="U212" s="220"/>
      <c r="V212" s="220"/>
      <c r="W212" s="220"/>
      <c r="X212" s="220"/>
      <c r="Y212" s="220"/>
      <c r="Z212" s="220"/>
    </row>
    <row r="213" spans="1:26" ht="39" customHeight="1" x14ac:dyDescent="0.25">
      <c r="A213" s="15"/>
      <c r="B213" s="292" t="str">
        <f>TABLA!AK1</f>
        <v>5.1 Conoce el repositorio institucional E-Prints Complutense que recoge la producción académica de nuestros docentes e investigadores?</v>
      </c>
      <c r="C213" s="292"/>
      <c r="D213" s="292"/>
      <c r="E213" s="292"/>
      <c r="F213" s="292"/>
      <c r="G213" s="292"/>
      <c r="H213" s="292"/>
      <c r="I213" s="292"/>
      <c r="T213" s="214">
        <f>J215/(J215+K215)</f>
        <v>0.83184523809523814</v>
      </c>
    </row>
    <row r="214" spans="1:26" ht="15.75" customHeight="1" x14ac:dyDescent="0.25">
      <c r="A214" s="76"/>
      <c r="B214" s="292"/>
      <c r="C214" s="292"/>
      <c r="D214" s="292"/>
      <c r="E214" s="292"/>
      <c r="F214" s="292"/>
      <c r="G214" s="292"/>
      <c r="H214" s="292"/>
      <c r="I214" s="292"/>
      <c r="J214" s="34" t="s">
        <v>239</v>
      </c>
      <c r="K214" s="34" t="s">
        <v>7</v>
      </c>
      <c r="L214" s="34" t="s">
        <v>19</v>
      </c>
      <c r="Q214" s="110">
        <f>SUM(J214:P214)</f>
        <v>0</v>
      </c>
    </row>
    <row r="215" spans="1:26" ht="15.75" customHeight="1" x14ac:dyDescent="0.25">
      <c r="A215" s="76"/>
      <c r="B215" s="292"/>
      <c r="C215" s="292"/>
      <c r="D215" s="292"/>
      <c r="E215" s="292"/>
      <c r="F215" s="292"/>
      <c r="G215" s="292"/>
      <c r="H215" s="292"/>
      <c r="I215" s="292"/>
      <c r="J215" s="12">
        <f>COUNTIF(TABLA!$AK:$AK,BUC!J214)</f>
        <v>559</v>
      </c>
      <c r="K215" s="12">
        <f>COUNTIF(TABLA!$AK:$AK,BUC!K214)</f>
        <v>113</v>
      </c>
      <c r="L215" s="12">
        <f>$F$11-SUM(J215:K215)</f>
        <v>6</v>
      </c>
    </row>
    <row r="216" spans="1:26" ht="24.75" customHeight="1" x14ac:dyDescent="0.25">
      <c r="A216" s="76"/>
      <c r="B216" s="292"/>
      <c r="C216" s="292"/>
      <c r="D216" s="292"/>
      <c r="E216" s="292"/>
      <c r="F216" s="292"/>
      <c r="G216" s="292"/>
      <c r="H216" s="292"/>
      <c r="I216" s="292"/>
      <c r="J216" s="37"/>
    </row>
    <row r="217" spans="1:26" ht="51" customHeight="1" x14ac:dyDescent="0.25">
      <c r="B217" s="273" t="str">
        <f>TABLA!AL1</f>
        <v>5.2 En caso afirmativo. ¿cómo valora este servicio en una escala de 1 (Muy malo), 2 (Malo), 3 (Regular), 4 (Bueno) a 5 (Excelente)?</v>
      </c>
      <c r="C217" s="273"/>
      <c r="D217" s="273"/>
      <c r="E217" s="273"/>
      <c r="F217" s="273"/>
      <c r="G217" s="273"/>
      <c r="H217" s="273"/>
      <c r="I217" s="273"/>
      <c r="J217" s="273"/>
      <c r="K217" s="273"/>
      <c r="L217" s="273"/>
      <c r="M217" s="273"/>
      <c r="N217" s="273"/>
      <c r="O217" s="273"/>
      <c r="P217" s="273"/>
    </row>
    <row r="218" spans="1:26" ht="12.75" customHeight="1" x14ac:dyDescent="0.25">
      <c r="C218" s="18" t="s">
        <v>21</v>
      </c>
      <c r="D218" s="18" t="s">
        <v>22</v>
      </c>
    </row>
    <row r="219" spans="1:26" ht="12.75" customHeight="1" x14ac:dyDescent="0.25">
      <c r="A219" s="267"/>
      <c r="B219" t="s">
        <v>541</v>
      </c>
      <c r="C219" s="12">
        <f>COUNTIF(TABLA!AL:AL,B219)</f>
        <v>1</v>
      </c>
      <c r="D219" s="19">
        <f>C219/SUM(C$219:C$223)</f>
        <v>1.9607843137254902E-3</v>
      </c>
    </row>
    <row r="220" spans="1:26" ht="12.75" customHeight="1" x14ac:dyDescent="0.25">
      <c r="A220" s="267"/>
      <c r="B220" t="s">
        <v>550</v>
      </c>
      <c r="C220" s="12">
        <f>COUNTIF(TABLA!AL:AL,B220)</f>
        <v>3</v>
      </c>
      <c r="D220" s="19">
        <f>C220/SUM(C$219:C$223)</f>
        <v>5.8823529411764705E-3</v>
      </c>
    </row>
    <row r="221" spans="1:26" ht="12.75" customHeight="1" x14ac:dyDescent="0.25">
      <c r="A221" s="268"/>
      <c r="B221" t="s">
        <v>307</v>
      </c>
      <c r="C221" s="12">
        <f>COUNTIF(TABLA!AL:AL,B221)</f>
        <v>71</v>
      </c>
      <c r="D221" s="19">
        <f>C221/SUM(C$219:C$223)</f>
        <v>0.13921568627450981</v>
      </c>
    </row>
    <row r="222" spans="1:26" ht="12.75" customHeight="1" x14ac:dyDescent="0.25">
      <c r="A222" s="268"/>
      <c r="B222" t="s">
        <v>323</v>
      </c>
      <c r="C222" s="12">
        <f>COUNTIF(TABLA!AL:AL,B222)</f>
        <v>348</v>
      </c>
      <c r="D222" s="19">
        <f>C222/SUM(C$219:C$223)</f>
        <v>0.68235294117647061</v>
      </c>
      <c r="Q222" s="110">
        <f>SUM(C218:C223)</f>
        <v>510</v>
      </c>
    </row>
    <row r="223" spans="1:26" ht="12.75" customHeight="1" x14ac:dyDescent="0.25">
      <c r="A223" s="268"/>
      <c r="B223" t="s">
        <v>327</v>
      </c>
      <c r="C223" s="12">
        <f>COUNTIF(TABLA!AL:AL,B223)</f>
        <v>87</v>
      </c>
      <c r="D223" s="19">
        <f>C223/SUM(C$219:C$223)</f>
        <v>0.17058823529411765</v>
      </c>
    </row>
    <row r="224" spans="1:26" ht="12.75" customHeight="1" x14ac:dyDescent="0.25">
      <c r="D224" s="20"/>
    </row>
    <row r="225" spans="1:17" ht="15" hidden="1" customHeight="1" x14ac:dyDescent="0.25"/>
    <row r="226" spans="1:17" ht="12.75" hidden="1" customHeight="1" x14ac:dyDescent="0.25">
      <c r="A226" s="76"/>
      <c r="B226" s="31"/>
      <c r="I226" s="16"/>
    </row>
    <row r="227" spans="1:17" ht="27" hidden="1" customHeight="1" x14ac:dyDescent="0.25">
      <c r="A227" s="15"/>
      <c r="B227" s="276" t="str">
        <f>TABLA!AM1</f>
        <v>5.3¿Conoce el servicio de bibliografías recomendadas?</v>
      </c>
      <c r="C227" s="276"/>
      <c r="D227" s="276"/>
      <c r="E227" s="276"/>
      <c r="F227" s="276"/>
      <c r="G227" s="276"/>
      <c r="H227" s="276"/>
      <c r="I227" s="277"/>
      <c r="J227" s="230" t="s">
        <v>239</v>
      </c>
      <c r="K227" s="34" t="s">
        <v>7</v>
      </c>
      <c r="L227" s="34" t="s">
        <v>19</v>
      </c>
    </row>
    <row r="228" spans="1:17" ht="12.75" hidden="1" customHeight="1" x14ac:dyDescent="0.25">
      <c r="A228" s="76"/>
      <c r="B228" s="276"/>
      <c r="C228" s="276"/>
      <c r="D228" s="276"/>
      <c r="E228" s="276"/>
      <c r="F228" s="276"/>
      <c r="G228" s="276"/>
      <c r="H228" s="276"/>
      <c r="I228" s="277"/>
      <c r="J228" s="12">
        <f>COUNTIF(TABLA!$AM:$AM,BUC!J227)</f>
        <v>0</v>
      </c>
      <c r="K228" s="12">
        <f>COUNTIF(TABLA!$AM:$AM,BUC!K227)</f>
        <v>0</v>
      </c>
      <c r="L228" s="12">
        <f>F11-SUM(J228:K228)</f>
        <v>678</v>
      </c>
      <c r="Q228" s="110">
        <f>SUM(J228:P228)</f>
        <v>678</v>
      </c>
    </row>
    <row r="229" spans="1:17" ht="23.25" hidden="1" customHeight="1" x14ac:dyDescent="0.25">
      <c r="A229" s="76"/>
      <c r="B229" s="36"/>
      <c r="C229" s="62"/>
      <c r="D229" s="33"/>
      <c r="E229" s="33"/>
      <c r="F229" s="33"/>
      <c r="G229" s="33"/>
      <c r="H229" s="37"/>
      <c r="I229" s="37"/>
      <c r="J229" s="37"/>
    </row>
    <row r="230" spans="1:17" ht="19.5" hidden="1" customHeight="1" x14ac:dyDescent="0.35">
      <c r="B230" s="215" t="str">
        <f>TABLA!AN1</f>
        <v>5.4 En caso afirmativo. ¿cómo valora este servicio?</v>
      </c>
    </row>
    <row r="231" spans="1:17" ht="12.75" hidden="1" customHeight="1" x14ac:dyDescent="0.25">
      <c r="C231" s="18" t="s">
        <v>21</v>
      </c>
      <c r="D231" s="18" t="s">
        <v>22</v>
      </c>
    </row>
    <row r="232" spans="1:17" ht="12.75" hidden="1" customHeight="1" x14ac:dyDescent="0.25">
      <c r="A232" s="73">
        <v>1</v>
      </c>
      <c r="B232" t="s">
        <v>541</v>
      </c>
      <c r="C232" s="12">
        <f>COUNTIF(TABLA!AN:AN,B232)</f>
        <v>0</v>
      </c>
      <c r="D232" s="19" t="e">
        <f>C232/SUM(C$232:C236)</f>
        <v>#DIV/0!</v>
      </c>
    </row>
    <row r="233" spans="1:17" ht="12.75" hidden="1" customHeight="1" x14ac:dyDescent="0.25">
      <c r="A233" s="72">
        <v>2</v>
      </c>
      <c r="B233" t="s">
        <v>550</v>
      </c>
      <c r="C233" s="12">
        <f>COUNTIF(TABLA!AN:AN,B233)</f>
        <v>0</v>
      </c>
      <c r="D233" s="19" t="e">
        <f>C233/SUM(C$232:C237)</f>
        <v>#DIV/0!</v>
      </c>
    </row>
    <row r="234" spans="1:17" ht="12.75" hidden="1" customHeight="1" x14ac:dyDescent="0.25">
      <c r="A234" s="71">
        <v>3</v>
      </c>
      <c r="B234" t="s">
        <v>307</v>
      </c>
      <c r="C234" s="12">
        <f>COUNTIF(TABLA!AN:AN,B234)</f>
        <v>0</v>
      </c>
      <c r="D234" s="19" t="e">
        <f>C234/SUM(C$232:C238)</f>
        <v>#DIV/0!</v>
      </c>
    </row>
    <row r="235" spans="1:17" ht="12.75" hidden="1" customHeight="1" x14ac:dyDescent="0.25">
      <c r="A235" s="70">
        <v>4</v>
      </c>
      <c r="B235" t="s">
        <v>323</v>
      </c>
      <c r="C235" s="12">
        <f>COUNTIF(TABLA!AN:AN,B235)</f>
        <v>0</v>
      </c>
      <c r="D235" s="19" t="e">
        <f>C235/SUM(C$232:C239)</f>
        <v>#DIV/0!</v>
      </c>
      <c r="Q235" s="110">
        <f>SUM(C232:C236)</f>
        <v>0</v>
      </c>
    </row>
    <row r="236" spans="1:17" ht="12.75" hidden="1" customHeight="1" x14ac:dyDescent="0.25">
      <c r="A236" s="69">
        <v>5</v>
      </c>
      <c r="B236" t="s">
        <v>327</v>
      </c>
      <c r="C236" s="12">
        <f>COUNTIF(TABLA!AN:AN,B236)</f>
        <v>0</v>
      </c>
      <c r="D236" s="19" t="e">
        <f>C236/SUM(C$232:C240)</f>
        <v>#DIV/0!</v>
      </c>
    </row>
    <row r="237" spans="1:17" ht="12.75" hidden="1" customHeight="1" x14ac:dyDescent="0.25">
      <c r="D237" s="20"/>
    </row>
    <row r="238" spans="1:17" ht="43.5" hidden="1" customHeight="1" x14ac:dyDescent="0.25"/>
    <row r="239" spans="1:17" ht="24.6" hidden="1" customHeight="1" x14ac:dyDescent="0.35">
      <c r="B239" s="216" t="str">
        <f>TABLA!AO1</f>
        <v>5.5 ¿Conoce la opción de incluir bibliografía adyacente en el campus virtual?</v>
      </c>
      <c r="D239" s="33"/>
      <c r="E239" s="33"/>
      <c r="F239" s="33"/>
      <c r="G239" s="33"/>
      <c r="H239" s="33"/>
      <c r="I239" s="16"/>
    </row>
    <row r="240" spans="1:17" ht="12.75" hidden="1" customHeight="1" x14ac:dyDescent="0.25">
      <c r="A240" s="15"/>
      <c r="C240" s="62"/>
      <c r="G240" s="33"/>
      <c r="I240" s="16"/>
      <c r="J240" s="230" t="s">
        <v>239</v>
      </c>
      <c r="K240" s="35" t="s">
        <v>7</v>
      </c>
      <c r="L240" s="35" t="s">
        <v>19</v>
      </c>
    </row>
    <row r="241" spans="1:17" ht="12.75" hidden="1" customHeight="1" x14ac:dyDescent="0.25">
      <c r="A241" s="76"/>
      <c r="B241" s="36"/>
      <c r="C241" s="62"/>
      <c r="G241" s="33"/>
      <c r="I241" s="16"/>
      <c r="J241" s="12">
        <f>COUNTIF(TABLA!$AO:$AO,BUC!J240)</f>
        <v>0</v>
      </c>
      <c r="K241" s="12">
        <f>COUNTIF(TABLA!$AO:$AO,BUC!K240)</f>
        <v>0</v>
      </c>
      <c r="L241" s="12">
        <f>$F$11-SUM(J241:K241)</f>
        <v>678</v>
      </c>
      <c r="Q241" s="110">
        <f>SUM(G241:P241)</f>
        <v>678</v>
      </c>
    </row>
    <row r="242" spans="1:17" ht="27.75" hidden="1" customHeight="1" x14ac:dyDescent="0.25">
      <c r="A242" s="76"/>
      <c r="B242" s="276" t="str">
        <f>TABLA!AP1</f>
        <v>5.6 En caso afirmativo. ¿cómo valora este servicio?</v>
      </c>
      <c r="C242" s="276"/>
      <c r="D242" s="276"/>
      <c r="E242" s="276"/>
      <c r="F242" s="276"/>
      <c r="G242" s="33"/>
      <c r="H242" s="37"/>
      <c r="I242" s="37"/>
      <c r="J242" s="37"/>
    </row>
    <row r="243" spans="1:17" ht="19.5" hidden="1" customHeight="1" x14ac:dyDescent="0.25">
      <c r="B243" s="276"/>
      <c r="C243" s="276"/>
      <c r="D243" s="276"/>
      <c r="E243" s="276"/>
      <c r="F243" s="276"/>
    </row>
    <row r="244" spans="1:17" ht="12.75" hidden="1" customHeight="1" x14ac:dyDescent="0.25">
      <c r="C244" s="18" t="s">
        <v>21</v>
      </c>
      <c r="D244" s="18" t="s">
        <v>22</v>
      </c>
    </row>
    <row r="245" spans="1:17" ht="12.75" hidden="1" customHeight="1" x14ac:dyDescent="0.25">
      <c r="A245" s="73">
        <v>1</v>
      </c>
      <c r="B245" t="s">
        <v>541</v>
      </c>
      <c r="C245" s="12">
        <f>COUNTIF(TABLA!AP:AP,A245)</f>
        <v>0</v>
      </c>
      <c r="D245" s="19" t="e">
        <f>C245/SUM(C$247:C$249)</f>
        <v>#DIV/0!</v>
      </c>
    </row>
    <row r="246" spans="1:17" ht="12.75" hidden="1" customHeight="1" x14ac:dyDescent="0.25">
      <c r="A246" s="72">
        <v>2</v>
      </c>
      <c r="B246" t="s">
        <v>550</v>
      </c>
      <c r="C246" s="12">
        <f>COUNTIF(TABLA!AP:AP,A246)</f>
        <v>0</v>
      </c>
      <c r="D246" s="19" t="e">
        <f>C246/SUM(C$247:C$249)</f>
        <v>#DIV/0!</v>
      </c>
    </row>
    <row r="247" spans="1:17" ht="12.75" hidden="1" customHeight="1" x14ac:dyDescent="0.25">
      <c r="A247" s="71">
        <v>3</v>
      </c>
      <c r="B247" t="s">
        <v>307</v>
      </c>
      <c r="C247" s="12">
        <f>COUNTIF(TABLA!AP:AP,A247)</f>
        <v>0</v>
      </c>
      <c r="D247" s="19" t="e">
        <f>C247/SUM(C$247:C$249)</f>
        <v>#DIV/0!</v>
      </c>
    </row>
    <row r="248" spans="1:17" ht="12.75" hidden="1" customHeight="1" x14ac:dyDescent="0.25">
      <c r="A248" s="70">
        <v>4</v>
      </c>
      <c r="B248" t="s">
        <v>323</v>
      </c>
      <c r="C248" s="12">
        <f>COUNTIF(TABLA!AP:AP,A248)</f>
        <v>0</v>
      </c>
      <c r="D248" s="19" t="e">
        <f>C248/SUM(C$247:C$249)</f>
        <v>#DIV/0!</v>
      </c>
      <c r="Q248" s="110">
        <f>SUM(C245:C249)</f>
        <v>0</v>
      </c>
    </row>
    <row r="249" spans="1:17" ht="12.75" hidden="1" customHeight="1" x14ac:dyDescent="0.25">
      <c r="A249" s="69">
        <v>5</v>
      </c>
      <c r="B249" t="s">
        <v>327</v>
      </c>
      <c r="C249" s="12">
        <f>COUNTIF(TABLA!AP:AP,A249)</f>
        <v>0</v>
      </c>
      <c r="D249" s="19" t="e">
        <f>C249/SUM(C$247:C$249)</f>
        <v>#DIV/0!</v>
      </c>
    </row>
    <row r="250" spans="1:17" ht="12.75" hidden="1" customHeight="1" x14ac:dyDescent="0.25">
      <c r="D250" s="20"/>
    </row>
    <row r="251" spans="1:17" ht="18.75" hidden="1" customHeight="1" x14ac:dyDescent="0.25"/>
    <row r="252" spans="1:17" ht="49.15" customHeight="1" x14ac:dyDescent="0.35">
      <c r="B252" s="276" t="str">
        <f>TABLA!AQ1</f>
        <v>5.7 ¿Sabe como encontrar los indicadores de calidad de la producción científica que se valoran para obtener sexenios?</v>
      </c>
      <c r="C252" s="276"/>
      <c r="D252" s="276"/>
      <c r="E252" s="276"/>
      <c r="F252" s="276"/>
      <c r="G252" s="276"/>
      <c r="H252" s="276"/>
      <c r="I252" s="276"/>
      <c r="J252" s="276"/>
      <c r="K252" s="276"/>
      <c r="L252" s="276"/>
      <c r="M252" s="276"/>
      <c r="N252" s="276"/>
      <c r="O252" s="276"/>
      <c r="P252" s="276"/>
    </row>
    <row r="253" spans="1:17" ht="12.75" customHeight="1" x14ac:dyDescent="0.25">
      <c r="A253" s="15"/>
      <c r="C253" s="62"/>
      <c r="G253" s="230" t="s">
        <v>239</v>
      </c>
      <c r="H253" s="35" t="s">
        <v>7</v>
      </c>
      <c r="I253" s="35" t="s">
        <v>19</v>
      </c>
    </row>
    <row r="254" spans="1:17" ht="12.75" customHeight="1" x14ac:dyDescent="0.25">
      <c r="A254" s="76"/>
      <c r="B254" s="36"/>
      <c r="C254" s="62"/>
      <c r="G254" s="12">
        <f>COUNTIF(TABLA!$AQ:$AQ,BUC!G253)</f>
        <v>254</v>
      </c>
      <c r="H254" s="12">
        <f>COUNTIF(TABLA!$AQ:$AQ,BUC!H253)</f>
        <v>411</v>
      </c>
      <c r="I254" s="12">
        <f>$F$11-SUM(G254:H254)</f>
        <v>13</v>
      </c>
      <c r="Q254" s="110">
        <f>SUM(G254:P254)</f>
        <v>678</v>
      </c>
    </row>
    <row r="255" spans="1:17" ht="25.5" customHeight="1" x14ac:dyDescent="0.25">
      <c r="A255" s="76"/>
      <c r="B255" s="36"/>
      <c r="C255" s="62"/>
      <c r="D255" s="33"/>
      <c r="E255" s="33"/>
      <c r="F255" s="33"/>
      <c r="G255" s="33"/>
      <c r="H255" s="37"/>
      <c r="I255" s="37"/>
      <c r="J255" s="37"/>
    </row>
    <row r="256" spans="1:17" ht="41.45" customHeight="1" x14ac:dyDescent="0.25">
      <c r="B256" s="273" t="str">
        <f>TABLA!AR1</f>
        <v>5.8 ¿Conoce la oferta de cursos de formación de usuarios de la Biblioteca?</v>
      </c>
      <c r="C256" s="273"/>
      <c r="D256" s="273"/>
      <c r="E256" s="273"/>
      <c r="F256" s="273"/>
      <c r="G256" s="273"/>
      <c r="H256" s="273"/>
      <c r="I256" s="273"/>
      <c r="J256" s="273"/>
      <c r="K256" s="273"/>
      <c r="L256" s="273"/>
      <c r="M256" s="273"/>
      <c r="N256" s="273"/>
      <c r="O256" s="273"/>
      <c r="P256" s="273"/>
    </row>
    <row r="257" spans="1:25" ht="12.75" customHeight="1" x14ac:dyDescent="0.25">
      <c r="A257" s="15"/>
      <c r="C257" s="62"/>
      <c r="G257" s="230" t="s">
        <v>239</v>
      </c>
      <c r="H257" s="35" t="s">
        <v>7</v>
      </c>
      <c r="I257" s="35" t="s">
        <v>19</v>
      </c>
    </row>
    <row r="258" spans="1:25" ht="12.75" customHeight="1" x14ac:dyDescent="0.25">
      <c r="A258" s="76"/>
      <c r="B258" s="36"/>
      <c r="C258" s="62"/>
      <c r="G258" s="12">
        <f>COUNTIF(TABLA!$AR:$AR,BUC!G257)</f>
        <v>574</v>
      </c>
      <c r="H258" s="12">
        <f>COUNTIF(TABLA!$AR:$AR,BUC!H257)</f>
        <v>102</v>
      </c>
      <c r="I258" s="12">
        <f>$F$11-SUM(G258:H258)</f>
        <v>2</v>
      </c>
      <c r="Q258" s="110">
        <f>SUM(G258:P258)</f>
        <v>678</v>
      </c>
    </row>
    <row r="259" spans="1:25" ht="46.5" customHeight="1" x14ac:dyDescent="0.25">
      <c r="A259" s="76"/>
      <c r="B259" s="36"/>
      <c r="C259" s="62"/>
      <c r="D259" s="33"/>
      <c r="E259" s="33"/>
      <c r="F259" s="33"/>
      <c r="G259" s="33"/>
      <c r="H259" s="37"/>
      <c r="I259" s="37"/>
      <c r="J259" s="37"/>
    </row>
    <row r="260" spans="1:25" ht="35.25" customHeight="1" x14ac:dyDescent="0.35">
      <c r="B260" s="276" t="str">
        <f>TABLA!AS1</f>
        <v>5.9 ¿Ha asistido a algún curso de formación de usuarios?</v>
      </c>
      <c r="C260" s="276"/>
      <c r="D260" s="276"/>
      <c r="E260" s="276"/>
      <c r="F260" s="276"/>
      <c r="G260" s="276"/>
      <c r="H260" s="276"/>
      <c r="I260" s="276"/>
      <c r="J260" s="276"/>
      <c r="K260" s="276"/>
      <c r="L260" s="276"/>
      <c r="M260" s="276"/>
      <c r="N260" s="276"/>
      <c r="O260" s="276"/>
      <c r="P260" s="276"/>
    </row>
    <row r="261" spans="1:25" ht="12.75" customHeight="1" x14ac:dyDescent="0.25">
      <c r="A261" s="15"/>
      <c r="C261" s="62"/>
      <c r="G261" s="230" t="s">
        <v>239</v>
      </c>
      <c r="H261" s="35" t="s">
        <v>7</v>
      </c>
      <c r="I261" s="35" t="s">
        <v>19</v>
      </c>
    </row>
    <row r="262" spans="1:25" ht="12.75" customHeight="1" x14ac:dyDescent="0.25">
      <c r="A262" s="76"/>
      <c r="B262" s="36"/>
      <c r="C262" s="62"/>
      <c r="G262" s="12">
        <f>COUNTIF(TABLA!$AS:$AS,BUC!G261)</f>
        <v>271</v>
      </c>
      <c r="H262" s="12">
        <f>COUNTIF(TABLA!$AS:$AS,BUC!H261)</f>
        <v>401</v>
      </c>
      <c r="I262" s="12">
        <f>$F$11-SUM(G262:H262)</f>
        <v>6</v>
      </c>
      <c r="Q262" s="110">
        <f>SUM(G262:P262)</f>
        <v>678</v>
      </c>
    </row>
    <row r="263" spans="1:25" ht="51.75" customHeight="1" x14ac:dyDescent="0.25">
      <c r="A263" s="76"/>
      <c r="B263" s="36"/>
      <c r="C263" s="62"/>
      <c r="D263" s="33"/>
      <c r="E263" s="33"/>
      <c r="F263" s="33"/>
      <c r="G263" s="33"/>
      <c r="H263" s="37"/>
      <c r="I263" s="37"/>
      <c r="J263" s="37"/>
    </row>
    <row r="264" spans="1:25" ht="25.5" customHeight="1" x14ac:dyDescent="0.35">
      <c r="A264" s="76"/>
      <c r="B264" s="216" t="str">
        <f>TABLA!AT1</f>
        <v>5.10 Si lo ha hecho. La formación le ha resultado...</v>
      </c>
      <c r="C264" s="62"/>
      <c r="D264" s="33"/>
      <c r="E264" s="33"/>
      <c r="F264" s="33"/>
      <c r="G264" s="33"/>
      <c r="H264" s="33"/>
    </row>
    <row r="265" spans="1:25" ht="12.75" customHeight="1" x14ac:dyDescent="0.25">
      <c r="A265" s="76"/>
      <c r="C265" s="62"/>
      <c r="D265" s="33"/>
      <c r="E265" s="91">
        <v>1</v>
      </c>
      <c r="F265" s="92">
        <v>2</v>
      </c>
      <c r="G265" s="93">
        <v>3</v>
      </c>
      <c r="H265" s="94">
        <v>4</v>
      </c>
      <c r="I265" s="95">
        <v>5</v>
      </c>
      <c r="J265" s="89"/>
    </row>
    <row r="266" spans="1:25" ht="36.75" customHeight="1" x14ac:dyDescent="0.25">
      <c r="A266" s="76"/>
      <c r="B266" s="32"/>
      <c r="C266" s="62"/>
      <c r="D266" s="33"/>
      <c r="E266" s="124" t="s">
        <v>551</v>
      </c>
      <c r="F266" s="124" t="s">
        <v>476</v>
      </c>
      <c r="G266" s="124" t="s">
        <v>393</v>
      </c>
      <c r="H266" s="124" t="s">
        <v>324</v>
      </c>
      <c r="I266" s="124" t="s">
        <v>6</v>
      </c>
      <c r="J266" s="124" t="s">
        <v>19</v>
      </c>
    </row>
    <row r="267" spans="1:25" ht="21.75" customHeight="1" x14ac:dyDescent="0.25">
      <c r="A267" s="76"/>
      <c r="B267" s="32"/>
      <c r="C267" s="62"/>
      <c r="D267" s="33"/>
      <c r="E267" s="149">
        <f>COUNTIF(TABLA!$AT:$AT,E266)</f>
        <v>0</v>
      </c>
      <c r="F267" s="149">
        <f>COUNTIF(TABLA!$AT:$AT,F266)</f>
        <v>5</v>
      </c>
      <c r="G267" s="149">
        <f>COUNTIF(TABLA!$AT:$AT,G266)</f>
        <v>26</v>
      </c>
      <c r="H267" s="149">
        <f>COUNTIF(TABLA!$AT:$AT,H266)</f>
        <v>117</v>
      </c>
      <c r="I267" s="149">
        <f>COUNTIF(TABLA!$AT:$AT,I266)</f>
        <v>108</v>
      </c>
      <c r="J267" s="90">
        <f>$F$11-SUM(E267:I267)</f>
        <v>422</v>
      </c>
      <c r="Q267" s="110">
        <f>SUM(E267:J267)</f>
        <v>678</v>
      </c>
    </row>
    <row r="268" spans="1:25" ht="12.75" customHeight="1" x14ac:dyDescent="0.25">
      <c r="A268" s="76"/>
      <c r="B268" s="36"/>
      <c r="C268" s="62"/>
      <c r="D268" s="33"/>
      <c r="E268" s="259">
        <f>E267/SUM($E267:$I267)</f>
        <v>0</v>
      </c>
      <c r="F268" s="259">
        <f t="shared" ref="F268:I268" si="23">F267/SUM($E267:$I267)</f>
        <v>1.953125E-2</v>
      </c>
      <c r="G268" s="259">
        <f t="shared" si="23"/>
        <v>0.1015625</v>
      </c>
      <c r="H268" s="259">
        <f t="shared" si="23"/>
        <v>0.45703125</v>
      </c>
      <c r="I268" s="259">
        <f t="shared" si="23"/>
        <v>0.421875</v>
      </c>
      <c r="J268" s="38"/>
    </row>
    <row r="269" spans="1:25" ht="17.25" customHeight="1" x14ac:dyDescent="0.25">
      <c r="A269" s="76"/>
      <c r="B269" s="36"/>
      <c r="C269" s="62"/>
      <c r="D269" s="33"/>
      <c r="E269" s="33"/>
      <c r="F269" s="33"/>
      <c r="G269" s="33"/>
      <c r="H269" s="37"/>
      <c r="I269" s="37"/>
      <c r="J269" s="37"/>
      <c r="Y269" s="116"/>
    </row>
    <row r="270" spans="1:25" ht="48" customHeight="1" x14ac:dyDescent="0.35">
      <c r="B270" s="273" t="str">
        <f>TABLA!AU1</f>
        <v>5.11 ¿Ha utilizado las instalaciones y/o los servicios de la biblioteca con sus estudiantes como apoyo a su tarea docente?</v>
      </c>
      <c r="C270" s="273"/>
      <c r="D270" s="273"/>
      <c r="E270" s="273"/>
      <c r="F270" s="273"/>
      <c r="G270" s="273"/>
      <c r="H270" s="273"/>
      <c r="I270" s="273"/>
      <c r="J270" s="273"/>
      <c r="K270" s="273"/>
      <c r="L270" s="273"/>
      <c r="M270" s="217"/>
      <c r="N270" s="217"/>
      <c r="O270" s="217"/>
      <c r="P270" s="217"/>
    </row>
    <row r="271" spans="1:25" ht="12.75" customHeight="1" x14ac:dyDescent="0.25">
      <c r="A271" s="15"/>
      <c r="C271" s="62"/>
      <c r="G271" s="33"/>
      <c r="I271" s="16"/>
      <c r="J271" s="230" t="s">
        <v>239</v>
      </c>
      <c r="K271" s="35" t="s">
        <v>7</v>
      </c>
      <c r="L271" s="35" t="s">
        <v>19</v>
      </c>
    </row>
    <row r="272" spans="1:25" ht="12.75" customHeight="1" x14ac:dyDescent="0.25">
      <c r="A272" s="76"/>
      <c r="B272" s="36"/>
      <c r="C272" s="62"/>
      <c r="G272" s="33"/>
      <c r="I272" s="16"/>
      <c r="J272" s="12">
        <f>COUNTIF(TABLA!$AU:$AU,BUC!J271)</f>
        <v>302</v>
      </c>
      <c r="K272" s="12">
        <f>COUNTIF(TABLA!$AU:$AU,BUC!K271)</f>
        <v>369</v>
      </c>
      <c r="L272" s="12">
        <f>$F$11-SUM(J272:K272)</f>
        <v>7</v>
      </c>
      <c r="Q272" s="110">
        <f>SUM(G272:P272)</f>
        <v>678</v>
      </c>
    </row>
    <row r="273" spans="1:26" ht="45" customHeight="1" x14ac:dyDescent="0.25">
      <c r="A273" s="76"/>
      <c r="B273" s="36"/>
      <c r="C273" s="62"/>
      <c r="D273" s="33"/>
      <c r="E273" s="33"/>
      <c r="F273" s="33"/>
      <c r="G273" s="33"/>
      <c r="H273" s="37"/>
      <c r="I273" s="37"/>
      <c r="J273" s="37"/>
    </row>
    <row r="274" spans="1:26" s="21" customFormat="1" ht="59.25" customHeight="1" x14ac:dyDescent="0.2">
      <c r="A274" s="222" t="s">
        <v>8</v>
      </c>
      <c r="B274" s="226" t="s">
        <v>9</v>
      </c>
      <c r="C274" s="278" t="s">
        <v>29</v>
      </c>
      <c r="D274" s="278"/>
      <c r="E274" s="278"/>
      <c r="F274" s="278"/>
      <c r="G274" s="278"/>
      <c r="H274" s="278"/>
      <c r="I274" s="45"/>
      <c r="J274" s="279"/>
      <c r="K274" s="279"/>
      <c r="L274" s="279"/>
      <c r="M274" s="279"/>
      <c r="N274" s="279"/>
      <c r="O274" s="279"/>
      <c r="P274" s="175"/>
      <c r="Q274" s="120"/>
      <c r="R274" s="116"/>
      <c r="S274" s="116"/>
      <c r="T274" s="116"/>
      <c r="U274" s="116"/>
      <c r="V274" s="116"/>
      <c r="W274" s="116"/>
      <c r="X274" s="116"/>
      <c r="Y274" s="111"/>
      <c r="Z274" s="116"/>
    </row>
    <row r="275" spans="1:26" ht="29.25" customHeight="1" x14ac:dyDescent="0.4">
      <c r="C275" s="109" t="s">
        <v>25</v>
      </c>
      <c r="D275" s="23"/>
      <c r="E275" s="22" t="s">
        <v>26</v>
      </c>
      <c r="F275" s="23"/>
      <c r="G275" s="108" t="s">
        <v>27</v>
      </c>
      <c r="H275" s="82" t="s">
        <v>28</v>
      </c>
      <c r="I275" s="46"/>
      <c r="J275" s="47"/>
      <c r="K275" s="46"/>
      <c r="L275" s="47"/>
      <c r="M275" s="46"/>
      <c r="N275" s="47"/>
      <c r="O275" s="48"/>
    </row>
    <row r="276" spans="1:26" ht="16.5" customHeight="1" x14ac:dyDescent="0.25">
      <c r="C276" s="83">
        <v>1</v>
      </c>
      <c r="D276" s="84">
        <v>2</v>
      </c>
      <c r="E276" s="85">
        <v>3</v>
      </c>
      <c r="F276" s="86">
        <v>4</v>
      </c>
      <c r="G276" s="87">
        <v>5</v>
      </c>
      <c r="H276" s="88">
        <v>0</v>
      </c>
      <c r="I276" s="49"/>
      <c r="J276" s="64"/>
      <c r="K276" s="50"/>
      <c r="L276" s="50"/>
      <c r="M276" s="50"/>
      <c r="N276" s="50"/>
      <c r="O276" s="50"/>
    </row>
    <row r="277" spans="1:26" ht="28.5" customHeight="1" x14ac:dyDescent="0.25">
      <c r="A277" s="24"/>
      <c r="B277" s="274" t="str">
        <f>J277</f>
        <v>6.1 La capacidad de gestión y resolución de las preguntas por parte del personal de la Biblioteca</v>
      </c>
      <c r="C277" s="149">
        <f>COUNTIF(TABLA!$AW:$AW,C$109)</f>
        <v>2</v>
      </c>
      <c r="D277" s="149">
        <f>COUNTIF(TABLA!$AW:$AW,D$109)</f>
        <v>6</v>
      </c>
      <c r="E277" s="149">
        <f>COUNTIF(TABLA!$AW:$AW,E$109)</f>
        <v>19</v>
      </c>
      <c r="F277" s="149">
        <f>COUNTIF(TABLA!$AW:$AW,F$109)</f>
        <v>108</v>
      </c>
      <c r="G277" s="149">
        <f>COUNTIF(TABLA!$AW:$AW,G$109)</f>
        <v>537</v>
      </c>
      <c r="H277" s="149">
        <f>F$11-SUM(C277:G277)</f>
        <v>6</v>
      </c>
      <c r="I277" s="30"/>
      <c r="J277" s="281" t="str">
        <f>TABLA!AW1</f>
        <v>6.1 La capacidad de gestión y resolución de las preguntas por parte del personal de la Biblioteca</v>
      </c>
      <c r="K277" s="281"/>
      <c r="L277" s="281"/>
      <c r="M277" s="281"/>
      <c r="N277" s="281"/>
      <c r="O277" s="281"/>
      <c r="P277" s="176">
        <f>Y277*10</f>
        <v>9.3601190476190474</v>
      </c>
      <c r="Q277" s="110">
        <f>SUM(C277:H277)</f>
        <v>678</v>
      </c>
      <c r="R277" s="110">
        <f>SUM(J277:O277)</f>
        <v>0</v>
      </c>
      <c r="S277" s="111">
        <v>0</v>
      </c>
      <c r="T277" s="111">
        <v>1</v>
      </c>
      <c r="U277" s="111">
        <v>2</v>
      </c>
      <c r="V277" s="111">
        <v>3</v>
      </c>
      <c r="W277" s="111">
        <v>4</v>
      </c>
      <c r="Y277" s="111">
        <f>SUM(S278:W278)/((Q277-H277)*4)</f>
        <v>0.93601190476190477</v>
      </c>
    </row>
    <row r="278" spans="1:26" ht="12.75" customHeight="1" x14ac:dyDescent="0.25">
      <c r="B278" s="274"/>
      <c r="C278" s="150">
        <f t="shared" ref="C278:H278" si="24">C277/SUM($C277:$H277)</f>
        <v>2.9498525073746312E-3</v>
      </c>
      <c r="D278" s="150">
        <f t="shared" si="24"/>
        <v>8.8495575221238937E-3</v>
      </c>
      <c r="E278" s="150">
        <f t="shared" si="24"/>
        <v>2.8023598820058997E-2</v>
      </c>
      <c r="F278" s="150">
        <f t="shared" si="24"/>
        <v>0.15929203539823009</v>
      </c>
      <c r="G278" s="150">
        <f t="shared" si="24"/>
        <v>0.79203539823008851</v>
      </c>
      <c r="H278" s="150">
        <f t="shared" si="24"/>
        <v>8.8495575221238937E-3</v>
      </c>
      <c r="I278" s="51"/>
      <c r="K278" s="52"/>
      <c r="L278" s="52"/>
      <c r="M278" s="52"/>
      <c r="N278" s="52"/>
      <c r="O278" s="52"/>
      <c r="P278" s="177"/>
      <c r="S278" s="111">
        <v>0</v>
      </c>
      <c r="T278" s="111">
        <f>D277*T277</f>
        <v>6</v>
      </c>
      <c r="U278" s="111">
        <f>E277*U277</f>
        <v>38</v>
      </c>
      <c r="V278" s="111">
        <f>F277*V277</f>
        <v>324</v>
      </c>
      <c r="W278" s="111">
        <f>G277*W277</f>
        <v>2148</v>
      </c>
      <c r="Y278" s="117"/>
    </row>
    <row r="279" spans="1:26" s="16" customFormat="1" ht="130.5" customHeight="1" x14ac:dyDescent="0.25">
      <c r="A279" s="24"/>
      <c r="B279" s="274"/>
      <c r="C279" s="26"/>
      <c r="D279" s="26"/>
      <c r="E279" s="26"/>
      <c r="F279" s="26"/>
      <c r="G279" s="26"/>
      <c r="H279" s="26"/>
      <c r="I279" s="27"/>
      <c r="K279" s="44"/>
      <c r="L279" s="44"/>
      <c r="M279" s="44"/>
      <c r="N279" s="44"/>
      <c r="O279" s="44"/>
      <c r="P279" s="178"/>
      <c r="Q279" s="118"/>
      <c r="R279" s="117"/>
      <c r="S279" s="117"/>
      <c r="T279" s="117"/>
      <c r="U279" s="117"/>
      <c r="V279" s="117"/>
      <c r="W279" s="117"/>
      <c r="X279" s="117"/>
      <c r="Y279" s="117"/>
      <c r="Z279" s="117"/>
    </row>
    <row r="280" spans="1:26" s="16" customFormat="1" ht="12.75" customHeight="1" x14ac:dyDescent="0.25">
      <c r="A280" s="24"/>
      <c r="B280" s="25"/>
      <c r="C280" s="26"/>
      <c r="D280" s="26"/>
      <c r="E280" s="26"/>
      <c r="F280" s="26"/>
      <c r="G280" s="26"/>
      <c r="H280" s="26"/>
      <c r="I280" s="27"/>
      <c r="K280" s="44"/>
      <c r="L280" s="44"/>
      <c r="M280" s="44"/>
      <c r="N280" s="44"/>
      <c r="O280" s="44"/>
      <c r="P280" s="178"/>
      <c r="Q280" s="118"/>
      <c r="R280" s="117"/>
      <c r="S280" s="117"/>
      <c r="T280" s="117"/>
      <c r="U280" s="117"/>
      <c r="V280" s="117"/>
      <c r="W280" s="117"/>
      <c r="X280" s="117"/>
      <c r="Y280" s="111"/>
      <c r="Z280" s="117"/>
    </row>
    <row r="281" spans="1:26" ht="29.25" customHeight="1" x14ac:dyDescent="0.4">
      <c r="C281" s="109" t="s">
        <v>25</v>
      </c>
      <c r="D281" s="23"/>
      <c r="E281" s="22" t="s">
        <v>26</v>
      </c>
      <c r="F281" s="23"/>
      <c r="G281" s="108" t="s">
        <v>27</v>
      </c>
      <c r="H281" s="82" t="s">
        <v>28</v>
      </c>
      <c r="I281" s="46"/>
      <c r="K281" s="46"/>
      <c r="L281" s="47"/>
      <c r="M281" s="46"/>
      <c r="N281" s="47"/>
      <c r="O281" s="48"/>
      <c r="P281" s="180"/>
    </row>
    <row r="282" spans="1:26" ht="16.5" customHeight="1" x14ac:dyDescent="0.25">
      <c r="C282" s="83">
        <v>1</v>
      </c>
      <c r="D282" s="84">
        <v>2</v>
      </c>
      <c r="E282" s="85">
        <v>3</v>
      </c>
      <c r="F282" s="86">
        <v>4</v>
      </c>
      <c r="G282" s="87">
        <v>5</v>
      </c>
      <c r="H282" s="88">
        <v>0</v>
      </c>
      <c r="I282" s="49"/>
      <c r="K282" s="50"/>
      <c r="L282" s="50"/>
      <c r="M282" s="50"/>
      <c r="N282" s="50"/>
      <c r="O282" s="50"/>
      <c r="P282" s="181"/>
    </row>
    <row r="283" spans="1:26" ht="30.75" customHeight="1" x14ac:dyDescent="0.25">
      <c r="A283" s="24"/>
      <c r="B283" s="275" t="str">
        <f>J283</f>
        <v>6.2 La cordialidad y amabilidad en el trato por parte del personal de la Biblioteca</v>
      </c>
      <c r="C283" s="149">
        <f>COUNTIF(TABLA!$AX:$AX,C$109)</f>
        <v>2</v>
      </c>
      <c r="D283" s="149">
        <f>COUNTIF(TABLA!$AX:$AX,D$109)</f>
        <v>3</v>
      </c>
      <c r="E283" s="149">
        <f>COUNTIF(TABLA!$AX:$AX,E$109)</f>
        <v>19</v>
      </c>
      <c r="F283" s="149">
        <f>COUNTIF(TABLA!$AX:$AX,F$109)</f>
        <v>84</v>
      </c>
      <c r="G283" s="149">
        <f>COUNTIF(TABLA!$AX:$AX,G$109)</f>
        <v>561</v>
      </c>
      <c r="H283" s="149">
        <f>F$11-SUM(C283:G283)</f>
        <v>9</v>
      </c>
      <c r="I283" s="27"/>
      <c r="J283" s="281" t="str">
        <f>TABLA!AX1</f>
        <v>6.2 La cordialidad y amabilidad en el trato por parte del personal de la Biblioteca</v>
      </c>
      <c r="K283" s="281"/>
      <c r="L283" s="281"/>
      <c r="M283" s="281"/>
      <c r="N283" s="281"/>
      <c r="O283" s="281"/>
      <c r="P283" s="176">
        <f>Y283*10</f>
        <v>9.4805680119581464</v>
      </c>
      <c r="Q283" s="110">
        <f>SUM(C283:H283)</f>
        <v>678</v>
      </c>
      <c r="R283" s="110">
        <f>SUM(J283:O283)</f>
        <v>0</v>
      </c>
      <c r="S283" s="111">
        <v>0</v>
      </c>
      <c r="T283" s="111">
        <v>1</v>
      </c>
      <c r="U283" s="111">
        <v>2</v>
      </c>
      <c r="V283" s="111">
        <v>3</v>
      </c>
      <c r="W283" s="111">
        <v>4</v>
      </c>
      <c r="Y283" s="111">
        <f>SUM(S284:W284)/((Q283-H283)*4)</f>
        <v>0.9480568011958147</v>
      </c>
    </row>
    <row r="284" spans="1:26" ht="12.75" customHeight="1" x14ac:dyDescent="0.25">
      <c r="B284" s="275"/>
      <c r="C284" s="150">
        <f t="shared" ref="C284:H284" si="25">C283/SUM($C283:$H283)</f>
        <v>2.9498525073746312E-3</v>
      </c>
      <c r="D284" s="150">
        <f t="shared" si="25"/>
        <v>4.4247787610619468E-3</v>
      </c>
      <c r="E284" s="150">
        <f t="shared" si="25"/>
        <v>2.8023598820058997E-2</v>
      </c>
      <c r="F284" s="150">
        <f t="shared" si="25"/>
        <v>0.12389380530973451</v>
      </c>
      <c r="G284" s="150">
        <f t="shared" si="25"/>
        <v>0.82743362831858402</v>
      </c>
      <c r="H284" s="150">
        <f t="shared" si="25"/>
        <v>1.3274336283185841E-2</v>
      </c>
      <c r="I284" s="51"/>
      <c r="J284" s="52"/>
      <c r="K284" s="52"/>
      <c r="L284" s="52"/>
      <c r="M284" s="52"/>
      <c r="N284" s="52"/>
      <c r="O284" s="52"/>
      <c r="S284" s="111">
        <v>0</v>
      </c>
      <c r="T284" s="111">
        <f>D283*T283</f>
        <v>3</v>
      </c>
      <c r="U284" s="111">
        <f>E283*U283</f>
        <v>38</v>
      </c>
      <c r="V284" s="111">
        <f>F283*V283</f>
        <v>252</v>
      </c>
      <c r="W284" s="111">
        <f>G283*W283</f>
        <v>2244</v>
      </c>
      <c r="Y284" s="117"/>
    </row>
    <row r="285" spans="1:26" ht="12.75" customHeight="1" x14ac:dyDescent="0.25">
      <c r="B285" s="275"/>
      <c r="C285" s="107"/>
      <c r="D285" s="107"/>
      <c r="E285" s="107"/>
      <c r="F285" s="107"/>
      <c r="G285" s="107"/>
      <c r="H285" s="107"/>
      <c r="I285" s="51"/>
      <c r="J285" s="52"/>
      <c r="K285" s="52"/>
      <c r="L285" s="52"/>
      <c r="M285" s="52"/>
      <c r="N285" s="52"/>
      <c r="O285" s="52"/>
      <c r="Y285" s="117"/>
    </row>
    <row r="286" spans="1:26" s="16" customFormat="1" ht="130.5" customHeight="1" x14ac:dyDescent="0.25">
      <c r="A286" s="24"/>
      <c r="B286" s="275"/>
      <c r="C286" s="26"/>
      <c r="D286" s="26"/>
      <c r="E286" s="26"/>
      <c r="F286" s="26"/>
      <c r="G286" s="26"/>
      <c r="H286" s="26"/>
      <c r="I286" s="27"/>
      <c r="J286" s="44"/>
      <c r="K286" s="44"/>
      <c r="L286" s="44"/>
      <c r="M286" s="44"/>
      <c r="N286" s="44"/>
      <c r="O286" s="44"/>
      <c r="P286" s="171"/>
      <c r="Q286" s="118"/>
      <c r="R286" s="117"/>
      <c r="S286" s="117"/>
      <c r="T286" s="117"/>
      <c r="U286" s="117"/>
      <c r="V286" s="117"/>
      <c r="W286" s="117"/>
      <c r="X286" s="117"/>
      <c r="Y286" s="111"/>
      <c r="Z286" s="117"/>
    </row>
    <row r="287" spans="1:26" ht="12.75" customHeight="1" x14ac:dyDescent="0.25">
      <c r="A287" s="77"/>
      <c r="I287" s="17"/>
      <c r="J287" s="17"/>
      <c r="K287" s="17"/>
      <c r="L287" s="17"/>
      <c r="M287" s="17"/>
      <c r="N287" s="17"/>
      <c r="O287" s="17"/>
    </row>
    <row r="288" spans="1:26" ht="60.75" customHeight="1" x14ac:dyDescent="0.25">
      <c r="A288" s="222" t="s">
        <v>10</v>
      </c>
      <c r="B288" s="226" t="s">
        <v>11</v>
      </c>
      <c r="C288" s="278" t="s">
        <v>29</v>
      </c>
      <c r="D288" s="278"/>
      <c r="E288" s="278"/>
      <c r="F288" s="278"/>
      <c r="G288" s="278"/>
      <c r="H288" s="278"/>
      <c r="I288" s="45"/>
      <c r="J288" s="279"/>
      <c r="K288" s="279"/>
      <c r="L288" s="279"/>
      <c r="M288" s="279"/>
      <c r="N288" s="279"/>
      <c r="O288" s="279"/>
    </row>
    <row r="289" spans="1:28" ht="12.75" customHeight="1" x14ac:dyDescent="0.25">
      <c r="A289" s="40"/>
      <c r="I289" s="17"/>
      <c r="J289" s="17"/>
      <c r="K289" s="17"/>
      <c r="L289" s="17"/>
      <c r="M289" s="17"/>
      <c r="N289" s="17"/>
      <c r="O289" s="17"/>
    </row>
    <row r="290" spans="1:28" ht="30" customHeight="1" x14ac:dyDescent="0.4">
      <c r="A290" s="78"/>
      <c r="B290" s="39"/>
      <c r="C290" s="109" t="s">
        <v>25</v>
      </c>
      <c r="D290" s="23"/>
      <c r="E290" s="22" t="s">
        <v>26</v>
      </c>
      <c r="F290" s="23"/>
      <c r="G290" s="108" t="s">
        <v>27</v>
      </c>
      <c r="H290" s="82" t="s">
        <v>28</v>
      </c>
      <c r="I290" s="46"/>
      <c r="J290" s="47"/>
      <c r="K290" s="46"/>
      <c r="L290" s="47"/>
      <c r="M290" s="46"/>
      <c r="N290" s="47"/>
      <c r="O290" s="48"/>
    </row>
    <row r="291" spans="1:28" ht="70.5" customHeight="1" x14ac:dyDescent="0.25">
      <c r="A291" s="40"/>
      <c r="B291" s="39"/>
      <c r="C291" s="260" t="s">
        <v>412</v>
      </c>
      <c r="D291" s="261" t="s">
        <v>405</v>
      </c>
      <c r="E291" s="262" t="s">
        <v>343</v>
      </c>
      <c r="F291" s="263" t="s">
        <v>321</v>
      </c>
      <c r="G291" s="264" t="s">
        <v>309</v>
      </c>
      <c r="H291" s="265">
        <v>0</v>
      </c>
      <c r="I291" s="49"/>
      <c r="J291" s="50"/>
      <c r="K291" s="50"/>
      <c r="L291" s="50"/>
      <c r="M291" s="50"/>
      <c r="N291" s="50"/>
      <c r="O291" s="50"/>
    </row>
    <row r="292" spans="1:28" ht="35.25" customHeight="1" x14ac:dyDescent="0.25">
      <c r="A292" s="41"/>
      <c r="B292" s="274" t="str">
        <f>J292</f>
        <v>7.1 ¿Cómo valoraría globalmente el servicio de Biblioteca?</v>
      </c>
      <c r="C292" s="149">
        <f>COUNTIF(TABLA!$AY:$AY,C$291)</f>
        <v>5</v>
      </c>
      <c r="D292" s="149">
        <f>COUNTIF(TABLA!$AY:$AY,D$291)</f>
        <v>5</v>
      </c>
      <c r="E292" s="149">
        <f>COUNTIF(TABLA!$AY:$AY,E$291)</f>
        <v>35</v>
      </c>
      <c r="F292" s="149">
        <f>COUNTIF(TABLA!$AY:$AY,F$291)</f>
        <v>271</v>
      </c>
      <c r="G292" s="149">
        <f>COUNTIF(TABLA!$AY:$AY,G$291)</f>
        <v>357</v>
      </c>
      <c r="H292" s="149">
        <f>F$11-SUM(C292:G292)</f>
        <v>5</v>
      </c>
      <c r="I292" s="30"/>
      <c r="J292" s="281" t="str">
        <f>TABLA!AY1</f>
        <v>7.1 ¿Cómo valoraría globalmente el servicio de Biblioteca?</v>
      </c>
      <c r="K292" s="281"/>
      <c r="L292" s="281"/>
      <c r="M292" s="281"/>
      <c r="N292" s="281"/>
      <c r="O292" s="281"/>
      <c r="P292" s="176">
        <f>Y292*10</f>
        <v>8.6032689450222897</v>
      </c>
      <c r="Q292" s="110">
        <f>SUM(C292:H292)</f>
        <v>678</v>
      </c>
      <c r="R292" s="110">
        <f>SUM(J292:O292)</f>
        <v>0</v>
      </c>
      <c r="S292" s="111">
        <v>0</v>
      </c>
      <c r="T292" s="111">
        <v>1</v>
      </c>
      <c r="U292" s="111">
        <v>2</v>
      </c>
      <c r="V292" s="111">
        <v>3</v>
      </c>
      <c r="W292" s="111">
        <v>4</v>
      </c>
      <c r="Y292" s="111">
        <f>SUM(S293:W293)/((Q292-H292)*4)</f>
        <v>0.86032689450222888</v>
      </c>
      <c r="AB292" t="s">
        <v>413</v>
      </c>
    </row>
    <row r="293" spans="1:28" ht="12.75" customHeight="1" x14ac:dyDescent="0.25">
      <c r="B293" s="274"/>
      <c r="C293" s="150">
        <f t="shared" ref="C293:H293" si="26">C292/SUM($C292:$H292)</f>
        <v>7.3746312684365781E-3</v>
      </c>
      <c r="D293" s="150">
        <f t="shared" si="26"/>
        <v>7.3746312684365781E-3</v>
      </c>
      <c r="E293" s="150">
        <f t="shared" si="26"/>
        <v>5.1622418879056046E-2</v>
      </c>
      <c r="F293" s="150">
        <f t="shared" si="26"/>
        <v>0.39970501474926251</v>
      </c>
      <c r="G293" s="150">
        <f t="shared" si="26"/>
        <v>0.52654867256637172</v>
      </c>
      <c r="H293" s="150">
        <f t="shared" si="26"/>
        <v>7.3746312684365781E-3</v>
      </c>
      <c r="I293" s="51"/>
      <c r="K293" s="52"/>
      <c r="L293" s="52"/>
      <c r="M293" s="52"/>
      <c r="N293" s="52"/>
      <c r="O293" s="52"/>
      <c r="P293" s="177"/>
      <c r="S293" s="111">
        <v>0</v>
      </c>
      <c r="T293" s="111">
        <f>D292*T292</f>
        <v>5</v>
      </c>
      <c r="U293" s="111">
        <f>E292*U292</f>
        <v>70</v>
      </c>
      <c r="V293" s="111">
        <f>F292*V292</f>
        <v>813</v>
      </c>
      <c r="W293" s="111">
        <f>G292*W292</f>
        <v>1428</v>
      </c>
      <c r="Y293" s="117"/>
      <c r="AB293" t="s">
        <v>422</v>
      </c>
    </row>
    <row r="294" spans="1:28" s="16" customFormat="1" ht="130.5" customHeight="1" x14ac:dyDescent="0.25">
      <c r="A294" s="24"/>
      <c r="B294" s="274"/>
      <c r="C294" s="26"/>
      <c r="D294" s="26"/>
      <c r="E294" s="26"/>
      <c r="F294" s="26"/>
      <c r="G294" s="26"/>
      <c r="H294" s="26"/>
      <c r="I294" s="27"/>
      <c r="K294" s="44"/>
      <c r="L294" s="44"/>
      <c r="M294" s="44"/>
      <c r="N294" s="44"/>
      <c r="O294" s="44"/>
      <c r="P294" s="178"/>
      <c r="Q294" s="118"/>
      <c r="R294" s="117"/>
      <c r="S294" s="117"/>
      <c r="T294" s="117"/>
      <c r="U294" s="117"/>
      <c r="V294" s="117"/>
      <c r="W294" s="117"/>
      <c r="X294" s="117"/>
      <c r="Y294" s="111"/>
      <c r="Z294" s="117"/>
      <c r="AB294" s="16" t="s">
        <v>337</v>
      </c>
    </row>
    <row r="295" spans="1:28" ht="12.75" customHeight="1" x14ac:dyDescent="0.25">
      <c r="A295" s="40"/>
      <c r="AB295" t="s">
        <v>315</v>
      </c>
    </row>
    <row r="296" spans="1:28" ht="30" customHeight="1" x14ac:dyDescent="0.4">
      <c r="A296" s="78"/>
      <c r="B296" s="39"/>
      <c r="C296" s="109" t="s">
        <v>25</v>
      </c>
      <c r="D296" s="23"/>
      <c r="E296" s="22" t="s">
        <v>26</v>
      </c>
      <c r="F296" s="23"/>
      <c r="G296" s="108" t="s">
        <v>27</v>
      </c>
      <c r="H296" s="82" t="s">
        <v>28</v>
      </c>
      <c r="I296" s="46"/>
      <c r="K296" s="46"/>
      <c r="L296" s="47"/>
      <c r="M296" s="46"/>
      <c r="N296" s="47"/>
      <c r="O296" s="48"/>
      <c r="P296" s="180"/>
      <c r="AB296" t="s">
        <v>310</v>
      </c>
    </row>
    <row r="297" spans="1:28" ht="64.5" customHeight="1" x14ac:dyDescent="0.25">
      <c r="A297" s="40"/>
      <c r="B297" s="39"/>
      <c r="C297" s="260" t="s">
        <v>413</v>
      </c>
      <c r="D297" s="261" t="s">
        <v>422</v>
      </c>
      <c r="E297" s="262" t="s">
        <v>337</v>
      </c>
      <c r="F297" s="263" t="s">
        <v>315</v>
      </c>
      <c r="G297" s="264" t="s">
        <v>310</v>
      </c>
      <c r="H297" s="265">
        <v>0</v>
      </c>
      <c r="I297" s="49"/>
      <c r="K297" s="50"/>
      <c r="L297" s="50"/>
      <c r="M297" s="50"/>
      <c r="N297" s="50"/>
      <c r="O297" s="50"/>
      <c r="P297" s="182"/>
    </row>
    <row r="298" spans="1:28" ht="30.75" customHeight="1" x14ac:dyDescent="0.25">
      <c r="A298" s="41"/>
      <c r="B298" s="274" t="str">
        <f>J298</f>
        <v>7.2 En su opinión, ¿cómo ha evolucionado este servicio en los dos últimos años?</v>
      </c>
      <c r="C298" s="149">
        <f>COUNTIF(TABLA!$AZ:$AZ,C297)</f>
        <v>4</v>
      </c>
      <c r="D298" s="149">
        <f>COUNTIF(TABLA!$AZ:$AZ,D297)</f>
        <v>9</v>
      </c>
      <c r="E298" s="149">
        <f>COUNTIF(TABLA!$AZ:$AZ,E297)</f>
        <v>103</v>
      </c>
      <c r="F298" s="149">
        <f>COUNTIF(TABLA!$AZ:$AZ,F297)</f>
        <v>336</v>
      </c>
      <c r="G298" s="149">
        <f>COUNTIF(TABLA!$AZ:$AZ,G297)</f>
        <v>210</v>
      </c>
      <c r="H298" s="149">
        <f>F$11-SUM(C298:G298)</f>
        <v>16</v>
      </c>
      <c r="I298" s="30"/>
      <c r="J298" s="281" t="str">
        <f>TABLA!AZ1</f>
        <v>7.2 En su opinión, ¿cómo ha evolucionado este servicio en los dos últimos años?</v>
      </c>
      <c r="K298" s="281"/>
      <c r="L298" s="281"/>
      <c r="M298" s="281"/>
      <c r="N298" s="281"/>
      <c r="O298" s="281"/>
      <c r="P298" s="176">
        <f>Y298*10</f>
        <v>7.7907854984894263</v>
      </c>
      <c r="Q298" s="110">
        <f>SUM(C298:H298)</f>
        <v>678</v>
      </c>
      <c r="R298" s="122">
        <f>SUM(J298:O298)</f>
        <v>0</v>
      </c>
      <c r="S298" s="111">
        <v>0</v>
      </c>
      <c r="T298" s="111">
        <v>1</v>
      </c>
      <c r="U298" s="111">
        <v>2</v>
      </c>
      <c r="V298" s="111">
        <v>3</v>
      </c>
      <c r="W298" s="111">
        <v>4</v>
      </c>
      <c r="Y298" s="111">
        <f>SUM(S299:W299)/((Q298-H298)*4)</f>
        <v>0.77907854984894265</v>
      </c>
    </row>
    <row r="299" spans="1:28" ht="12.75" customHeight="1" x14ac:dyDescent="0.25">
      <c r="B299" s="274"/>
      <c r="C299" s="150">
        <f t="shared" ref="C299:H299" si="27">C298/SUM($C298:$H298)</f>
        <v>5.8997050147492625E-3</v>
      </c>
      <c r="D299" s="150">
        <f t="shared" si="27"/>
        <v>1.3274336283185841E-2</v>
      </c>
      <c r="E299" s="150">
        <f t="shared" si="27"/>
        <v>0.15191740412979352</v>
      </c>
      <c r="F299" s="150">
        <f t="shared" si="27"/>
        <v>0.49557522123893805</v>
      </c>
      <c r="G299" s="150">
        <f t="shared" si="27"/>
        <v>0.30973451327433627</v>
      </c>
      <c r="H299" s="150">
        <f t="shared" si="27"/>
        <v>2.359882005899705E-2</v>
      </c>
      <c r="I299" s="51"/>
      <c r="J299" s="281"/>
      <c r="K299" s="281"/>
      <c r="L299" s="281"/>
      <c r="M299" s="281"/>
      <c r="N299" s="281"/>
      <c r="O299" s="281"/>
      <c r="S299" s="111">
        <v>0</v>
      </c>
      <c r="T299" s="111">
        <f>D298*T298</f>
        <v>9</v>
      </c>
      <c r="U299" s="111">
        <f>E298*U298</f>
        <v>206</v>
      </c>
      <c r="V299" s="111">
        <f>F298*V298</f>
        <v>1008</v>
      </c>
      <c r="W299" s="111">
        <f>G298*W298</f>
        <v>840</v>
      </c>
      <c r="Y299" s="117"/>
    </row>
    <row r="300" spans="1:28" ht="12.75" customHeight="1" x14ac:dyDescent="0.25">
      <c r="B300" s="274"/>
      <c r="C300" s="105"/>
      <c r="D300" s="105"/>
      <c r="E300" s="105"/>
      <c r="F300" s="105"/>
      <c r="G300" s="105"/>
      <c r="H300" s="105"/>
      <c r="I300" s="51"/>
      <c r="J300" s="104"/>
      <c r="K300" s="104"/>
      <c r="L300" s="104"/>
      <c r="M300" s="104"/>
      <c r="N300" s="104"/>
      <c r="O300" s="104"/>
      <c r="Y300" s="117"/>
    </row>
    <row r="301" spans="1:28" s="16" customFormat="1" ht="130.5" customHeight="1" x14ac:dyDescent="0.25">
      <c r="A301" s="24"/>
      <c r="B301" s="274"/>
      <c r="C301" s="26"/>
      <c r="D301" s="26"/>
      <c r="E301" s="26"/>
      <c r="F301" s="26"/>
      <c r="G301" s="26"/>
      <c r="H301" s="26"/>
      <c r="I301" s="27"/>
      <c r="J301" s="44"/>
      <c r="K301" s="44"/>
      <c r="L301" s="44"/>
      <c r="M301" s="44"/>
      <c r="N301" s="44"/>
      <c r="O301" s="44"/>
      <c r="P301" s="171"/>
      <c r="Q301" s="118"/>
      <c r="R301" s="117"/>
      <c r="S301" s="117"/>
      <c r="T301" s="117"/>
      <c r="U301" s="117"/>
      <c r="V301" s="117"/>
      <c r="W301" s="117"/>
      <c r="X301" s="117"/>
      <c r="Y301" s="111"/>
      <c r="Z301" s="117"/>
    </row>
    <row r="302" spans="1:28" ht="12.75" customHeight="1" x14ac:dyDescent="0.25">
      <c r="S302" s="111">
        <v>0</v>
      </c>
      <c r="T302" s="111">
        <v>2.5</v>
      </c>
      <c r="U302" s="111">
        <v>5</v>
      </c>
      <c r="V302" s="111">
        <v>7.5</v>
      </c>
      <c r="W302" s="111">
        <v>10</v>
      </c>
    </row>
    <row r="303" spans="1:28" ht="12.75" customHeight="1" x14ac:dyDescent="0.25">
      <c r="S303" s="111">
        <f>C298*S302</f>
        <v>0</v>
      </c>
      <c r="T303" s="111">
        <f>D298*T302</f>
        <v>22.5</v>
      </c>
      <c r="U303" s="111">
        <f>E298*U302</f>
        <v>515</v>
      </c>
      <c r="V303" s="111">
        <f>F298*V302</f>
        <v>2520</v>
      </c>
      <c r="W303" s="111">
        <f>G298*W302</f>
        <v>2100</v>
      </c>
      <c r="X303" s="111">
        <f>SUM(S303:W303)/SUM(C298:G298)</f>
        <v>7.7907854984894263</v>
      </c>
    </row>
    <row r="306" spans="3:25" ht="12.75" customHeight="1" x14ac:dyDescent="0.25">
      <c r="C306" s="13">
        <v>0</v>
      </c>
      <c r="D306">
        <v>0</v>
      </c>
      <c r="E306">
        <v>0</v>
      </c>
      <c r="F306">
        <v>6</v>
      </c>
      <c r="G306">
        <v>0</v>
      </c>
      <c r="H306">
        <v>0</v>
      </c>
      <c r="P306" s="171">
        <f>Y306*10</f>
        <v>7.5</v>
      </c>
      <c r="Q306" s="110">
        <f>SUM(C306:H306)</f>
        <v>6</v>
      </c>
      <c r="S306" s="111">
        <v>0</v>
      </c>
      <c r="T306" s="111">
        <v>1</v>
      </c>
      <c r="U306" s="111">
        <v>2</v>
      </c>
      <c r="V306" s="111">
        <v>3</v>
      </c>
      <c r="W306" s="111">
        <v>4</v>
      </c>
      <c r="Y306" s="111">
        <f>SUM(S307:W307)/((Q306-H306)*4)</f>
        <v>0.75</v>
      </c>
    </row>
    <row r="307" spans="3:25" ht="12.75" customHeight="1" x14ac:dyDescent="0.25">
      <c r="S307" s="111">
        <v>0</v>
      </c>
      <c r="T307" s="111">
        <f>D306*T306</f>
        <v>0</v>
      </c>
      <c r="U307" s="111">
        <f>E306*U306</f>
        <v>0</v>
      </c>
      <c r="V307" s="111">
        <f>F306*V306</f>
        <v>18</v>
      </c>
      <c r="W307" s="111">
        <f>G306*W306</f>
        <v>0</v>
      </c>
      <c r="Y307" s="117"/>
    </row>
    <row r="310" spans="3:25" ht="12.75" customHeight="1" x14ac:dyDescent="0.25">
      <c r="Y310" s="117"/>
    </row>
  </sheetData>
  <sortState ref="A75:H102">
    <sortCondition descending="1" ref="G75:G102"/>
  </sortState>
  <mergeCells count="73">
    <mergeCell ref="B212:K212"/>
    <mergeCell ref="B122:P122"/>
    <mergeCell ref="J277:O277"/>
    <mergeCell ref="B156:B159"/>
    <mergeCell ref="B160:B163"/>
    <mergeCell ref="B277:B279"/>
    <mergeCell ref="B187:B190"/>
    <mergeCell ref="B213:I216"/>
    <mergeCell ref="B242:F243"/>
    <mergeCell ref="B270:L270"/>
    <mergeCell ref="J147:O148"/>
    <mergeCell ref="J141:O142"/>
    <mergeCell ref="J138:O139"/>
    <mergeCell ref="B180:B183"/>
    <mergeCell ref="B176:B179"/>
    <mergeCell ref="B147:B150"/>
    <mergeCell ref="B141:B144"/>
    <mergeCell ref="B138:B140"/>
    <mergeCell ref="B151:B155"/>
    <mergeCell ref="C173:H173"/>
    <mergeCell ref="J119:O120"/>
    <mergeCell ref="B123:P123"/>
    <mergeCell ref="B127:C127"/>
    <mergeCell ref="B128:C128"/>
    <mergeCell ref="J135:O136"/>
    <mergeCell ref="B129:C129"/>
    <mergeCell ref="B130:C130"/>
    <mergeCell ref="B131:C131"/>
    <mergeCell ref="B119:B121"/>
    <mergeCell ref="B135:B137"/>
    <mergeCell ref="B164:P164"/>
    <mergeCell ref="J110:O111"/>
    <mergeCell ref="J116:O117"/>
    <mergeCell ref="J113:O114"/>
    <mergeCell ref="B110:B112"/>
    <mergeCell ref="B113:B115"/>
    <mergeCell ref="B116:B118"/>
    <mergeCell ref="B2:P3"/>
    <mergeCell ref="B5:P5"/>
    <mergeCell ref="B6:P6"/>
    <mergeCell ref="C107:H107"/>
    <mergeCell ref="J107:O107"/>
    <mergeCell ref="B73:O73"/>
    <mergeCell ref="J298:O299"/>
    <mergeCell ref="J204:O205"/>
    <mergeCell ref="J180:O181"/>
    <mergeCell ref="J200:O201"/>
    <mergeCell ref="J195:O196"/>
    <mergeCell ref="J191:O192"/>
    <mergeCell ref="J283:O283"/>
    <mergeCell ref="J187:O188"/>
    <mergeCell ref="B252:P252"/>
    <mergeCell ref="B195:B199"/>
    <mergeCell ref="B191:B194"/>
    <mergeCell ref="B204:B206"/>
    <mergeCell ref="B200:B203"/>
    <mergeCell ref="B256:P256"/>
    <mergeCell ref="B298:B301"/>
    <mergeCell ref="J292:O292"/>
    <mergeCell ref="J176:O177"/>
    <mergeCell ref="J160:O161"/>
    <mergeCell ref="J156:O157"/>
    <mergeCell ref="J151:O152"/>
    <mergeCell ref="J173:O173"/>
    <mergeCell ref="B217:P217"/>
    <mergeCell ref="B292:B294"/>
    <mergeCell ref="B283:B286"/>
    <mergeCell ref="B227:I228"/>
    <mergeCell ref="B260:P260"/>
    <mergeCell ref="C288:H288"/>
    <mergeCell ref="J288:O288"/>
    <mergeCell ref="C274:H274"/>
    <mergeCell ref="J274:O274"/>
  </mergeCells>
  <phoneticPr fontId="0" type="noConversion"/>
  <conditionalFormatting sqref="J127:N132">
    <cfRule type="colorScale" priority="2">
      <colorScale>
        <cfvo type="min"/>
        <cfvo type="max"/>
        <color rgb="FFFFEF9C"/>
        <color rgb="FF63BE7B"/>
      </colorScale>
    </cfRule>
  </conditionalFormatting>
  <printOptions horizontalCentered="1"/>
  <pageMargins left="0.25" right="0.25" top="0.75" bottom="0.75" header="0.3" footer="0.3"/>
  <pageSetup paperSize="9" scale="61" fitToHeight="0" orientation="portrait" r:id="rId1"/>
  <headerFooter alignWithMargins="0">
    <oddFooter>&amp;C&amp;P</oddFooter>
  </headerFooter>
  <rowBreaks count="6" manualBreakCount="6">
    <brk id="45" max="15" man="1"/>
    <brk id="70" max="15" man="1"/>
    <brk id="131" max="15" man="1"/>
    <brk id="155" max="15" man="1"/>
    <brk id="172" max="15" man="1"/>
    <brk id="273" max="15" man="1"/>
  </rowBreaks>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C16" sqref="C16"/>
    </sheetView>
  </sheetViews>
  <sheetFormatPr baseColWidth="10" defaultRowHeight="12.75" x14ac:dyDescent="0.2"/>
  <cols>
    <col min="2" max="2" width="35" customWidth="1"/>
  </cols>
  <sheetData>
    <row r="4" spans="1:3" x14ac:dyDescent="0.2">
      <c r="A4">
        <v>1</v>
      </c>
      <c r="B4" t="s">
        <v>195</v>
      </c>
      <c r="C4" s="169"/>
    </row>
    <row r="5" spans="1:3" x14ac:dyDescent="0.2">
      <c r="A5">
        <v>2</v>
      </c>
      <c r="B5" t="s">
        <v>197</v>
      </c>
      <c r="C5" s="169"/>
    </row>
    <row r="6" spans="1:3" x14ac:dyDescent="0.2">
      <c r="A6">
        <v>3</v>
      </c>
      <c r="B6" t="s">
        <v>194</v>
      </c>
      <c r="C6" s="169"/>
    </row>
    <row r="7" spans="1:3" x14ac:dyDescent="0.2">
      <c r="A7">
        <v>4</v>
      </c>
      <c r="B7" t="s">
        <v>196</v>
      </c>
      <c r="C7" s="16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1"/>
  <sheetViews>
    <sheetView showGridLines="0" tabSelected="1" view="pageBreakPreview" zoomScale="130" zoomScaleNormal="75" zoomScaleSheetLayoutView="130" workbookViewId="0">
      <pane ySplit="1" topLeftCell="A2" activePane="bottomLeft" state="frozen"/>
      <selection pane="bottomLeft" activeCell="B51" sqref="B51:C78"/>
    </sheetView>
  </sheetViews>
  <sheetFormatPr baseColWidth="10" defaultRowHeight="12.75" customHeight="1" x14ac:dyDescent="0.25"/>
  <cols>
    <col min="1" max="1" width="8.7109375" style="67" customWidth="1"/>
    <col min="2" max="2" width="46.85546875" style="10" customWidth="1"/>
    <col min="3" max="3" width="8.7109375" style="13" customWidth="1"/>
    <col min="4" max="8" width="8.7109375" customWidth="1"/>
    <col min="9" max="9" width="6.42578125" customWidth="1"/>
    <col min="10" max="10" width="7.140625" style="16" customWidth="1"/>
    <col min="11" max="15" width="6.42578125" style="16" customWidth="1"/>
    <col min="16" max="16" width="11.5703125" style="171" bestFit="1" customWidth="1"/>
    <col min="17" max="17" width="12.7109375" style="110" bestFit="1" customWidth="1"/>
    <col min="18" max="18" width="11.5703125" style="111" bestFit="1" customWidth="1"/>
    <col min="19" max="24" width="6.5703125" style="111" customWidth="1"/>
    <col min="25" max="25" width="11.5703125" style="111" bestFit="1" customWidth="1"/>
    <col min="26" max="26" width="11.42578125" style="111"/>
  </cols>
  <sheetData>
    <row r="1" spans="1:26" ht="51.75" customHeight="1" x14ac:dyDescent="0.3">
      <c r="A1" s="66"/>
      <c r="B1" s="1"/>
    </row>
    <row r="2" spans="1:26" ht="20.25" customHeight="1" x14ac:dyDescent="0.25">
      <c r="B2" s="282" t="s">
        <v>14</v>
      </c>
      <c r="C2" s="282"/>
      <c r="D2" s="282"/>
      <c r="E2" s="282"/>
      <c r="F2" s="282"/>
      <c r="G2" s="282"/>
      <c r="H2" s="282"/>
      <c r="I2" s="282"/>
      <c r="J2" s="282"/>
      <c r="K2" s="282"/>
      <c r="L2" s="282"/>
      <c r="M2" s="282"/>
      <c r="N2" s="282"/>
      <c r="O2" s="282"/>
      <c r="P2" s="282"/>
      <c r="R2" s="111">
        <v>2</v>
      </c>
    </row>
    <row r="3" spans="1:26" ht="23.25" customHeight="1" x14ac:dyDescent="0.25">
      <c r="B3" s="282"/>
      <c r="C3" s="282"/>
      <c r="D3" s="282"/>
      <c r="E3" s="282"/>
      <c r="F3" s="282"/>
      <c r="G3" s="282"/>
      <c r="H3" s="282"/>
      <c r="I3" s="282"/>
      <c r="J3" s="282"/>
      <c r="K3" s="282"/>
      <c r="L3" s="282"/>
      <c r="M3" s="282"/>
      <c r="N3" s="282"/>
      <c r="O3" s="282"/>
      <c r="P3" s="282"/>
    </row>
    <row r="4" spans="1:26" ht="12.75" customHeight="1" x14ac:dyDescent="0.25">
      <c r="A4" s="68"/>
      <c r="B4" s="3"/>
      <c r="C4" s="56"/>
      <c r="D4" s="2"/>
      <c r="E4" s="2"/>
      <c r="F4" s="2"/>
      <c r="G4" s="2"/>
    </row>
    <row r="5" spans="1:26" ht="18.75" customHeight="1" x14ac:dyDescent="0.25">
      <c r="B5" s="283" t="s">
        <v>15</v>
      </c>
      <c r="C5" s="283"/>
      <c r="D5" s="283"/>
      <c r="E5" s="283"/>
      <c r="F5" s="283"/>
      <c r="G5" s="283"/>
      <c r="H5" s="283"/>
      <c r="I5" s="283"/>
      <c r="J5" s="283"/>
      <c r="K5" s="283"/>
      <c r="L5" s="283"/>
      <c r="M5" s="283"/>
      <c r="N5" s="283"/>
      <c r="O5" s="283"/>
      <c r="P5" s="283"/>
    </row>
    <row r="6" spans="1:26" ht="18.75" customHeight="1" x14ac:dyDescent="0.25">
      <c r="B6" s="283" t="s">
        <v>99</v>
      </c>
      <c r="C6" s="283"/>
      <c r="D6" s="283"/>
      <c r="E6" s="283"/>
      <c r="F6" s="283"/>
      <c r="G6" s="283"/>
      <c r="H6" s="283"/>
      <c r="I6" s="283"/>
      <c r="J6" s="283"/>
      <c r="K6" s="283"/>
      <c r="L6" s="283"/>
      <c r="M6" s="283"/>
      <c r="N6" s="283"/>
      <c r="O6" s="283"/>
      <c r="P6" s="283"/>
    </row>
    <row r="7" spans="1:26" ht="18.75" customHeight="1" x14ac:dyDescent="0.25">
      <c r="B7" s="251"/>
      <c r="C7" s="251"/>
      <c r="D7" s="251"/>
      <c r="E7" s="251"/>
      <c r="F7" s="5" t="str">
        <f>R10</f>
        <v>Ciencias de la Salud</v>
      </c>
      <c r="G7" s="251"/>
      <c r="H7" s="251"/>
      <c r="I7" s="251"/>
      <c r="J7" s="79"/>
      <c r="K7" s="79"/>
      <c r="L7" s="79"/>
      <c r="M7" s="79"/>
      <c r="N7" s="79"/>
      <c r="O7" s="79"/>
      <c r="P7" s="172"/>
    </row>
    <row r="8" spans="1:26" ht="18.75" customHeight="1" x14ac:dyDescent="0.3">
      <c r="B8" s="6"/>
      <c r="C8" s="57"/>
      <c r="D8" s="7"/>
      <c r="E8" s="7"/>
      <c r="F8" s="123" t="s">
        <v>552</v>
      </c>
      <c r="G8" s="7"/>
      <c r="H8" s="9"/>
      <c r="I8" s="9"/>
      <c r="J8" s="55"/>
    </row>
    <row r="9" spans="1:26" ht="18.75" customHeight="1" x14ac:dyDescent="0.3">
      <c r="B9" s="6"/>
      <c r="C9" s="57"/>
      <c r="D9" s="7"/>
      <c r="E9" s="7"/>
      <c r="F9" s="8" t="s">
        <v>62</v>
      </c>
      <c r="G9" s="7"/>
      <c r="H9" s="9"/>
      <c r="I9" s="9"/>
      <c r="J9" s="55"/>
    </row>
    <row r="10" spans="1:26" ht="18.75" customHeight="1" x14ac:dyDescent="0.3">
      <c r="B10" s="6"/>
      <c r="C10" s="57"/>
      <c r="D10" s="7"/>
      <c r="E10" s="7"/>
      <c r="F10" s="8" t="s">
        <v>16</v>
      </c>
      <c r="G10" s="7"/>
      <c r="H10" s="9"/>
      <c r="I10" s="9"/>
      <c r="J10" s="55"/>
      <c r="R10" s="111" t="str">
        <f>LOOKUP($R$2,Areas!A4:A7,Areas!B4:B7)</f>
        <v>Ciencias de la Salud</v>
      </c>
    </row>
    <row r="11" spans="1:26" ht="18.75" customHeight="1" x14ac:dyDescent="0.3">
      <c r="B11" s="53"/>
      <c r="C11" s="58"/>
      <c r="D11" s="16"/>
      <c r="E11" s="54"/>
      <c r="F11" s="102">
        <f>COUNTIF(TABLA!$C$3:$C$4219,$R10)</f>
        <v>176</v>
      </c>
      <c r="G11" s="54"/>
      <c r="H11" s="55"/>
      <c r="I11" s="55"/>
      <c r="J11" s="55"/>
    </row>
    <row r="12" spans="1:26" s="11" customFormat="1" ht="27" customHeight="1" x14ac:dyDescent="0.35">
      <c r="A12" s="222" t="s">
        <v>17</v>
      </c>
      <c r="B12" s="223" t="s">
        <v>18</v>
      </c>
      <c r="C12" s="59"/>
      <c r="J12" s="80"/>
      <c r="K12" s="80"/>
      <c r="L12" s="80"/>
      <c r="M12" s="80"/>
      <c r="N12" s="80"/>
      <c r="O12" s="80"/>
      <c r="P12" s="173"/>
      <c r="Q12" s="110"/>
      <c r="R12" s="112"/>
      <c r="S12" s="112"/>
      <c r="T12" s="112"/>
      <c r="U12" s="112"/>
      <c r="V12" s="112"/>
      <c r="W12" s="112"/>
      <c r="X12" s="112"/>
      <c r="Y12" s="112"/>
      <c r="Z12" s="112"/>
    </row>
    <row r="13" spans="1:26" ht="10.5" customHeight="1" x14ac:dyDescent="0.25"/>
    <row r="14" spans="1:26" ht="19.5" customHeight="1" x14ac:dyDescent="0.25">
      <c r="A14" s="97" t="s">
        <v>20</v>
      </c>
      <c r="B14" s="106" t="s">
        <v>198</v>
      </c>
    </row>
    <row r="15" spans="1:26" ht="15.75" customHeight="1" x14ac:dyDescent="0.25">
      <c r="A15" s="40"/>
      <c r="C15" s="96"/>
      <c r="D15" s="42"/>
    </row>
    <row r="16" spans="1:26" ht="24.75" customHeight="1" x14ac:dyDescent="0.25">
      <c r="A16" s="151">
        <v>14</v>
      </c>
      <c r="B16" s="152" t="s">
        <v>195</v>
      </c>
      <c r="C16" s="155">
        <f>COUNTIF(TABLA!C:C,B16)</f>
        <v>107</v>
      </c>
      <c r="D16" s="43"/>
      <c r="E16" s="16"/>
      <c r="F16" s="16"/>
      <c r="G16" s="16"/>
      <c r="H16" s="16"/>
      <c r="I16" s="16"/>
      <c r="R16" s="191"/>
      <c r="S16" s="192"/>
      <c r="T16" s="194"/>
      <c r="U16" s="194"/>
    </row>
    <row r="17" spans="1:28" ht="24.75" customHeight="1" x14ac:dyDescent="0.25">
      <c r="A17" s="153">
        <v>16</v>
      </c>
      <c r="B17" s="154" t="s">
        <v>197</v>
      </c>
      <c r="C17" s="155">
        <f>COUNTIF(TABLA!C:C,B17)</f>
        <v>176</v>
      </c>
      <c r="D17" s="43"/>
      <c r="E17" s="16"/>
      <c r="F17" s="16"/>
      <c r="G17" s="16"/>
      <c r="H17" s="16"/>
      <c r="I17" s="16"/>
      <c r="R17" s="114"/>
      <c r="S17" s="113"/>
      <c r="T17" s="193"/>
      <c r="U17" s="193"/>
    </row>
    <row r="18" spans="1:28" ht="24.75" customHeight="1" x14ac:dyDescent="0.25">
      <c r="A18" s="153">
        <v>9</v>
      </c>
      <c r="B18" s="154" t="s">
        <v>194</v>
      </c>
      <c r="C18" s="155">
        <f>COUNTIF(TABLA!C:C,B18)</f>
        <v>174</v>
      </c>
      <c r="D18" s="43"/>
      <c r="E18" s="16"/>
      <c r="F18" s="16"/>
      <c r="G18" s="16"/>
      <c r="H18" s="16"/>
      <c r="I18" s="16"/>
      <c r="R18" s="193"/>
      <c r="S18" s="193"/>
      <c r="T18" s="193"/>
      <c r="U18" s="193"/>
    </row>
    <row r="19" spans="1:28" ht="24.75" customHeight="1" x14ac:dyDescent="0.25">
      <c r="A19" s="153">
        <v>12</v>
      </c>
      <c r="B19" s="154" t="s">
        <v>196</v>
      </c>
      <c r="C19" s="155">
        <f>COUNTIF(TABLA!C:C,B19)</f>
        <v>210</v>
      </c>
      <c r="D19" s="43"/>
      <c r="E19" s="16"/>
      <c r="F19" s="16"/>
      <c r="G19" s="16"/>
      <c r="H19" s="16"/>
      <c r="I19" s="16"/>
      <c r="R19" s="193"/>
      <c r="S19" s="193"/>
      <c r="T19" s="193"/>
      <c r="U19" s="193"/>
    </row>
    <row r="20" spans="1:28" s="111" customFormat="1" ht="12.75" customHeight="1" x14ac:dyDescent="0.25">
      <c r="A20" s="40"/>
      <c r="B20" s="10"/>
      <c r="C20" s="13"/>
      <c r="D20"/>
      <c r="E20" s="16"/>
      <c r="F20" s="16"/>
      <c r="G20" s="16"/>
      <c r="H20" s="16"/>
      <c r="I20" s="16"/>
      <c r="J20" s="16"/>
      <c r="K20" s="16"/>
      <c r="L20" s="16"/>
      <c r="M20" s="16"/>
      <c r="N20" s="16"/>
      <c r="O20" s="16"/>
      <c r="P20" s="171"/>
      <c r="Q20" s="110"/>
      <c r="AA20"/>
      <c r="AB20"/>
    </row>
    <row r="21" spans="1:28" s="111" customFormat="1" ht="12.75" customHeight="1" x14ac:dyDescent="0.25">
      <c r="A21" s="40"/>
      <c r="B21" s="10"/>
      <c r="C21" s="13"/>
      <c r="D21"/>
      <c r="E21"/>
      <c r="F21"/>
      <c r="G21"/>
      <c r="H21"/>
      <c r="I21"/>
      <c r="J21" s="16"/>
      <c r="K21" s="16"/>
      <c r="L21" s="16"/>
      <c r="M21" s="16"/>
      <c r="N21" s="16"/>
      <c r="O21" s="16"/>
      <c r="P21" s="171"/>
      <c r="Q21" s="110"/>
      <c r="AA21"/>
      <c r="AB21"/>
    </row>
    <row r="22" spans="1:28" s="111" customFormat="1" ht="19.5" customHeight="1" x14ac:dyDescent="0.25">
      <c r="A22" s="40"/>
      <c r="B22" s="125" t="s">
        <v>69</v>
      </c>
      <c r="C22" s="13"/>
      <c r="D22"/>
      <c r="E22"/>
      <c r="F22"/>
      <c r="G22"/>
      <c r="H22"/>
      <c r="I22"/>
      <c r="J22" s="16"/>
      <c r="K22" s="16"/>
      <c r="L22" s="16"/>
      <c r="M22" s="16"/>
      <c r="N22" s="16"/>
      <c r="O22" s="16"/>
      <c r="P22" s="171"/>
      <c r="Q22" s="110"/>
      <c r="AA22"/>
      <c r="AB22"/>
    </row>
    <row r="23" spans="1:28" s="111" customFormat="1" ht="26.25" customHeight="1" x14ac:dyDescent="0.25">
      <c r="A23" s="40"/>
      <c r="B23" s="125" t="s">
        <v>70</v>
      </c>
      <c r="C23" s="13"/>
      <c r="D23"/>
      <c r="E23"/>
      <c r="F23"/>
      <c r="G23"/>
      <c r="H23"/>
      <c r="I23"/>
      <c r="J23" s="16"/>
      <c r="K23" s="16"/>
      <c r="L23" s="16"/>
      <c r="M23" s="16"/>
      <c r="N23" s="16"/>
      <c r="O23" s="16"/>
      <c r="P23" s="171"/>
      <c r="Q23" s="110"/>
      <c r="AA23"/>
      <c r="AB23"/>
    </row>
    <row r="24" spans="1:28" s="111" customFormat="1" ht="12.75" customHeight="1" x14ac:dyDescent="0.25">
      <c r="A24" s="40"/>
      <c r="B24" s="10"/>
      <c r="C24" s="18" t="s">
        <v>21</v>
      </c>
      <c r="D24" s="18" t="s">
        <v>22</v>
      </c>
      <c r="E24"/>
      <c r="F24"/>
      <c r="G24"/>
      <c r="H24"/>
      <c r="I24"/>
      <c r="J24" s="16"/>
      <c r="K24" s="16"/>
      <c r="L24" s="16"/>
      <c r="M24" s="16"/>
      <c r="N24" s="16"/>
      <c r="O24" s="16"/>
      <c r="P24" s="171"/>
      <c r="Q24" s="110"/>
      <c r="AA24"/>
      <c r="AB24"/>
    </row>
    <row r="25" spans="1:28" s="3" customFormat="1" ht="34.5" customHeight="1" x14ac:dyDescent="0.2">
      <c r="A25" s="136"/>
      <c r="B25" s="145" t="s">
        <v>351</v>
      </c>
      <c r="C25" s="34">
        <f>COUNTIFS(TABLA!C:C,'BUC area'!$R$10,TABLA!F:F,'BUC area'!B25)</f>
        <v>8</v>
      </c>
      <c r="D25" s="146">
        <f>C25/SUM(C$25:C$29)</f>
        <v>4.5454545454545456E-2</v>
      </c>
      <c r="J25" s="137"/>
      <c r="K25" s="137"/>
      <c r="L25" s="137"/>
      <c r="M25" s="137"/>
      <c r="N25" s="137"/>
      <c r="O25" s="137"/>
      <c r="P25" s="174"/>
      <c r="Q25" s="138"/>
      <c r="R25" s="139"/>
      <c r="S25" s="139"/>
      <c r="T25" s="139"/>
      <c r="U25" s="139"/>
      <c r="V25" s="139"/>
      <c r="X25" s="139"/>
      <c r="Y25" s="139"/>
      <c r="Z25" s="139"/>
    </row>
    <row r="26" spans="1:28" s="3" customFormat="1" ht="34.5" customHeight="1" x14ac:dyDescent="0.2">
      <c r="A26" s="140"/>
      <c r="B26" s="145" t="s">
        <v>316</v>
      </c>
      <c r="C26" s="34">
        <f>COUNTIFS(TABLA!C:C,'BUC area'!$R$10,TABLA!F:F,'BUC area'!B26)</f>
        <v>66</v>
      </c>
      <c r="D26" s="146">
        <f>C26/SUM(C$25:C$29)</f>
        <v>0.375</v>
      </c>
      <c r="J26" s="137"/>
      <c r="K26" s="137"/>
      <c r="L26" s="137"/>
      <c r="M26" s="137"/>
      <c r="N26" s="137"/>
      <c r="O26" s="137"/>
      <c r="P26" s="174"/>
      <c r="Q26" s="138"/>
      <c r="R26" s="139"/>
      <c r="S26" s="139"/>
      <c r="T26" s="139"/>
      <c r="U26" s="139"/>
      <c r="V26" s="139"/>
      <c r="X26" s="139"/>
      <c r="Y26" s="139"/>
      <c r="Z26" s="139"/>
    </row>
    <row r="27" spans="1:28" s="3" customFormat="1" ht="34.5" customHeight="1" x14ac:dyDescent="0.2">
      <c r="A27" s="141"/>
      <c r="B27" s="144" t="s">
        <v>303</v>
      </c>
      <c r="C27" s="34">
        <f>COUNTIFS(TABLA!C:C,'BUC area'!$R$10,TABLA!F:F,'BUC area'!B27)</f>
        <v>79</v>
      </c>
      <c r="D27" s="146">
        <f>C27/SUM(C$25:C$29)</f>
        <v>0.44886363636363635</v>
      </c>
      <c r="J27" s="137"/>
      <c r="K27" s="137"/>
      <c r="L27" s="137"/>
      <c r="M27" s="137"/>
      <c r="N27" s="137"/>
      <c r="O27" s="137"/>
      <c r="P27" s="174"/>
      <c r="Q27" s="138"/>
      <c r="R27" s="139"/>
      <c r="S27" s="139"/>
      <c r="T27" s="139"/>
      <c r="U27" s="139"/>
      <c r="V27" s="139"/>
      <c r="X27" s="139"/>
      <c r="Y27" s="139"/>
      <c r="Z27" s="139"/>
    </row>
    <row r="28" spans="1:28" s="3" customFormat="1" ht="34.5" customHeight="1" x14ac:dyDescent="0.2">
      <c r="A28" s="142"/>
      <c r="B28" s="145" t="s">
        <v>311</v>
      </c>
      <c r="C28" s="34">
        <f>COUNTIFS(TABLA!C:C,'BUC area'!$R$10,TABLA!F:F,'BUC area'!B28)</f>
        <v>20</v>
      </c>
      <c r="D28" s="146">
        <f>C28/SUM(C$25:C$29)</f>
        <v>0.11363636363636363</v>
      </c>
      <c r="J28" s="137"/>
      <c r="K28" s="137"/>
      <c r="L28" s="137"/>
      <c r="M28" s="137"/>
      <c r="N28" s="137"/>
      <c r="O28" s="137"/>
      <c r="P28" s="174"/>
      <c r="Q28" s="138">
        <f>SUM(C24:C29)</f>
        <v>176</v>
      </c>
      <c r="R28" s="139"/>
      <c r="S28" s="139"/>
      <c r="T28" s="139"/>
      <c r="U28" s="139"/>
      <c r="V28" s="139"/>
      <c r="W28" s="139"/>
      <c r="X28" s="139"/>
      <c r="Y28" s="139"/>
      <c r="Z28" s="139"/>
    </row>
    <row r="29" spans="1:28" s="3" customFormat="1" ht="34.5" customHeight="1" x14ac:dyDescent="0.2">
      <c r="A29" s="143"/>
      <c r="B29" s="145" t="s">
        <v>304</v>
      </c>
      <c r="C29" s="34">
        <f>COUNTIFS(TABLA!C:C,'BUC area'!$R$10,TABLA!F:F,'BUC area'!B29)</f>
        <v>3</v>
      </c>
      <c r="D29" s="146">
        <f>C29/SUM(C$25:C$29)</f>
        <v>1.7045454545454544E-2</v>
      </c>
      <c r="J29" s="137"/>
      <c r="K29" s="137"/>
      <c r="L29" s="137"/>
      <c r="M29" s="137"/>
      <c r="N29" s="137"/>
      <c r="O29" s="137"/>
      <c r="P29" s="174"/>
      <c r="Q29" s="138"/>
      <c r="R29" s="139"/>
      <c r="S29" s="139"/>
      <c r="T29" s="139"/>
      <c r="U29" s="139"/>
      <c r="V29" s="139"/>
      <c r="W29" s="139"/>
      <c r="X29" s="139"/>
      <c r="Y29" s="139"/>
      <c r="Z29" s="139"/>
    </row>
    <row r="30" spans="1:28" ht="33.75" customHeight="1" x14ac:dyDescent="0.25">
      <c r="D30" s="20"/>
    </row>
    <row r="31" spans="1:28" ht="29.25" customHeight="1" x14ac:dyDescent="0.25"/>
    <row r="32" spans="1:28" ht="21" customHeight="1" x14ac:dyDescent="0.25">
      <c r="A32" s="40"/>
      <c r="B32" s="125" t="s">
        <v>71</v>
      </c>
    </row>
    <row r="33" spans="1:28" ht="18.75" customHeight="1" x14ac:dyDescent="0.25">
      <c r="A33" s="40"/>
      <c r="C33" s="255" t="s">
        <v>21</v>
      </c>
      <c r="D33" s="255" t="s">
        <v>22</v>
      </c>
    </row>
    <row r="34" spans="1:28" ht="34.5" customHeight="1" x14ac:dyDescent="0.25">
      <c r="A34" s="136"/>
      <c r="B34" s="256" t="s">
        <v>351</v>
      </c>
      <c r="C34" s="34">
        <f>COUNTIFS(TABLA!C:C,'BUC area'!$R$10,TABLA!G:G,'BUC area'!B34)</f>
        <v>8</v>
      </c>
      <c r="D34" s="146">
        <f>C34/SUM(C$25:C$29)</f>
        <v>4.5454545454545456E-2</v>
      </c>
    </row>
    <row r="35" spans="1:28" ht="34.5" customHeight="1" x14ac:dyDescent="0.25">
      <c r="A35" s="140"/>
      <c r="B35" s="256" t="s">
        <v>316</v>
      </c>
      <c r="C35" s="34">
        <f>COUNTIFS(TABLA!C:C,'BUC area'!$R$10,TABLA!G:G,'BUC area'!B35)</f>
        <v>13</v>
      </c>
      <c r="D35" s="146">
        <f>C35/SUM(C$25:C$29)</f>
        <v>7.3863636363636367E-2</v>
      </c>
    </row>
    <row r="36" spans="1:28" ht="34.5" customHeight="1" x14ac:dyDescent="0.25">
      <c r="A36" s="141"/>
      <c r="B36" s="256" t="s">
        <v>303</v>
      </c>
      <c r="C36" s="34">
        <f>COUNTIFS(TABLA!C:C,'BUC area'!$R$10,TABLA!G:G,'BUC area'!B36)</f>
        <v>43</v>
      </c>
      <c r="D36" s="146">
        <f>C36/SUM(C$25:C$29)</f>
        <v>0.24431818181818182</v>
      </c>
    </row>
    <row r="37" spans="1:28" ht="34.5" customHeight="1" x14ac:dyDescent="0.25">
      <c r="A37" s="142"/>
      <c r="B37" s="256" t="s">
        <v>311</v>
      </c>
      <c r="C37" s="34">
        <f>COUNTIFS(TABLA!C:C,'BUC area'!$R$10,TABLA!G:G,'BUC area'!B37)</f>
        <v>60</v>
      </c>
      <c r="D37" s="146">
        <f>C37/SUM(C$25:C$29)</f>
        <v>0.34090909090909088</v>
      </c>
    </row>
    <row r="38" spans="1:28" ht="34.5" customHeight="1" x14ac:dyDescent="0.25">
      <c r="A38" s="143"/>
      <c r="B38" s="256" t="s">
        <v>304</v>
      </c>
      <c r="C38" s="34">
        <f>COUNTIFS(TABLA!C:C,'BUC area'!$R$10,TABLA!G:G,'BUC area'!B38)</f>
        <v>52</v>
      </c>
      <c r="D38" s="146">
        <f>C38/SUM(C$25:C$29)</f>
        <v>0.29545454545454547</v>
      </c>
    </row>
    <row r="39" spans="1:28" ht="57" customHeight="1" x14ac:dyDescent="0.25"/>
    <row r="40" spans="1:28" ht="42.75" x14ac:dyDescent="0.25">
      <c r="A40" s="136"/>
      <c r="B40" s="256" t="s">
        <v>312</v>
      </c>
      <c r="C40" s="34">
        <f>COUNTIFS(TABLA!C:C,'BUC area'!$R$10,TABLA!H:H,'BUC area'!B40)</f>
        <v>121</v>
      </c>
      <c r="D40" s="146">
        <f>C40/$F$11</f>
        <v>0.6875</v>
      </c>
    </row>
    <row r="41" spans="1:28" s="171" customFormat="1" ht="28.5" x14ac:dyDescent="0.25">
      <c r="A41" s="140"/>
      <c r="B41" s="256" t="s">
        <v>330</v>
      </c>
      <c r="C41" s="34">
        <f>COUNTIFS(TABLA!C:C,'BUC area'!$R$10,TABLA!H:H,'BUC area'!B41)</f>
        <v>30</v>
      </c>
      <c r="D41" s="146">
        <f t="shared" ref="D41:D44" si="0">C41/$F$11</f>
        <v>0.17045454545454544</v>
      </c>
      <c r="E41"/>
      <c r="F41"/>
      <c r="G41"/>
      <c r="H41"/>
      <c r="I41" s="16"/>
      <c r="J41" s="16"/>
      <c r="K41" s="16"/>
      <c r="L41" s="16"/>
      <c r="M41" s="16"/>
      <c r="N41" s="16"/>
      <c r="O41" s="16"/>
      <c r="Q41" s="110"/>
      <c r="R41" s="111"/>
      <c r="S41" s="111"/>
      <c r="T41" s="111"/>
      <c r="U41" s="111"/>
      <c r="V41" s="111"/>
      <c r="W41" s="111"/>
      <c r="X41" s="111"/>
      <c r="Y41" s="111"/>
      <c r="Z41" s="111"/>
      <c r="AA41"/>
      <c r="AB41"/>
    </row>
    <row r="42" spans="1:28" s="171" customFormat="1" ht="28.5" x14ac:dyDescent="0.25">
      <c r="A42" s="141"/>
      <c r="B42" s="256" t="s">
        <v>339</v>
      </c>
      <c r="C42" s="34">
        <f>COUNTIFS(TABLA!C:C,'BUC area'!$R$10,TABLA!H:H,'BUC area'!B42)</f>
        <v>3</v>
      </c>
      <c r="D42" s="146">
        <f t="shared" si="0"/>
        <v>1.7045454545454544E-2</v>
      </c>
      <c r="E42"/>
      <c r="F42"/>
      <c r="G42"/>
      <c r="H42"/>
      <c r="I42"/>
      <c r="J42" s="16"/>
      <c r="K42" s="16"/>
      <c r="L42" s="16"/>
      <c r="M42" s="16"/>
      <c r="N42" s="16"/>
      <c r="O42" s="16"/>
      <c r="Q42" s="110"/>
      <c r="R42" s="111"/>
      <c r="S42" s="111"/>
      <c r="T42" s="111"/>
      <c r="U42" s="111"/>
      <c r="V42" s="111"/>
      <c r="W42" s="111"/>
      <c r="X42" s="111"/>
      <c r="Y42" s="111"/>
      <c r="Z42" s="111"/>
      <c r="AA42"/>
      <c r="AB42"/>
    </row>
    <row r="43" spans="1:28" s="171" customFormat="1" ht="28.5" x14ac:dyDescent="0.25">
      <c r="A43" s="142"/>
      <c r="B43" s="256" t="s">
        <v>333</v>
      </c>
      <c r="C43" s="34">
        <f>COUNTIFS(TABLA!C:C,'BUC area'!$R$10,TABLA!H:H,'BUC area'!B43)</f>
        <v>8</v>
      </c>
      <c r="D43" s="146">
        <f t="shared" si="0"/>
        <v>4.5454545454545456E-2</v>
      </c>
      <c r="E43"/>
      <c r="F43"/>
      <c r="G43"/>
      <c r="H43"/>
      <c r="I43"/>
      <c r="J43" s="16"/>
      <c r="K43" s="16"/>
      <c r="L43" s="16"/>
      <c r="M43" s="16"/>
      <c r="N43" s="16"/>
      <c r="O43" s="16"/>
      <c r="Q43" s="110"/>
      <c r="R43" s="111"/>
      <c r="S43" s="111"/>
      <c r="T43" s="111"/>
      <c r="U43" s="111"/>
      <c r="V43" s="111"/>
      <c r="W43" s="111"/>
      <c r="X43" s="111"/>
      <c r="Y43" s="111"/>
      <c r="Z43" s="111"/>
      <c r="AA43"/>
      <c r="AB43"/>
    </row>
    <row r="44" spans="1:28" s="171" customFormat="1" ht="28.5" x14ac:dyDescent="0.25">
      <c r="A44" s="143"/>
      <c r="B44" s="256" t="s">
        <v>403</v>
      </c>
      <c r="C44" s="34">
        <f>COUNTIFS(TABLA!C:C,'BUC area'!$R$10,TABLA!H:H,'BUC area'!B44)</f>
        <v>0</v>
      </c>
      <c r="D44" s="146">
        <f t="shared" si="0"/>
        <v>0</v>
      </c>
      <c r="E44"/>
      <c r="F44"/>
      <c r="G44"/>
      <c r="H44"/>
      <c r="I44"/>
      <c r="J44" s="16"/>
      <c r="K44" s="16"/>
      <c r="L44" s="16"/>
      <c r="M44" s="16"/>
      <c r="N44" s="16"/>
      <c r="O44" s="16"/>
      <c r="Q44" s="110"/>
      <c r="R44" s="111"/>
      <c r="S44" s="111"/>
      <c r="T44" s="111"/>
      <c r="U44" s="111"/>
      <c r="V44" s="111"/>
      <c r="W44" s="111"/>
      <c r="X44" s="111"/>
      <c r="Y44" s="111"/>
      <c r="Z44" s="111"/>
      <c r="AA44"/>
      <c r="AB44"/>
    </row>
    <row r="45" spans="1:28" s="171" customFormat="1" ht="15.75" x14ac:dyDescent="0.25">
      <c r="A45" s="67"/>
      <c r="B45" s="10"/>
      <c r="C45" s="13"/>
      <c r="D45"/>
      <c r="E45"/>
      <c r="F45"/>
      <c r="G45"/>
      <c r="H45"/>
      <c r="I45"/>
      <c r="J45" s="16"/>
      <c r="K45" s="16"/>
      <c r="L45" s="16"/>
      <c r="M45" s="16"/>
      <c r="N45" s="16"/>
      <c r="O45" s="16"/>
      <c r="Q45" s="110"/>
      <c r="R45" s="111"/>
      <c r="S45" s="111"/>
      <c r="T45" s="111"/>
      <c r="U45" s="111"/>
      <c r="V45" s="111"/>
      <c r="W45" s="111"/>
      <c r="X45" s="111"/>
      <c r="Y45" s="111"/>
      <c r="Z45" s="111"/>
      <c r="AA45"/>
      <c r="AB45"/>
    </row>
    <row r="46" spans="1:28" s="171" customFormat="1" ht="15.75" x14ac:dyDescent="0.25">
      <c r="A46" s="67"/>
      <c r="B46" s="10"/>
      <c r="C46" s="13"/>
      <c r="D46"/>
      <c r="E46"/>
      <c r="F46"/>
      <c r="G46"/>
      <c r="H46"/>
      <c r="I46"/>
      <c r="J46" s="16"/>
      <c r="K46" s="16"/>
      <c r="L46" s="16"/>
      <c r="M46" s="16"/>
      <c r="N46" s="16"/>
      <c r="O46" s="16"/>
      <c r="Q46" s="110"/>
      <c r="R46" s="111"/>
      <c r="S46" s="111"/>
      <c r="T46" s="111"/>
      <c r="U46" s="111"/>
      <c r="V46" s="111"/>
      <c r="W46" s="111"/>
      <c r="X46" s="111"/>
      <c r="Y46" s="111"/>
      <c r="Z46" s="111"/>
      <c r="AA46"/>
      <c r="AB46"/>
    </row>
    <row r="47" spans="1:28" s="171" customFormat="1" ht="15.75" x14ac:dyDescent="0.25">
      <c r="A47" s="67"/>
      <c r="B47" s="10"/>
      <c r="C47" s="13"/>
      <c r="D47"/>
      <c r="E47"/>
      <c r="F47"/>
      <c r="G47"/>
      <c r="H47"/>
      <c r="I47"/>
      <c r="J47" s="16"/>
      <c r="K47" s="16"/>
      <c r="L47" s="16"/>
      <c r="M47" s="16"/>
      <c r="N47" s="16"/>
      <c r="O47" s="16"/>
      <c r="Q47" s="110"/>
      <c r="R47" s="111"/>
      <c r="S47" s="111"/>
      <c r="T47" s="111"/>
      <c r="U47" s="111"/>
      <c r="V47" s="111"/>
      <c r="W47" s="111"/>
      <c r="X47" s="111"/>
      <c r="Y47" s="111"/>
      <c r="Z47" s="111"/>
      <c r="AA47"/>
      <c r="AB47"/>
    </row>
    <row r="48" spans="1:28" s="171" customFormat="1" ht="15.75" x14ac:dyDescent="0.25">
      <c r="A48" s="67"/>
      <c r="B48" s="10"/>
      <c r="C48" s="13"/>
      <c r="D48"/>
      <c r="E48"/>
      <c r="F48"/>
      <c r="G48"/>
      <c r="H48"/>
      <c r="I48"/>
      <c r="J48" s="16"/>
      <c r="K48" s="16"/>
      <c r="L48" s="16"/>
      <c r="M48" s="16"/>
      <c r="N48" s="16"/>
      <c r="O48" s="16"/>
      <c r="Q48" s="110"/>
      <c r="R48" s="111"/>
      <c r="S48" s="111"/>
      <c r="T48" s="111"/>
      <c r="U48" s="111"/>
      <c r="V48" s="111"/>
      <c r="W48" s="111"/>
      <c r="X48" s="111"/>
      <c r="Y48" s="111"/>
      <c r="Z48" s="111"/>
      <c r="AA48"/>
      <c r="AB48"/>
    </row>
    <row r="49" spans="1:28" s="171" customFormat="1" ht="32.25" customHeight="1" x14ac:dyDescent="0.25">
      <c r="A49" s="67"/>
      <c r="B49" s="284" t="s">
        <v>96</v>
      </c>
      <c r="C49" s="284"/>
      <c r="D49" s="284"/>
      <c r="E49" s="284"/>
      <c r="F49" s="284"/>
      <c r="G49" s="284"/>
      <c r="H49" s="284"/>
      <c r="I49" s="284"/>
      <c r="J49" s="284"/>
      <c r="K49" s="284"/>
      <c r="L49" s="284"/>
      <c r="M49" s="284"/>
      <c r="N49" s="284"/>
      <c r="O49" s="284"/>
      <c r="Q49" s="110"/>
      <c r="R49" s="111"/>
      <c r="S49" s="111"/>
      <c r="T49" s="111"/>
      <c r="U49" s="111"/>
      <c r="V49" s="111"/>
      <c r="W49" s="111"/>
      <c r="X49" s="111"/>
      <c r="Y49" s="111"/>
      <c r="Z49" s="111"/>
      <c r="AA49"/>
      <c r="AB49"/>
    </row>
    <row r="50" spans="1:28" s="171" customFormat="1" ht="26.25" customHeight="1" x14ac:dyDescent="0.25">
      <c r="A50" s="67"/>
      <c r="B50" s="252"/>
      <c r="C50" s="13"/>
      <c r="D50" s="252" t="s">
        <v>93</v>
      </c>
      <c r="E50" s="252" t="s">
        <v>94</v>
      </c>
      <c r="F50" s="252" t="s">
        <v>95</v>
      </c>
      <c r="G50" s="252"/>
      <c r="H50" s="252"/>
      <c r="I50" s="252"/>
      <c r="J50" s="252"/>
      <c r="K50" s="252"/>
      <c r="L50" s="252"/>
      <c r="M50" s="252"/>
      <c r="N50" s="252"/>
      <c r="O50" s="252"/>
      <c r="Q50" s="110"/>
      <c r="R50" s="111"/>
      <c r="S50" s="111"/>
      <c r="T50" s="111"/>
      <c r="U50" s="111"/>
      <c r="V50" s="111"/>
      <c r="W50" s="111"/>
      <c r="X50" s="111"/>
      <c r="Y50" s="111"/>
      <c r="Z50" s="111"/>
      <c r="AA50"/>
      <c r="AB50"/>
    </row>
    <row r="51" spans="1:28" s="171" customFormat="1" ht="15.75" customHeight="1" x14ac:dyDescent="0.25">
      <c r="A51" s="147" t="s">
        <v>807</v>
      </c>
      <c r="B51" s="10" t="s">
        <v>73</v>
      </c>
      <c r="C51" s="189" t="s">
        <v>42</v>
      </c>
      <c r="D51" s="34">
        <f>COUNTIFS(TABLA!$C:$C,'BUC area'!$R$10,TABLA!I:I,'BUC area'!$B51)</f>
        <v>0</v>
      </c>
      <c r="E51" s="34">
        <f>COUNTIFS(TABLA!$C:$C,'BUC area'!$R$10,TABLA!J:J,'BUC area'!$B51)</f>
        <v>6</v>
      </c>
      <c r="F51" s="34">
        <f>COUNTIFS(TABLA!$C:$C,'BUC area'!$R$10,TABLA!K:K,'BUC area'!$B51)</f>
        <v>4</v>
      </c>
      <c r="G51">
        <f t="shared" ref="G51:G78" si="1">SUM(D51:F51)</f>
        <v>10</v>
      </c>
      <c r="H51"/>
      <c r="I51"/>
      <c r="J51" s="16"/>
      <c r="K51" s="16"/>
      <c r="L51" s="16"/>
      <c r="M51" s="16"/>
      <c r="N51" s="16"/>
      <c r="O51" s="16"/>
      <c r="Q51" s="110"/>
      <c r="R51" s="111"/>
      <c r="S51" s="111"/>
      <c r="T51" s="111"/>
      <c r="U51" s="111"/>
      <c r="V51" s="111"/>
      <c r="W51" s="111"/>
      <c r="X51" s="111"/>
      <c r="Y51" s="111"/>
      <c r="Z51" s="111"/>
      <c r="AA51"/>
      <c r="AB51"/>
    </row>
    <row r="52" spans="1:28" s="171" customFormat="1" ht="15.75" customHeight="1" x14ac:dyDescent="0.25">
      <c r="A52" s="147" t="s">
        <v>807</v>
      </c>
      <c r="B52" s="10" t="s">
        <v>77</v>
      </c>
      <c r="C52" s="189" t="s">
        <v>46</v>
      </c>
      <c r="D52" s="34">
        <f>COUNTIFS(TABLA!$C:$C,'BUC area'!$R$10,TABLA!I:I,'BUC area'!$B52)</f>
        <v>0</v>
      </c>
      <c r="E52" s="34">
        <f>COUNTIFS(TABLA!$C:$C,'BUC area'!$R$10,TABLA!J:J,'BUC area'!$B52)</f>
        <v>1</v>
      </c>
      <c r="F52" s="34">
        <f>COUNTIFS(TABLA!$C:$C,'BUC area'!$R$10,TABLA!K:K,'BUC area'!$B52)</f>
        <v>2</v>
      </c>
      <c r="G52">
        <f t="shared" si="1"/>
        <v>3</v>
      </c>
      <c r="H52"/>
      <c r="I52"/>
      <c r="J52" s="16"/>
      <c r="K52" s="16"/>
      <c r="L52" s="16"/>
      <c r="M52" s="16"/>
      <c r="N52" s="16"/>
      <c r="O52" s="16"/>
      <c r="Q52" s="110"/>
      <c r="R52" s="111"/>
      <c r="S52" s="111"/>
      <c r="T52" s="111"/>
      <c r="U52" s="111"/>
      <c r="V52" s="111"/>
      <c r="W52" s="111"/>
      <c r="X52" s="111"/>
      <c r="Y52" s="111"/>
      <c r="Z52" s="111"/>
      <c r="AA52"/>
      <c r="AB52"/>
    </row>
    <row r="53" spans="1:28" s="171" customFormat="1" ht="15.75" customHeight="1" x14ac:dyDescent="0.25">
      <c r="A53" s="147" t="s">
        <v>807</v>
      </c>
      <c r="B53" s="10" t="s">
        <v>78</v>
      </c>
      <c r="C53" s="189" t="s">
        <v>47</v>
      </c>
      <c r="D53" s="34">
        <f>COUNTIFS(TABLA!$C:$C,'BUC area'!$R$10,TABLA!I:I,'BUC area'!$B53)</f>
        <v>0</v>
      </c>
      <c r="E53" s="34">
        <f>COUNTIFS(TABLA!$C:$C,'BUC area'!$R$10,TABLA!J:J,'BUC area'!$B53)</f>
        <v>0</v>
      </c>
      <c r="F53" s="34">
        <f>COUNTIFS(TABLA!$C:$C,'BUC area'!$R$10,TABLA!K:K,'BUC area'!$B53)</f>
        <v>0</v>
      </c>
      <c r="G53">
        <f t="shared" si="1"/>
        <v>0</v>
      </c>
      <c r="H53"/>
      <c r="I53"/>
      <c r="J53" s="16"/>
      <c r="K53" s="16"/>
      <c r="L53" s="16"/>
      <c r="M53" s="16"/>
      <c r="N53" s="16"/>
      <c r="O53" s="16"/>
      <c r="Q53" s="110"/>
      <c r="R53" s="111"/>
      <c r="S53" s="111"/>
      <c r="T53" s="111"/>
      <c r="U53" s="111"/>
      <c r="V53" s="111"/>
      <c r="W53" s="111"/>
      <c r="X53" s="111"/>
      <c r="Y53" s="111"/>
      <c r="Z53" s="111"/>
      <c r="AA53"/>
      <c r="AB53"/>
    </row>
    <row r="54" spans="1:28" s="171" customFormat="1" ht="15.75" customHeight="1" x14ac:dyDescent="0.25">
      <c r="A54" s="147" t="s">
        <v>807</v>
      </c>
      <c r="B54" s="10" t="s">
        <v>79</v>
      </c>
      <c r="C54" s="189" t="s">
        <v>48</v>
      </c>
      <c r="D54" s="34">
        <f>COUNTIFS(TABLA!$C:$C,'BUC area'!$R$10,TABLA!I:I,'BUC area'!$B54)</f>
        <v>0</v>
      </c>
      <c r="E54" s="34">
        <f>COUNTIFS(TABLA!$C:$C,'BUC area'!$R$10,TABLA!J:J,'BUC area'!$B54)</f>
        <v>3</v>
      </c>
      <c r="F54" s="34">
        <f>COUNTIFS(TABLA!$C:$C,'BUC area'!$R$10,TABLA!K:K,'BUC area'!$B54)</f>
        <v>0</v>
      </c>
      <c r="G54">
        <f t="shared" si="1"/>
        <v>3</v>
      </c>
      <c r="H54"/>
      <c r="I54"/>
      <c r="J54" s="16"/>
      <c r="K54" s="16"/>
      <c r="L54" s="16"/>
      <c r="M54" s="16"/>
      <c r="N54" s="16"/>
      <c r="O54" s="16"/>
      <c r="Q54" s="110"/>
      <c r="R54" s="111"/>
      <c r="S54" s="111"/>
      <c r="T54" s="111"/>
      <c r="U54" s="111"/>
      <c r="V54" s="111"/>
      <c r="W54" s="111"/>
      <c r="X54" s="111"/>
      <c r="Y54" s="111"/>
      <c r="Z54" s="111"/>
      <c r="AA54"/>
      <c r="AB54"/>
    </row>
    <row r="55" spans="1:28" s="171" customFormat="1" ht="15.75" customHeight="1" x14ac:dyDescent="0.25">
      <c r="A55" s="147" t="s">
        <v>807</v>
      </c>
      <c r="B55" s="10" t="s">
        <v>81</v>
      </c>
      <c r="C55" s="189" t="s">
        <v>50</v>
      </c>
      <c r="D55" s="34">
        <f>COUNTIFS(TABLA!$C:$C,'BUC area'!$R$10,TABLA!I:I,'BUC area'!$B55)</f>
        <v>0</v>
      </c>
      <c r="E55" s="34">
        <f>COUNTIFS(TABLA!$C:$C,'BUC area'!$R$10,TABLA!J:J,'BUC area'!$B55)</f>
        <v>3</v>
      </c>
      <c r="F55" s="34">
        <f>COUNTIFS(TABLA!$C:$C,'BUC area'!$R$10,TABLA!K:K,'BUC area'!$B55)</f>
        <v>0</v>
      </c>
      <c r="G55">
        <f t="shared" si="1"/>
        <v>3</v>
      </c>
      <c r="H55"/>
      <c r="I55"/>
      <c r="J55" s="16"/>
      <c r="K55" s="16"/>
      <c r="L55" s="16"/>
      <c r="M55" s="16"/>
      <c r="N55" s="16"/>
      <c r="O55" s="16"/>
      <c r="Q55" s="110"/>
      <c r="R55" s="111"/>
      <c r="S55" s="111"/>
      <c r="T55" s="111"/>
      <c r="U55" s="111"/>
      <c r="V55" s="111"/>
      <c r="W55" s="111"/>
      <c r="X55" s="111"/>
      <c r="Y55" s="111"/>
      <c r="Z55" s="111"/>
      <c r="AA55"/>
      <c r="AB55"/>
    </row>
    <row r="56" spans="1:28" s="171" customFormat="1" ht="15.75" customHeight="1" x14ac:dyDescent="0.25">
      <c r="A56" s="147" t="s">
        <v>807</v>
      </c>
      <c r="B56" s="10" t="s">
        <v>201</v>
      </c>
      <c r="C56" s="189" t="s">
        <v>37</v>
      </c>
      <c r="D56" s="34">
        <f>COUNTIFS(TABLA!$C:$C,'BUC area'!$R$10,TABLA!I:I,'BUC area'!$B56)</f>
        <v>0</v>
      </c>
      <c r="E56" s="34">
        <f>COUNTIFS(TABLA!$C:$C,'BUC area'!$R$10,TABLA!J:J,'BUC area'!$B56)</f>
        <v>2</v>
      </c>
      <c r="F56" s="34">
        <f>COUNTIFS(TABLA!$C:$C,'BUC area'!$R$10,TABLA!K:K,'BUC area'!$B56)</f>
        <v>0</v>
      </c>
      <c r="G56">
        <f t="shared" si="1"/>
        <v>2</v>
      </c>
      <c r="H56"/>
      <c r="I56"/>
      <c r="J56" s="16"/>
      <c r="K56" s="16"/>
      <c r="L56" s="16"/>
      <c r="M56" s="16"/>
      <c r="N56" s="16"/>
      <c r="O56" s="16"/>
      <c r="Q56" s="110"/>
      <c r="R56" s="111"/>
      <c r="S56" s="111"/>
      <c r="T56" s="111"/>
      <c r="U56" s="111"/>
      <c r="V56" s="111"/>
      <c r="W56" s="111"/>
      <c r="X56" s="111"/>
      <c r="Y56" s="111"/>
      <c r="Z56" s="111"/>
      <c r="AA56"/>
      <c r="AB56"/>
    </row>
    <row r="57" spans="1:28" ht="15.75" customHeight="1" x14ac:dyDescent="0.25">
      <c r="A57" s="147" t="s">
        <v>807</v>
      </c>
      <c r="B57" s="10" t="s">
        <v>88</v>
      </c>
      <c r="C57" s="189" t="s">
        <v>56</v>
      </c>
      <c r="D57" s="34">
        <f>COUNTIFS(TABLA!$C:$C,'BUC area'!$R$10,TABLA!I:I,'BUC area'!$B57)</f>
        <v>0</v>
      </c>
      <c r="E57" s="34">
        <f>COUNTIFS(TABLA!$C:$C,'BUC area'!$R$10,TABLA!J:J,'BUC area'!$B57)</f>
        <v>0</v>
      </c>
      <c r="F57" s="34">
        <f>COUNTIFS(TABLA!$C:$C,'BUC area'!$R$10,TABLA!K:K,'BUC area'!$B57)</f>
        <v>0</v>
      </c>
      <c r="G57">
        <f t="shared" si="1"/>
        <v>0</v>
      </c>
    </row>
    <row r="58" spans="1:28" ht="15.75" customHeight="1" x14ac:dyDescent="0.25">
      <c r="A58" s="147" t="s">
        <v>804</v>
      </c>
      <c r="B58" s="36" t="s">
        <v>317</v>
      </c>
      <c r="C58" s="189" t="s">
        <v>208</v>
      </c>
      <c r="D58" s="34">
        <f>COUNTIFS(TABLA!$C:$C,'BUC area'!$R$10,TABLA!I:I,'BUC area'!$B58)</f>
        <v>2</v>
      </c>
      <c r="E58" s="34">
        <f>COUNTIFS(TABLA!$C:$C,'BUC area'!$R$10,TABLA!J:J,'BUC area'!$B58)</f>
        <v>8</v>
      </c>
      <c r="F58" s="34">
        <f>COUNTIFS(TABLA!$C:$C,'BUC area'!$R$10,TABLA!K:K,'BUC area'!$B58)</f>
        <v>6</v>
      </c>
      <c r="G58">
        <f t="shared" si="1"/>
        <v>16</v>
      </c>
    </row>
    <row r="59" spans="1:28" ht="15.75" customHeight="1" x14ac:dyDescent="0.25">
      <c r="A59" s="147" t="s">
        <v>804</v>
      </c>
      <c r="B59" s="10" t="s">
        <v>72</v>
      </c>
      <c r="C59" s="189" t="s">
        <v>41</v>
      </c>
      <c r="D59" s="34">
        <f>COUNTIFS(TABLA!$C:$C,'BUC area'!$R$10,TABLA!I:I,'BUC area'!$B59)</f>
        <v>0</v>
      </c>
      <c r="E59" s="34">
        <f>COUNTIFS(TABLA!$C:$C,'BUC area'!$R$10,TABLA!J:J,'BUC area'!$B59)</f>
        <v>1</v>
      </c>
      <c r="F59" s="34">
        <f>COUNTIFS(TABLA!$C:$C,'BUC area'!$R$10,TABLA!K:K,'BUC area'!$B59)</f>
        <v>1</v>
      </c>
      <c r="G59">
        <f t="shared" si="1"/>
        <v>2</v>
      </c>
    </row>
    <row r="60" spans="1:28" ht="15.75" customHeight="1" x14ac:dyDescent="0.25">
      <c r="A60" s="147" t="s">
        <v>804</v>
      </c>
      <c r="B60" s="10" t="s">
        <v>83</v>
      </c>
      <c r="C60" s="189" t="s">
        <v>52</v>
      </c>
      <c r="D60" s="34">
        <f>COUNTIFS(TABLA!$C:$C,'BUC area'!$R$10,TABLA!I:I,'BUC area'!$B60)</f>
        <v>0</v>
      </c>
      <c r="E60" s="34">
        <f>COUNTIFS(TABLA!$C:$C,'BUC area'!$R$10,TABLA!J:J,'BUC area'!$B60)</f>
        <v>2</v>
      </c>
      <c r="F60" s="34">
        <f>COUNTIFS(TABLA!$C:$C,'BUC area'!$R$10,TABLA!K:K,'BUC area'!$B60)</f>
        <v>3</v>
      </c>
      <c r="G60">
        <f t="shared" si="1"/>
        <v>5</v>
      </c>
    </row>
    <row r="61" spans="1:28" ht="15.75" customHeight="1" x14ac:dyDescent="0.25">
      <c r="A61" s="147" t="s">
        <v>804</v>
      </c>
      <c r="B61" s="10" t="s">
        <v>318</v>
      </c>
      <c r="C61" s="189" t="s">
        <v>209</v>
      </c>
      <c r="D61" s="34">
        <f>COUNTIFS(TABLA!$C:$C,'BUC area'!$R$10,TABLA!I:I,'BUC area'!$B61)</f>
        <v>1</v>
      </c>
      <c r="E61" s="34">
        <f>COUNTIFS(TABLA!$C:$C,'BUC area'!$R$10,TABLA!J:J,'BUC area'!$B61)</f>
        <v>4</v>
      </c>
      <c r="F61" s="34">
        <f>COUNTIFS(TABLA!$C:$C,'BUC area'!$R$10,TABLA!K:K,'BUC area'!$B61)</f>
        <v>1</v>
      </c>
      <c r="G61">
        <f t="shared" si="1"/>
        <v>6</v>
      </c>
    </row>
    <row r="62" spans="1:28" ht="15.75" customHeight="1" x14ac:dyDescent="0.25">
      <c r="A62" s="147" t="s">
        <v>804</v>
      </c>
      <c r="B62" s="10" t="s">
        <v>86</v>
      </c>
      <c r="C62" s="189" t="s">
        <v>55</v>
      </c>
      <c r="D62" s="34">
        <f>COUNTIFS(TABLA!$C:$C,'BUC area'!$R$10,TABLA!I:I,'BUC area'!$B62)</f>
        <v>0</v>
      </c>
      <c r="E62" s="34">
        <f>COUNTIFS(TABLA!$C:$C,'BUC area'!$R$10,TABLA!J:J,'BUC area'!$B62)</f>
        <v>3</v>
      </c>
      <c r="F62" s="34">
        <f>COUNTIFS(TABLA!$C:$C,'BUC area'!$R$10,TABLA!K:K,'BUC area'!$B62)</f>
        <v>2</v>
      </c>
      <c r="G62">
        <f t="shared" si="1"/>
        <v>5</v>
      </c>
    </row>
    <row r="63" spans="1:28" ht="15.75" customHeight="1" x14ac:dyDescent="0.25">
      <c r="A63" s="147" t="s">
        <v>804</v>
      </c>
      <c r="B63" s="10" t="s">
        <v>87</v>
      </c>
      <c r="C63" s="189" t="s">
        <v>97</v>
      </c>
      <c r="D63" s="34">
        <f>COUNTIFS(TABLA!$C:$C,'BUC area'!$R$10,TABLA!I:I,'BUC area'!$B63)</f>
        <v>2</v>
      </c>
      <c r="E63" s="34">
        <f>COUNTIFS(TABLA!$C:$C,'BUC area'!$R$10,TABLA!J:J,'BUC area'!$B63)</f>
        <v>2</v>
      </c>
      <c r="F63" s="34">
        <f>COUNTIFS(TABLA!$C:$C,'BUC area'!$R$10,TABLA!K:K,'BUC area'!$B63)</f>
        <v>0</v>
      </c>
      <c r="G63">
        <f t="shared" si="1"/>
        <v>4</v>
      </c>
    </row>
    <row r="64" spans="1:28" ht="15.75" customHeight="1" x14ac:dyDescent="0.25">
      <c r="A64" s="147" t="s">
        <v>806</v>
      </c>
      <c r="B64" s="10" t="s">
        <v>200</v>
      </c>
      <c r="C64" s="189" t="s">
        <v>36</v>
      </c>
      <c r="D64" s="34">
        <f>COUNTIFS(TABLA!$C:$C,'BUC area'!$R$10,TABLA!I:I,'BUC area'!$B64)</f>
        <v>25</v>
      </c>
      <c r="E64" s="34">
        <f>COUNTIFS(TABLA!$C:$C,'BUC area'!$R$10,TABLA!J:J,'BUC area'!$B64)</f>
        <v>3</v>
      </c>
      <c r="F64" s="34">
        <f>COUNTIFS(TABLA!$C:$C,'BUC area'!$R$10,TABLA!K:K,'BUC area'!$B64)</f>
        <v>3</v>
      </c>
      <c r="G64">
        <f t="shared" si="1"/>
        <v>31</v>
      </c>
    </row>
    <row r="65" spans="1:7" ht="15.75" customHeight="1" x14ac:dyDescent="0.25">
      <c r="A65" s="147" t="s">
        <v>806</v>
      </c>
      <c r="B65" s="10" t="s">
        <v>84</v>
      </c>
      <c r="C65" s="189" t="s">
        <v>53</v>
      </c>
      <c r="D65" s="34">
        <f>COUNTIFS(TABLA!$C:$C,'BUC area'!$R$10,TABLA!I:I,'BUC area'!$B65)</f>
        <v>21</v>
      </c>
      <c r="E65" s="34">
        <f>COUNTIFS(TABLA!$C:$C,'BUC area'!$R$10,TABLA!J:J,'BUC area'!$B65)</f>
        <v>3</v>
      </c>
      <c r="F65" s="34">
        <f>COUNTIFS(TABLA!$C:$C,'BUC area'!$R$10,TABLA!K:K,'BUC area'!$B65)</f>
        <v>7</v>
      </c>
      <c r="G65">
        <f t="shared" si="1"/>
        <v>31</v>
      </c>
    </row>
    <row r="66" spans="1:7" ht="15.75" customHeight="1" x14ac:dyDescent="0.25">
      <c r="A66" s="147" t="s">
        <v>806</v>
      </c>
      <c r="B66" s="10" t="s">
        <v>89</v>
      </c>
      <c r="C66" s="189" t="s">
        <v>57</v>
      </c>
      <c r="D66" s="34">
        <f>COUNTIFS(TABLA!$C:$C,'BUC area'!$R$10,TABLA!I:I,'BUC area'!$B66)</f>
        <v>24</v>
      </c>
      <c r="E66" s="34">
        <f>COUNTIFS(TABLA!$C:$C,'BUC area'!$R$10,TABLA!J:J,'BUC area'!$B66)</f>
        <v>37</v>
      </c>
      <c r="F66" s="34">
        <f>COUNTIFS(TABLA!$C:$C,'BUC area'!$R$10,TABLA!K:K,'BUC area'!$B66)</f>
        <v>9</v>
      </c>
      <c r="G66">
        <f t="shared" si="1"/>
        <v>70</v>
      </c>
    </row>
    <row r="67" spans="1:7" ht="15.75" customHeight="1" x14ac:dyDescent="0.25">
      <c r="A67" s="147" t="s">
        <v>806</v>
      </c>
      <c r="B67" s="10" t="s">
        <v>90</v>
      </c>
      <c r="C67" s="189" t="s">
        <v>58</v>
      </c>
      <c r="D67" s="34">
        <f>COUNTIFS(TABLA!$C:$C,'BUC area'!$R$10,TABLA!I:I,'BUC area'!$B67)</f>
        <v>12</v>
      </c>
      <c r="E67" s="34">
        <f>COUNTIFS(TABLA!$C:$C,'BUC area'!$R$10,TABLA!J:J,'BUC area'!$B67)</f>
        <v>3</v>
      </c>
      <c r="F67" s="34">
        <f>COUNTIFS(TABLA!$C:$C,'BUC area'!$R$10,TABLA!K:K,'BUC area'!$B67)</f>
        <v>2</v>
      </c>
      <c r="G67">
        <f t="shared" si="1"/>
        <v>17</v>
      </c>
    </row>
    <row r="68" spans="1:7" ht="15.75" customHeight="1" x14ac:dyDescent="0.25">
      <c r="A68" s="147" t="s">
        <v>806</v>
      </c>
      <c r="B68" s="10" t="s">
        <v>202</v>
      </c>
      <c r="C68" s="189" t="s">
        <v>39</v>
      </c>
      <c r="D68" s="34">
        <f>COUNTIFS(TABLA!$C:$C,'BUC area'!$R$10,TABLA!I:I,'BUC area'!$B68)</f>
        <v>15</v>
      </c>
      <c r="E68" s="34">
        <f>COUNTIFS(TABLA!$C:$C,'BUC area'!$R$10,TABLA!J:J,'BUC area'!$B68)</f>
        <v>0</v>
      </c>
      <c r="F68" s="34">
        <f>COUNTIFS(TABLA!$C:$C,'BUC area'!$R$10,TABLA!K:K,'BUC area'!$B68)</f>
        <v>0</v>
      </c>
      <c r="G68">
        <f t="shared" si="1"/>
        <v>15</v>
      </c>
    </row>
    <row r="69" spans="1:7" ht="15.75" customHeight="1" x14ac:dyDescent="0.25">
      <c r="A69" s="147" t="s">
        <v>806</v>
      </c>
      <c r="B69" s="10" t="s">
        <v>91</v>
      </c>
      <c r="C69" s="189" t="s">
        <v>59</v>
      </c>
      <c r="D69" s="34">
        <f>COUNTIFS(TABLA!$C:$C,'BUC area'!$R$10,TABLA!I:I,'BUC area'!$B69)</f>
        <v>22</v>
      </c>
      <c r="E69" s="34">
        <f>COUNTIFS(TABLA!$C:$C,'BUC area'!$R$10,TABLA!J:J,'BUC area'!$B69)</f>
        <v>3</v>
      </c>
      <c r="F69" s="34">
        <f>COUNTIFS(TABLA!$C:$C,'BUC area'!$R$10,TABLA!K:K,'BUC area'!$B69)</f>
        <v>0</v>
      </c>
      <c r="G69">
        <f t="shared" si="1"/>
        <v>25</v>
      </c>
    </row>
    <row r="70" spans="1:7" ht="15.75" customHeight="1" x14ac:dyDescent="0.25">
      <c r="A70" s="147" t="s">
        <v>806</v>
      </c>
      <c r="B70" s="10" t="s">
        <v>92</v>
      </c>
      <c r="C70" s="189" t="s">
        <v>60</v>
      </c>
      <c r="D70" s="34">
        <f>COUNTIFS(TABLA!$C:$C,'BUC area'!$R$10,TABLA!I:I,'BUC area'!$B70)</f>
        <v>36</v>
      </c>
      <c r="E70" s="34">
        <f>COUNTIFS(TABLA!$C:$C,'BUC area'!$R$10,TABLA!J:J,'BUC area'!$B70)</f>
        <v>1</v>
      </c>
      <c r="F70" s="34">
        <f>COUNTIFS(TABLA!$C:$C,'BUC area'!$R$10,TABLA!K:K,'BUC area'!$B70)</f>
        <v>3</v>
      </c>
      <c r="G70">
        <f t="shared" si="1"/>
        <v>40</v>
      </c>
    </row>
    <row r="71" spans="1:7" ht="15.75" customHeight="1" x14ac:dyDescent="0.25">
      <c r="A71" s="147" t="s">
        <v>805</v>
      </c>
      <c r="B71" s="10" t="s">
        <v>74</v>
      </c>
      <c r="C71" s="189" t="s">
        <v>43</v>
      </c>
      <c r="D71" s="34">
        <f>COUNTIFS(TABLA!$C:$C,'BUC area'!$R$10,TABLA!I:I,'BUC area'!$B71)</f>
        <v>0</v>
      </c>
      <c r="E71" s="34">
        <f>COUNTIFS(TABLA!$C:$C,'BUC area'!$R$10,TABLA!J:J,'BUC area'!$B71)</f>
        <v>0</v>
      </c>
      <c r="F71" s="34">
        <f>COUNTIFS(TABLA!$C:$C,'BUC area'!$R$10,TABLA!K:K,'BUC area'!$B71)</f>
        <v>0</v>
      </c>
      <c r="G71">
        <f t="shared" si="1"/>
        <v>0</v>
      </c>
    </row>
    <row r="72" spans="1:7" ht="15.75" customHeight="1" x14ac:dyDescent="0.25">
      <c r="A72" s="147" t="s">
        <v>805</v>
      </c>
      <c r="B72" s="10" t="s">
        <v>75</v>
      </c>
      <c r="C72" s="189" t="s">
        <v>44</v>
      </c>
      <c r="D72" s="34">
        <f>COUNTIFS(TABLA!$C:$C,'BUC area'!$R$10,TABLA!I:I,'BUC area'!$B72)</f>
        <v>0</v>
      </c>
      <c r="E72" s="34">
        <f>COUNTIFS(TABLA!$C:$C,'BUC area'!$R$10,TABLA!J:J,'BUC area'!$B72)</f>
        <v>2</v>
      </c>
      <c r="F72" s="34">
        <f>COUNTIFS(TABLA!$C:$C,'BUC area'!$R$10,TABLA!K:K,'BUC area'!$B72)</f>
        <v>1</v>
      </c>
      <c r="G72">
        <f t="shared" si="1"/>
        <v>3</v>
      </c>
    </row>
    <row r="73" spans="1:7" ht="15.75" customHeight="1" x14ac:dyDescent="0.25">
      <c r="A73" s="147" t="s">
        <v>805</v>
      </c>
      <c r="B73" s="10" t="s">
        <v>76</v>
      </c>
      <c r="C73" s="189" t="s">
        <v>45</v>
      </c>
      <c r="D73" s="34">
        <f>COUNTIFS(TABLA!$C:$C,'BUC area'!$R$10,TABLA!I:I,'BUC area'!$B73)</f>
        <v>0</v>
      </c>
      <c r="E73" s="34">
        <f>COUNTIFS(TABLA!$C:$C,'BUC area'!$R$10,TABLA!J:J,'BUC area'!$B73)</f>
        <v>0</v>
      </c>
      <c r="F73" s="34">
        <f>COUNTIFS(TABLA!$C:$C,'BUC area'!$R$10,TABLA!K:K,'BUC area'!$B73)</f>
        <v>2</v>
      </c>
      <c r="G73">
        <f t="shared" si="1"/>
        <v>2</v>
      </c>
    </row>
    <row r="74" spans="1:7" ht="15.75" customHeight="1" x14ac:dyDescent="0.25">
      <c r="A74" s="147" t="s">
        <v>805</v>
      </c>
      <c r="B74" s="10" t="s">
        <v>80</v>
      </c>
      <c r="C74" s="189" t="s">
        <v>49</v>
      </c>
      <c r="D74" s="34">
        <f>COUNTIFS(TABLA!$C:$C,'BUC area'!$R$10,TABLA!I:I,'BUC area'!$B74)</f>
        <v>1</v>
      </c>
      <c r="E74" s="34">
        <f>COUNTIFS(TABLA!$C:$C,'BUC area'!$R$10,TABLA!J:J,'BUC area'!$B74)</f>
        <v>1</v>
      </c>
      <c r="F74" s="34">
        <f>COUNTIFS(TABLA!$C:$C,'BUC area'!$R$10,TABLA!K:K,'BUC area'!$B74)</f>
        <v>2</v>
      </c>
      <c r="G74">
        <f t="shared" si="1"/>
        <v>4</v>
      </c>
    </row>
    <row r="75" spans="1:7" ht="15.75" customHeight="1" x14ac:dyDescent="0.25">
      <c r="A75" s="147" t="s">
        <v>805</v>
      </c>
      <c r="B75" s="10" t="s">
        <v>199</v>
      </c>
      <c r="C75" s="189" t="s">
        <v>38</v>
      </c>
      <c r="D75" s="34">
        <f>COUNTIFS(TABLA!$C:$C,'BUC area'!$R$10,TABLA!I:I,'BUC area'!$B75)</f>
        <v>0</v>
      </c>
      <c r="E75" s="34">
        <f>COUNTIFS(TABLA!$C:$C,'BUC area'!$R$10,TABLA!J:J,'BUC area'!$B75)</f>
        <v>0</v>
      </c>
      <c r="F75" s="34">
        <f>COUNTIFS(TABLA!$C:$C,'BUC area'!$R$10,TABLA!K:K,'BUC area'!$B75)</f>
        <v>0</v>
      </c>
      <c r="G75">
        <f t="shared" si="1"/>
        <v>0</v>
      </c>
    </row>
    <row r="76" spans="1:7" ht="15.75" customHeight="1" x14ac:dyDescent="0.25">
      <c r="A76" s="147" t="s">
        <v>805</v>
      </c>
      <c r="B76" s="10" t="s">
        <v>486</v>
      </c>
      <c r="C76" s="189" t="s">
        <v>210</v>
      </c>
      <c r="D76" s="34">
        <f>COUNTIFS(TABLA!$C:$C,'BUC area'!$R$10,TABLA!I:I,'BUC area'!$B76)</f>
        <v>0</v>
      </c>
      <c r="E76" s="34">
        <f>COUNTIFS(TABLA!$C:$C,'BUC area'!$R$10,TABLA!J:J,'BUC area'!$B76)</f>
        <v>0</v>
      </c>
      <c r="F76" s="34">
        <f>COUNTIFS(TABLA!$C:$C,'BUC area'!$R$10,TABLA!K:K,'BUC area'!$B76)</f>
        <v>1</v>
      </c>
      <c r="G76">
        <f t="shared" si="1"/>
        <v>1</v>
      </c>
    </row>
    <row r="77" spans="1:7" ht="15.75" customHeight="1" x14ac:dyDescent="0.25">
      <c r="A77" s="147" t="s">
        <v>805</v>
      </c>
      <c r="B77" s="10" t="s">
        <v>203</v>
      </c>
      <c r="C77" s="189" t="s">
        <v>40</v>
      </c>
      <c r="D77" s="34">
        <f>COUNTIFS(TABLA!$C:$C,'BUC area'!$R$10,TABLA!I:I,'BUC area'!$B77)</f>
        <v>0</v>
      </c>
      <c r="E77" s="34">
        <f>COUNTIFS(TABLA!$C:$C,'BUC area'!$R$10,TABLA!J:J,'BUC area'!$B77)</f>
        <v>5</v>
      </c>
      <c r="F77" s="34">
        <f>COUNTIFS(TABLA!$C:$C,'BUC area'!$R$10,TABLA!K:K,'BUC area'!$B77)</f>
        <v>2</v>
      </c>
      <c r="G77">
        <f t="shared" si="1"/>
        <v>7</v>
      </c>
    </row>
    <row r="78" spans="1:7" ht="15.75" customHeight="1" x14ac:dyDescent="0.25">
      <c r="A78" s="272" t="s">
        <v>808</v>
      </c>
      <c r="B78" s="10" t="s">
        <v>67</v>
      </c>
      <c r="C78" s="189" t="s">
        <v>98</v>
      </c>
      <c r="D78" s="34">
        <f>COUNTIFS(TABLA!$C:$C,'BUC area'!$R$10,TABLA!I:I,'BUC area'!$B78)</f>
        <v>0</v>
      </c>
      <c r="E78" s="34">
        <f>COUNTIFS(TABLA!$C:$C,'BUC area'!$R$10,TABLA!J:J,'BUC area'!$B78)</f>
        <v>1</v>
      </c>
      <c r="F78" s="34">
        <f>COUNTIFS(TABLA!$C:$C,'BUC area'!$R$10,TABLA!K:K,'BUC area'!$B78)</f>
        <v>5</v>
      </c>
      <c r="G78">
        <f t="shared" si="1"/>
        <v>6</v>
      </c>
    </row>
    <row r="79" spans="1:7" ht="15.75" customHeight="1" x14ac:dyDescent="0.25">
      <c r="A79" s="147"/>
    </row>
    <row r="80" spans="1:7" ht="15.75" customHeight="1" x14ac:dyDescent="0.25"/>
    <row r="83" spans="1:26" s="21" customFormat="1" ht="59.25" hidden="1" customHeight="1" x14ac:dyDescent="0.4">
      <c r="A83" s="222" t="s">
        <v>23</v>
      </c>
      <c r="B83" s="225" t="s">
        <v>24</v>
      </c>
      <c r="C83" s="278" t="s">
        <v>12</v>
      </c>
      <c r="D83" s="278"/>
      <c r="E83" s="278"/>
      <c r="F83" s="278"/>
      <c r="G83" s="278"/>
      <c r="H83" s="278"/>
      <c r="I83" s="45"/>
      <c r="J83" s="279"/>
      <c r="K83" s="279"/>
      <c r="L83" s="279"/>
      <c r="M83" s="279"/>
      <c r="N83" s="279"/>
      <c r="O83" s="279"/>
      <c r="P83" s="175"/>
      <c r="Q83" s="115"/>
      <c r="R83" s="116"/>
      <c r="S83" s="116"/>
      <c r="T83" s="116"/>
      <c r="U83" s="116"/>
      <c r="V83" s="116"/>
      <c r="W83" s="116"/>
      <c r="X83" s="116"/>
      <c r="Y83" s="116"/>
      <c r="Z83" s="116"/>
    </row>
    <row r="84" spans="1:26" ht="30" hidden="1" customHeight="1" x14ac:dyDescent="0.4">
      <c r="C84" s="109" t="s">
        <v>25</v>
      </c>
      <c r="D84" s="23"/>
      <c r="E84" s="22" t="s">
        <v>26</v>
      </c>
      <c r="F84" s="23"/>
      <c r="G84" s="108" t="s">
        <v>27</v>
      </c>
      <c r="H84" s="82" t="s">
        <v>28</v>
      </c>
      <c r="I84" s="46"/>
      <c r="J84" s="50"/>
      <c r="K84" s="46"/>
      <c r="L84" s="47"/>
      <c r="M84" s="46"/>
      <c r="N84" s="47"/>
      <c r="O84" s="48"/>
    </row>
    <row r="85" spans="1:26" ht="17.25" hidden="1" customHeight="1" x14ac:dyDescent="0.25">
      <c r="C85" s="83">
        <v>1</v>
      </c>
      <c r="D85" s="84">
        <v>2</v>
      </c>
      <c r="E85" s="85">
        <v>3</v>
      </c>
      <c r="F85" s="86">
        <v>4</v>
      </c>
      <c r="G85" s="87">
        <v>5</v>
      </c>
      <c r="H85" s="88">
        <v>0</v>
      </c>
      <c r="I85" s="49"/>
      <c r="J85" s="63"/>
      <c r="K85" s="50"/>
      <c r="L85" s="50"/>
      <c r="M85" s="50"/>
      <c r="N85" s="50"/>
      <c r="O85" s="50"/>
    </row>
    <row r="86" spans="1:26" ht="12.75" hidden="1" customHeight="1" x14ac:dyDescent="0.25">
      <c r="A86" s="24"/>
      <c r="B86" s="286" t="str">
        <f>J86</f>
        <v>2.1 El horario de la Biblioteca</v>
      </c>
      <c r="C86" s="12">
        <f>COUNTIF(TABLA!$M:$M,C$85)</f>
        <v>0</v>
      </c>
      <c r="D86" s="12">
        <f>COUNTIF(TABLA!$M:$M,D$85)</f>
        <v>0</v>
      </c>
      <c r="E86" s="12">
        <f>COUNTIF(TABLA!$M:$M,E$85)</f>
        <v>0</v>
      </c>
      <c r="F86" s="12">
        <f>COUNTIF(TABLA!$M:$M,F$85)</f>
        <v>0</v>
      </c>
      <c r="G86" s="12">
        <f>COUNTIF(TABLA!$M:$M,G$85)</f>
        <v>0</v>
      </c>
      <c r="H86" s="12">
        <f>F$11-SUM(C86:G86)</f>
        <v>176</v>
      </c>
      <c r="I86" s="16"/>
      <c r="J86" s="285" t="str">
        <f>TABLA!M1</f>
        <v>2.1 El horario de la Biblioteca</v>
      </c>
      <c r="K86" s="285"/>
      <c r="L86" s="285"/>
      <c r="M86" s="285"/>
      <c r="N86" s="285"/>
      <c r="O86" s="285"/>
      <c r="P86" s="176" t="e">
        <f>Y86*10</f>
        <v>#DIV/0!</v>
      </c>
      <c r="Q86" s="110">
        <f>SUM(C86:H86)</f>
        <v>176</v>
      </c>
      <c r="R86" s="111">
        <f>SUM(J86:O86)</f>
        <v>0</v>
      </c>
      <c r="S86" s="111">
        <v>0</v>
      </c>
      <c r="T86" s="111">
        <v>1</v>
      </c>
      <c r="U86" s="111">
        <v>2</v>
      </c>
      <c r="V86" s="111">
        <v>3</v>
      </c>
      <c r="W86" s="111">
        <v>4</v>
      </c>
      <c r="Y86" s="111" t="e">
        <f>SUM(S87:W87)/((Q86-H86)*4)</f>
        <v>#DIV/0!</v>
      </c>
    </row>
    <row r="87" spans="1:26" ht="12.75" hidden="1" customHeight="1" x14ac:dyDescent="0.25">
      <c r="B87" s="286"/>
      <c r="C87" s="60">
        <f t="shared" ref="C87:H87" si="2">C86/SUM($C86:$H86)</f>
        <v>0</v>
      </c>
      <c r="D87" s="60">
        <f t="shared" si="2"/>
        <v>0</v>
      </c>
      <c r="E87" s="60">
        <f t="shared" si="2"/>
        <v>0</v>
      </c>
      <c r="F87" s="60">
        <f t="shared" si="2"/>
        <v>0</v>
      </c>
      <c r="G87" s="60">
        <f t="shared" si="2"/>
        <v>0</v>
      </c>
      <c r="H87" s="60">
        <f t="shared" si="2"/>
        <v>1</v>
      </c>
      <c r="I87" s="51"/>
      <c r="J87" s="285"/>
      <c r="K87" s="285"/>
      <c r="L87" s="285"/>
      <c r="M87" s="285"/>
      <c r="N87" s="285"/>
      <c r="O87" s="285"/>
      <c r="P87" s="177"/>
      <c r="S87" s="111">
        <v>0</v>
      </c>
      <c r="T87" s="111">
        <f>D86*T86</f>
        <v>0</v>
      </c>
      <c r="U87" s="111">
        <f>E86*U86</f>
        <v>0</v>
      </c>
      <c r="V87" s="111">
        <f>F86*V86</f>
        <v>0</v>
      </c>
      <c r="W87" s="111">
        <f>G86*W86</f>
        <v>0</v>
      </c>
      <c r="Y87" s="117"/>
    </row>
    <row r="88" spans="1:26" s="16" customFormat="1" ht="144" hidden="1" customHeight="1" x14ac:dyDescent="0.4">
      <c r="A88" s="24"/>
      <c r="B88" s="286"/>
      <c r="C88" s="61"/>
      <c r="D88" s="26"/>
      <c r="E88" s="26"/>
      <c r="F88" s="26"/>
      <c r="G88" s="26"/>
      <c r="H88" s="26"/>
      <c r="I88" s="27"/>
      <c r="K88" s="44"/>
      <c r="L88" s="44"/>
      <c r="M88" s="44"/>
      <c r="N88" s="44"/>
      <c r="O88" s="44"/>
      <c r="P88" s="178"/>
      <c r="Q88" s="118"/>
      <c r="R88" s="117"/>
      <c r="S88" s="117"/>
      <c r="T88" s="117"/>
      <c r="U88" s="117"/>
      <c r="V88" s="117"/>
      <c r="W88" s="117"/>
      <c r="X88" s="117"/>
      <c r="Y88" s="111"/>
      <c r="Z88" s="117"/>
    </row>
    <row r="89" spans="1:26" ht="12.75" hidden="1" customHeight="1" x14ac:dyDescent="0.25">
      <c r="A89" s="24"/>
      <c r="B89" s="286" t="str">
        <f>J89</f>
        <v>2.2 El número de puestos de lectura</v>
      </c>
      <c r="C89" s="12">
        <f>COUNTIF(TABLA!$N:$N,C$85)</f>
        <v>0</v>
      </c>
      <c r="D89" s="12">
        <f>COUNTIF(TABLA!$N:$N,D$85)</f>
        <v>0</v>
      </c>
      <c r="E89" s="12">
        <f>COUNTIF(TABLA!$N:$N,E$85)</f>
        <v>0</v>
      </c>
      <c r="F89" s="12">
        <f>COUNTIF(TABLA!$N:$N,F$85)</f>
        <v>0</v>
      </c>
      <c r="G89" s="12">
        <f>COUNTIF(TABLA!$N:$N,G$85)</f>
        <v>0</v>
      </c>
      <c r="H89" s="12">
        <f>F$11-SUM(C89:G89)</f>
        <v>176</v>
      </c>
      <c r="I89" s="27"/>
      <c r="J89" s="285" t="str">
        <f>TABLA!N1</f>
        <v>2.2 El número de puestos de lectura</v>
      </c>
      <c r="K89" s="285"/>
      <c r="L89" s="285"/>
      <c r="M89" s="285"/>
      <c r="N89" s="285"/>
      <c r="O89" s="285"/>
      <c r="P89" s="176" t="e">
        <f>Y89*10</f>
        <v>#DIV/0!</v>
      </c>
      <c r="Q89" s="110">
        <f>SUM(C89:H89)</f>
        <v>176</v>
      </c>
      <c r="R89" s="111">
        <f>SUM(J89:O89)</f>
        <v>0</v>
      </c>
      <c r="S89" s="111">
        <v>0</v>
      </c>
      <c r="T89" s="111">
        <v>1</v>
      </c>
      <c r="U89" s="111">
        <v>2</v>
      </c>
      <c r="V89" s="111">
        <v>3</v>
      </c>
      <c r="W89" s="111">
        <v>4</v>
      </c>
      <c r="Y89" s="111" t="e">
        <f>SUM(S90:W90)/((Q89-H89)*4)</f>
        <v>#DIV/0!</v>
      </c>
    </row>
    <row r="90" spans="1:26" ht="12.75" hidden="1" customHeight="1" x14ac:dyDescent="0.25">
      <c r="B90" s="286"/>
      <c r="C90" s="60">
        <f t="shared" ref="C90:H90" si="3">C89/SUM($C89:$H89)</f>
        <v>0</v>
      </c>
      <c r="D90" s="60">
        <f t="shared" si="3"/>
        <v>0</v>
      </c>
      <c r="E90" s="60">
        <f t="shared" si="3"/>
        <v>0</v>
      </c>
      <c r="F90" s="60">
        <f t="shared" si="3"/>
        <v>0</v>
      </c>
      <c r="G90" s="60">
        <f t="shared" si="3"/>
        <v>0</v>
      </c>
      <c r="H90" s="60">
        <f t="shared" si="3"/>
        <v>1</v>
      </c>
      <c r="I90" s="51"/>
      <c r="J90" s="285"/>
      <c r="K90" s="285"/>
      <c r="L90" s="285"/>
      <c r="M90" s="285"/>
      <c r="N90" s="285"/>
      <c r="O90" s="285"/>
      <c r="P90" s="177"/>
      <c r="S90" s="111">
        <v>0</v>
      </c>
      <c r="T90" s="111">
        <f>D89*T89</f>
        <v>0</v>
      </c>
      <c r="U90" s="111">
        <f>E89*U89</f>
        <v>0</v>
      </c>
      <c r="V90" s="111">
        <f>F89*V89</f>
        <v>0</v>
      </c>
      <c r="W90" s="111">
        <f>G89*W89</f>
        <v>0</v>
      </c>
      <c r="Y90" s="117"/>
    </row>
    <row r="91" spans="1:26" s="16" customFormat="1" ht="144" hidden="1" customHeight="1" x14ac:dyDescent="0.25">
      <c r="A91" s="24"/>
      <c r="B91" s="286"/>
      <c r="C91" s="26"/>
      <c r="D91" s="26"/>
      <c r="E91" s="26"/>
      <c r="F91" s="26"/>
      <c r="G91" s="26"/>
      <c r="H91" s="26"/>
      <c r="I91" s="27"/>
      <c r="K91" s="44"/>
      <c r="L91" s="44"/>
      <c r="M91" s="44"/>
      <c r="N91" s="44"/>
      <c r="O91" s="44"/>
      <c r="P91" s="178"/>
      <c r="Q91" s="118"/>
      <c r="R91" s="117"/>
      <c r="S91" s="117"/>
      <c r="T91" s="117"/>
      <c r="U91" s="117"/>
      <c r="V91" s="117"/>
      <c r="W91" s="117"/>
      <c r="X91" s="117"/>
      <c r="Y91" s="111"/>
      <c r="Z91" s="117"/>
    </row>
    <row r="92" spans="1:26" ht="18.75" hidden="1" customHeight="1" x14ac:dyDescent="0.25">
      <c r="A92" s="24"/>
      <c r="B92" s="286" t="str">
        <f>J92</f>
        <v>2.3 La comodidad de las instalaciones de la Biblioteca</v>
      </c>
      <c r="C92" s="12">
        <f>COUNTIF(TABLA!$O:$O,C$85)</f>
        <v>0</v>
      </c>
      <c r="D92" s="12">
        <f>COUNTIF(TABLA!$O:$O,D$85)</f>
        <v>0</v>
      </c>
      <c r="E92" s="12">
        <f>COUNTIF(TABLA!$O:$O,E$85)</f>
        <v>0</v>
      </c>
      <c r="F92" s="12">
        <f>COUNTIF(TABLA!$O:$O,F$85)</f>
        <v>0</v>
      </c>
      <c r="G92" s="12">
        <f>COUNTIF(TABLA!$O:$O,G$85)</f>
        <v>0</v>
      </c>
      <c r="H92" s="12">
        <f>F$11-SUM(C92:G92)</f>
        <v>176</v>
      </c>
      <c r="I92" s="27"/>
      <c r="J92" s="281" t="str">
        <f>TABLA!O1</f>
        <v>2.3 La comodidad de las instalaciones de la Biblioteca</v>
      </c>
      <c r="K92" s="281"/>
      <c r="L92" s="281"/>
      <c r="M92" s="281"/>
      <c r="N92" s="281"/>
      <c r="O92" s="281"/>
      <c r="P92" s="176" t="e">
        <f>Y92*10</f>
        <v>#DIV/0!</v>
      </c>
      <c r="Q92" s="110">
        <f>SUM(C92:H92)</f>
        <v>176</v>
      </c>
      <c r="R92" s="111">
        <f>SUM(J92:O92)</f>
        <v>0</v>
      </c>
      <c r="S92" s="111">
        <v>0</v>
      </c>
      <c r="T92" s="111">
        <v>1</v>
      </c>
      <c r="U92" s="111">
        <v>2</v>
      </c>
      <c r="V92" s="111">
        <v>3</v>
      </c>
      <c r="W92" s="111">
        <v>4</v>
      </c>
      <c r="Y92" s="111" t="e">
        <f>SUM(S93:W93)/((Q92-H92)*4)</f>
        <v>#DIV/0!</v>
      </c>
    </row>
    <row r="93" spans="1:26" ht="12.75" hidden="1" customHeight="1" x14ac:dyDescent="0.25">
      <c r="B93" s="286"/>
      <c r="C93" s="60">
        <f t="shared" ref="C93:H93" si="4">C92/SUM($C92:$H92)</f>
        <v>0</v>
      </c>
      <c r="D93" s="60">
        <f t="shared" si="4"/>
        <v>0</v>
      </c>
      <c r="E93" s="60">
        <f t="shared" si="4"/>
        <v>0</v>
      </c>
      <c r="F93" s="60">
        <f t="shared" si="4"/>
        <v>0</v>
      </c>
      <c r="G93" s="60">
        <f t="shared" si="4"/>
        <v>0</v>
      </c>
      <c r="H93" s="60">
        <f t="shared" si="4"/>
        <v>1</v>
      </c>
      <c r="I93" s="51"/>
      <c r="J93" s="281"/>
      <c r="K93" s="281"/>
      <c r="L93" s="281"/>
      <c r="M93" s="281"/>
      <c r="N93" s="281"/>
      <c r="O93" s="281"/>
      <c r="P93" s="177"/>
      <c r="S93" s="111">
        <v>0</v>
      </c>
      <c r="T93" s="111">
        <f>D92*T92</f>
        <v>0</v>
      </c>
      <c r="U93" s="111">
        <f>E92*U92</f>
        <v>0</v>
      </c>
      <c r="V93" s="111">
        <f>F92*V92</f>
        <v>0</v>
      </c>
      <c r="W93" s="111">
        <f>G92*W92</f>
        <v>0</v>
      </c>
      <c r="Y93" s="117"/>
    </row>
    <row r="94" spans="1:26" s="16" customFormat="1" ht="144" hidden="1" customHeight="1" x14ac:dyDescent="0.25">
      <c r="A94" s="24"/>
      <c r="B94" s="286"/>
      <c r="C94" s="26"/>
      <c r="D94" s="26"/>
      <c r="E94" s="26"/>
      <c r="F94" s="26"/>
      <c r="G94" s="26"/>
      <c r="H94" s="26"/>
      <c r="I94" s="27"/>
      <c r="K94" s="44"/>
      <c r="L94" s="44"/>
      <c r="M94" s="44"/>
      <c r="N94" s="44"/>
      <c r="O94" s="44"/>
      <c r="P94" s="178"/>
      <c r="Q94" s="118"/>
      <c r="R94" s="117"/>
      <c r="S94" s="117"/>
      <c r="T94" s="117"/>
      <c r="U94" s="117"/>
      <c r="V94" s="117"/>
      <c r="W94" s="117"/>
      <c r="X94" s="117"/>
      <c r="Y94" s="111"/>
      <c r="Z94" s="117"/>
    </row>
    <row r="95" spans="1:26" ht="22.5" hidden="1" customHeight="1" x14ac:dyDescent="0.25">
      <c r="A95" s="24"/>
      <c r="B95" s="286" t="str">
        <f>J95</f>
        <v>2.5 El equipamiento informático de la Biblioteca</v>
      </c>
      <c r="C95" s="12">
        <f>COUNTIF(TABLA!$P:$P,C$85)</f>
        <v>0</v>
      </c>
      <c r="D95" s="12">
        <f>COUNTIF(TABLA!$P:$P,D$85)</f>
        <v>0</v>
      </c>
      <c r="E95" s="12">
        <f>COUNTIF(TABLA!$P:$P,E$85)</f>
        <v>0</v>
      </c>
      <c r="F95" s="12">
        <f>COUNTIF(TABLA!$P:$P,F$85)</f>
        <v>0</v>
      </c>
      <c r="G95" s="12">
        <f>COUNTIF(TABLA!$P:$P,G$85)</f>
        <v>0</v>
      </c>
      <c r="H95" s="12">
        <f>F$11-SUM(C95:G95)</f>
        <v>176</v>
      </c>
      <c r="I95" s="27"/>
      <c r="J95" s="281" t="str">
        <f>TABLA!P1</f>
        <v>2.5 El equipamiento informático de la Biblioteca</v>
      </c>
      <c r="K95" s="281"/>
      <c r="L95" s="281"/>
      <c r="M95" s="281"/>
      <c r="N95" s="281"/>
      <c r="O95" s="281"/>
      <c r="P95" s="176" t="e">
        <f>Y95*10</f>
        <v>#DIV/0!</v>
      </c>
      <c r="Q95" s="110">
        <f>SUM(C95:H95)</f>
        <v>176</v>
      </c>
      <c r="R95" s="111">
        <f>SUM(J95:O95)</f>
        <v>0</v>
      </c>
      <c r="S95" s="111">
        <v>0</v>
      </c>
      <c r="T95" s="111">
        <v>1</v>
      </c>
      <c r="U95" s="111">
        <v>2</v>
      </c>
      <c r="V95" s="111">
        <v>3</v>
      </c>
      <c r="W95" s="111">
        <v>4</v>
      </c>
      <c r="Y95" s="111" t="e">
        <f>SUM(S96:W96)/((Q95-H95)*4)</f>
        <v>#DIV/0!</v>
      </c>
    </row>
    <row r="96" spans="1:26" ht="22.5" hidden="1" customHeight="1" x14ac:dyDescent="0.25">
      <c r="B96" s="286"/>
      <c r="C96" s="60">
        <f t="shared" ref="C96:H96" si="5">C95/SUM($C95:$H95)</f>
        <v>0</v>
      </c>
      <c r="D96" s="60">
        <f t="shared" si="5"/>
        <v>0</v>
      </c>
      <c r="E96" s="60">
        <f t="shared" si="5"/>
        <v>0</v>
      </c>
      <c r="F96" s="60">
        <f t="shared" si="5"/>
        <v>0</v>
      </c>
      <c r="G96" s="60">
        <f t="shared" si="5"/>
        <v>0</v>
      </c>
      <c r="H96" s="60">
        <f t="shared" si="5"/>
        <v>1</v>
      </c>
      <c r="I96" s="51"/>
      <c r="J96" s="281"/>
      <c r="K96" s="281"/>
      <c r="L96" s="281"/>
      <c r="M96" s="281"/>
      <c r="N96" s="281"/>
      <c r="O96" s="281"/>
      <c r="P96" s="177"/>
      <c r="S96" s="111">
        <v>0</v>
      </c>
      <c r="T96" s="111">
        <f>D95*T95</f>
        <v>0</v>
      </c>
      <c r="U96" s="111">
        <f>E95*U95</f>
        <v>0</v>
      </c>
      <c r="V96" s="111">
        <f>F95*V95</f>
        <v>0</v>
      </c>
      <c r="W96" s="111">
        <f>G95*W95</f>
        <v>0</v>
      </c>
      <c r="Y96" s="117"/>
    </row>
    <row r="97" spans="1:26" s="16" customFormat="1" ht="144" hidden="1" customHeight="1" x14ac:dyDescent="0.25">
      <c r="A97" s="24"/>
      <c r="B97" s="286"/>
      <c r="C97" s="26"/>
      <c r="D97" s="26"/>
      <c r="E97" s="26"/>
      <c r="F97" s="26"/>
      <c r="G97" s="26"/>
      <c r="H97" s="26"/>
      <c r="I97" s="27"/>
      <c r="K97" s="44"/>
      <c r="L97" s="44"/>
      <c r="M97" s="44"/>
      <c r="N97" s="44"/>
      <c r="O97" s="44"/>
      <c r="P97" s="178"/>
      <c r="Q97" s="118"/>
      <c r="R97" s="117"/>
      <c r="S97" s="117"/>
      <c r="T97" s="117"/>
      <c r="U97" s="117"/>
      <c r="V97" s="117"/>
      <c r="W97" s="117"/>
      <c r="X97" s="117"/>
      <c r="Y97" s="111"/>
      <c r="Z97" s="117"/>
    </row>
    <row r="98" spans="1:26" s="16" customFormat="1" ht="63" customHeight="1" x14ac:dyDescent="0.25">
      <c r="A98" s="222">
        <v>3</v>
      </c>
      <c r="B98" s="291" t="s">
        <v>229</v>
      </c>
      <c r="C98" s="291"/>
      <c r="D98" s="291"/>
      <c r="E98" s="291"/>
      <c r="F98" s="291"/>
      <c r="G98" s="291"/>
      <c r="H98" s="291"/>
      <c r="I98" s="291"/>
      <c r="J98" s="291"/>
      <c r="K98" s="291"/>
      <c r="L98" s="291"/>
      <c r="M98" s="291"/>
      <c r="N98" s="291"/>
      <c r="O98" s="291"/>
      <c r="P98" s="291"/>
      <c r="Q98" s="118"/>
      <c r="R98" s="117"/>
      <c r="S98" s="117"/>
      <c r="T98" s="117"/>
      <c r="U98" s="117"/>
      <c r="V98" s="117"/>
      <c r="W98" s="117"/>
      <c r="X98" s="117"/>
      <c r="Y98" s="111"/>
      <c r="Z98" s="117"/>
    </row>
    <row r="99" spans="1:26" s="16" customFormat="1" ht="63" customHeight="1" x14ac:dyDescent="0.25">
      <c r="A99" s="74"/>
      <c r="B99" s="288" t="s">
        <v>547</v>
      </c>
      <c r="C99" s="288"/>
      <c r="D99" s="288"/>
      <c r="E99" s="288"/>
      <c r="F99" s="288"/>
      <c r="G99" s="288"/>
      <c r="H99" s="288"/>
      <c r="I99" s="288"/>
      <c r="J99" s="288"/>
      <c r="K99" s="288"/>
      <c r="L99" s="288"/>
      <c r="M99" s="288"/>
      <c r="N99" s="288"/>
      <c r="O99" s="288"/>
      <c r="P99" s="288"/>
      <c r="Q99" s="118"/>
      <c r="R99" s="117"/>
      <c r="S99" s="117"/>
      <c r="T99" s="117"/>
      <c r="U99" s="117"/>
      <c r="V99" s="117"/>
      <c r="W99" s="117"/>
      <c r="X99" s="117"/>
      <c r="Y99" s="111"/>
      <c r="Z99" s="117"/>
    </row>
    <row r="100" spans="1:26" s="16" customFormat="1" ht="20.25" customHeight="1" x14ac:dyDescent="0.25">
      <c r="A100" s="74"/>
      <c r="B100" s="195"/>
      <c r="C100" s="196"/>
      <c r="D100" s="196"/>
      <c r="E100" s="196"/>
      <c r="F100" s="196"/>
      <c r="G100" s="196"/>
      <c r="H100" s="196"/>
      <c r="I100" s="197"/>
      <c r="J100" s="196"/>
      <c r="K100" s="196"/>
      <c r="L100" s="196"/>
      <c r="M100" s="196"/>
      <c r="N100" s="196"/>
      <c r="O100" s="196"/>
      <c r="P100" s="198"/>
      <c r="Q100" s="118"/>
      <c r="R100" s="117"/>
      <c r="S100" s="117"/>
      <c r="T100" s="117"/>
      <c r="U100" s="117"/>
      <c r="V100" s="117"/>
      <c r="W100" s="117"/>
      <c r="X100" s="117"/>
      <c r="Y100" s="111"/>
      <c r="Z100" s="117"/>
    </row>
    <row r="101" spans="1:26" s="16" customFormat="1" ht="24.75" customHeight="1" x14ac:dyDescent="0.25">
      <c r="A101" s="74"/>
      <c r="B101" s="195"/>
      <c r="C101" s="196"/>
      <c r="D101" s="206" t="s">
        <v>215</v>
      </c>
      <c r="E101" s="206" t="s">
        <v>216</v>
      </c>
      <c r="F101" s="206" t="s">
        <v>217</v>
      </c>
      <c r="G101" s="206" t="s">
        <v>218</v>
      </c>
      <c r="H101" s="206" t="s">
        <v>219</v>
      </c>
      <c r="I101" s="207"/>
      <c r="J101" s="206" t="s">
        <v>215</v>
      </c>
      <c r="K101" s="206" t="s">
        <v>216</v>
      </c>
      <c r="L101" s="206" t="s">
        <v>217</v>
      </c>
      <c r="M101" s="206" t="s">
        <v>218</v>
      </c>
      <c r="N101" s="206" t="s">
        <v>219</v>
      </c>
      <c r="O101" s="199"/>
      <c r="P101" s="198"/>
      <c r="Q101" s="118"/>
      <c r="R101" s="117"/>
      <c r="S101" s="117"/>
      <c r="T101" s="117"/>
      <c r="U101" s="117"/>
      <c r="V101" s="117"/>
      <c r="W101" s="117"/>
      <c r="X101" s="117"/>
      <c r="Y101" s="111"/>
      <c r="Z101" s="117"/>
    </row>
    <row r="102" spans="1:26" s="16" customFormat="1" ht="26.25" customHeight="1" x14ac:dyDescent="0.25">
      <c r="A102" s="74"/>
      <c r="B102" s="195"/>
      <c r="C102" s="196"/>
      <c r="D102" s="196">
        <v>1</v>
      </c>
      <c r="E102" s="196">
        <v>2</v>
      </c>
      <c r="F102" s="196">
        <v>3</v>
      </c>
      <c r="G102" s="197">
        <v>4</v>
      </c>
      <c r="H102" s="196">
        <v>5</v>
      </c>
      <c r="I102" s="199"/>
      <c r="J102" s="196">
        <v>1</v>
      </c>
      <c r="K102" s="196">
        <v>2</v>
      </c>
      <c r="L102" s="196">
        <v>3</v>
      </c>
      <c r="M102" s="197">
        <v>4</v>
      </c>
      <c r="N102" s="196">
        <v>5</v>
      </c>
      <c r="O102" s="199"/>
      <c r="P102" s="198"/>
      <c r="Q102" s="118"/>
      <c r="R102" s="117"/>
      <c r="S102" s="117"/>
      <c r="T102" s="117"/>
      <c r="U102" s="117"/>
      <c r="V102" s="117"/>
      <c r="W102" s="117"/>
      <c r="X102" s="117"/>
      <c r="Y102" s="111"/>
      <c r="Z102" s="117"/>
    </row>
    <row r="103" spans="1:26" s="16" customFormat="1" ht="63" customHeight="1" x14ac:dyDescent="0.25">
      <c r="A103" s="74"/>
      <c r="B103" s="289" t="str">
        <f>TABLA!Q$1</f>
        <v>De los libros impresos y revistas impresas que hay en la biblioteca de la UCM o los que obtengo por préstamo interbibliotecario</v>
      </c>
      <c r="C103" s="289"/>
      <c r="D103" s="200">
        <f>COUNTIFS(TABLA!$C:$C,'BUC area'!$R$10,TABLA!$Q:$Q,'BUC area'!D$102)</f>
        <v>25</v>
      </c>
      <c r="E103" s="200">
        <f>COUNTIFS(TABLA!$C:$C,'BUC area'!$R$10,TABLA!$Q:$Q,'BUC area'!E$102)</f>
        <v>41</v>
      </c>
      <c r="F103" s="200">
        <f>COUNTIFS(TABLA!$C:$C,'BUC area'!$R$10,TABLA!$Q:$Q,'BUC area'!F$102)</f>
        <v>31</v>
      </c>
      <c r="G103" s="200">
        <f>COUNTIFS(TABLA!$C:$C,'BUC area'!$R$10,TABLA!$Q:$Q,'BUC area'!G$102)</f>
        <v>38</v>
      </c>
      <c r="H103" s="200">
        <f>COUNTIFS(TABLA!$C:$C,'BUC area'!$R$10,TABLA!$Q:$Q,'BUC area'!H$102)</f>
        <v>36</v>
      </c>
      <c r="I103" s="199"/>
      <c r="J103" s="201">
        <f>D103/$Q103</f>
        <v>0.14619883040935672</v>
      </c>
      <c r="K103" s="201">
        <f t="shared" ref="J103:N107" si="6">E103/$Q103</f>
        <v>0.23976608187134502</v>
      </c>
      <c r="L103" s="201">
        <f t="shared" si="6"/>
        <v>0.18128654970760233</v>
      </c>
      <c r="M103" s="201">
        <f t="shared" si="6"/>
        <v>0.22222222222222221</v>
      </c>
      <c r="N103" s="201">
        <f t="shared" si="6"/>
        <v>0.21052631578947367</v>
      </c>
      <c r="O103" s="195"/>
      <c r="P103" s="195"/>
      <c r="Q103" s="118">
        <f>SUM(D103:H103)</f>
        <v>171</v>
      </c>
      <c r="R103" s="117"/>
      <c r="S103" s="117"/>
      <c r="T103" s="117"/>
      <c r="U103" s="117"/>
      <c r="V103" s="117"/>
      <c r="W103" s="117"/>
      <c r="X103" s="117"/>
      <c r="Y103" s="111"/>
      <c r="Z103" s="117"/>
    </row>
    <row r="104" spans="1:26" s="16" customFormat="1" ht="63" customHeight="1" x14ac:dyDescent="0.25">
      <c r="A104" s="74"/>
      <c r="B104" s="289" t="str">
        <f>TABLA!R$1</f>
        <v>De las revistas en línea o libros electrónicos suscritos por la biblioteca</v>
      </c>
      <c r="C104" s="289"/>
      <c r="D104" s="200">
        <f>COUNTIFS(TABLA!$C:$C,'BUC area'!$R$10,TABLA!$R:$R,'BUC area'!D$102)</f>
        <v>6</v>
      </c>
      <c r="E104" s="200">
        <f>COUNTIFS(TABLA!$C:$C,'BUC area'!$R$10,TABLA!$R:$R,'BUC area'!E$102)</f>
        <v>6</v>
      </c>
      <c r="F104" s="200">
        <f>COUNTIFS(TABLA!$C:$C,'BUC area'!$R$10,TABLA!$R:$R,'BUC area'!F$102)</f>
        <v>20</v>
      </c>
      <c r="G104" s="200">
        <f>COUNTIFS(TABLA!$C:$C,'BUC area'!$R$10,TABLA!$R:$R,'BUC area'!G$102)</f>
        <v>36</v>
      </c>
      <c r="H104" s="200">
        <f>COUNTIFS(TABLA!$C:$C,'BUC area'!$R$10,TABLA!$R:$R,'BUC area'!H$102)</f>
        <v>103</v>
      </c>
      <c r="I104" s="199"/>
      <c r="J104" s="202">
        <f t="shared" si="6"/>
        <v>3.5087719298245612E-2</v>
      </c>
      <c r="K104" s="202">
        <f t="shared" si="6"/>
        <v>3.5087719298245612E-2</v>
      </c>
      <c r="L104" s="202">
        <f t="shared" si="6"/>
        <v>0.11695906432748537</v>
      </c>
      <c r="M104" s="202">
        <f t="shared" si="6"/>
        <v>0.21052631578947367</v>
      </c>
      <c r="N104" s="202">
        <f t="shared" si="6"/>
        <v>0.60233918128654973</v>
      </c>
      <c r="O104" s="196"/>
      <c r="P104" s="198"/>
      <c r="Q104" s="118">
        <f t="shared" ref="Q104:Q107" si="7">SUM(D104:H104)</f>
        <v>171</v>
      </c>
      <c r="R104" s="117"/>
      <c r="S104" s="117"/>
      <c r="T104" s="117"/>
      <c r="U104" s="117"/>
      <c r="V104" s="117"/>
      <c r="W104" s="117"/>
      <c r="X104" s="117"/>
      <c r="Y104" s="111"/>
      <c r="Z104" s="117"/>
    </row>
    <row r="105" spans="1:26" s="16" customFormat="1" ht="63" customHeight="1" x14ac:dyDescent="0.25">
      <c r="A105" s="74"/>
      <c r="B105" s="289" t="str">
        <f>TABLA!S$1</f>
        <v>De mi propia biblioteca personal</v>
      </c>
      <c r="C105" s="289"/>
      <c r="D105" s="200">
        <f>COUNTIFS(TABLA!$C:$C,'BUC area'!$R$10,TABLA!$S:$S,'BUC area'!D$102)</f>
        <v>19</v>
      </c>
      <c r="E105" s="200">
        <f>COUNTIFS(TABLA!$C:$C,'BUC area'!$R$10,TABLA!$S:$S,'BUC area'!E$102)</f>
        <v>35</v>
      </c>
      <c r="F105" s="200">
        <f>COUNTIFS(TABLA!$C:$C,'BUC area'!$R$10,TABLA!$S:$S,'BUC area'!F$102)</f>
        <v>40</v>
      </c>
      <c r="G105" s="200">
        <f>COUNTIFS(TABLA!$C:$C,'BUC area'!$R$10,TABLA!$S:$S,'BUC area'!G$102)</f>
        <v>46</v>
      </c>
      <c r="H105" s="200">
        <f>COUNTIFS(TABLA!$C:$C,'BUC area'!$R$10,TABLA!$S:$S,'BUC area'!H$102)</f>
        <v>27</v>
      </c>
      <c r="I105" s="199"/>
      <c r="J105" s="202">
        <f t="shared" si="6"/>
        <v>0.11377245508982035</v>
      </c>
      <c r="K105" s="202">
        <f t="shared" si="6"/>
        <v>0.20958083832335328</v>
      </c>
      <c r="L105" s="202">
        <f t="shared" si="6"/>
        <v>0.23952095808383234</v>
      </c>
      <c r="M105" s="202">
        <f t="shared" si="6"/>
        <v>0.27544910179640719</v>
      </c>
      <c r="N105" s="202">
        <f t="shared" si="6"/>
        <v>0.16167664670658682</v>
      </c>
      <c r="O105" s="196"/>
      <c r="P105" s="198"/>
      <c r="Q105" s="118">
        <f t="shared" si="7"/>
        <v>167</v>
      </c>
      <c r="R105" s="117"/>
      <c r="S105" s="117"/>
      <c r="T105" s="117"/>
      <c r="U105" s="117"/>
      <c r="V105" s="117"/>
      <c r="W105" s="117"/>
      <c r="X105" s="117"/>
      <c r="Y105" s="111"/>
      <c r="Z105" s="117"/>
    </row>
    <row r="106" spans="1:26" s="16" customFormat="1" ht="63" customHeight="1" x14ac:dyDescent="0.25">
      <c r="A106" s="74"/>
      <c r="B106" s="289" t="str">
        <f>TABLA!T$1</f>
        <v>De los documentos que encuentro en otros archivos o bibliotecas</v>
      </c>
      <c r="C106" s="289"/>
      <c r="D106" s="200">
        <f>COUNTIFS(TABLA!$C:$C,'BUC area'!$R$10,TABLA!$T:$T,'BUC area'!D$102)</f>
        <v>28</v>
      </c>
      <c r="E106" s="200">
        <f>COUNTIFS(TABLA!$C:$C,'BUC area'!$R$10,TABLA!$T:$T,'BUC area'!E$102)</f>
        <v>36</v>
      </c>
      <c r="F106" s="200">
        <f>COUNTIFS(TABLA!$C:$C,'BUC area'!$R$10,TABLA!$T:$T,'BUC area'!F$102)</f>
        <v>47</v>
      </c>
      <c r="G106" s="200">
        <f>COUNTIFS(TABLA!$C:$C,'BUC area'!$R$10,TABLA!$T:$T,'BUC area'!G$102)</f>
        <v>35</v>
      </c>
      <c r="H106" s="200">
        <f>COUNTIFS(TABLA!$C:$C,'BUC area'!$R$10,TABLA!$T:$T,'BUC area'!H$102)</f>
        <v>16</v>
      </c>
      <c r="I106" s="199"/>
      <c r="J106" s="202">
        <f t="shared" si="6"/>
        <v>0.1728395061728395</v>
      </c>
      <c r="K106" s="202">
        <f t="shared" si="6"/>
        <v>0.22222222222222221</v>
      </c>
      <c r="L106" s="202">
        <f t="shared" si="6"/>
        <v>0.29012345679012347</v>
      </c>
      <c r="M106" s="202">
        <f t="shared" si="6"/>
        <v>0.21604938271604937</v>
      </c>
      <c r="N106" s="202">
        <f t="shared" si="6"/>
        <v>9.8765432098765427E-2</v>
      </c>
      <c r="O106" s="196"/>
      <c r="P106" s="198"/>
      <c r="Q106" s="118">
        <f t="shared" si="7"/>
        <v>162</v>
      </c>
      <c r="R106" s="117"/>
      <c r="S106" s="117"/>
      <c r="T106" s="117"/>
      <c r="U106" s="117"/>
      <c r="V106" s="117"/>
      <c r="W106" s="117"/>
      <c r="X106" s="117"/>
      <c r="Y106" s="111"/>
      <c r="Z106" s="117"/>
    </row>
    <row r="107" spans="1:26" s="16" customFormat="1" ht="63" customHeight="1" x14ac:dyDescent="0.25">
      <c r="A107" s="74"/>
      <c r="B107" s="289" t="str">
        <f>TABLA!U$1</f>
        <v>De los recursos libres y gratuitos que encuentro en internet</v>
      </c>
      <c r="C107" s="289"/>
      <c r="D107" s="200">
        <f>COUNTIFS(TABLA!$C:$C,'BUC area'!$R$10,TABLA!$U:$U,'BUC area'!D$102)</f>
        <v>7</v>
      </c>
      <c r="E107" s="200">
        <f>COUNTIFS(TABLA!$C:$C,'BUC area'!$R$10,TABLA!$U:$U,'BUC area'!E$102)</f>
        <v>21</v>
      </c>
      <c r="F107" s="200">
        <f>COUNTIFS(TABLA!$C:$C,'BUC area'!$R$10,TABLA!$U:$U,'BUC area'!F$102)</f>
        <v>51</v>
      </c>
      <c r="G107" s="200">
        <f>COUNTIFS(TABLA!$C:$C,'BUC area'!$R$10,TABLA!$U:$U,'BUC area'!G$102)</f>
        <v>48</v>
      </c>
      <c r="H107" s="200">
        <f>COUNTIFS(TABLA!$C:$C,'BUC area'!$R$10,TABLA!$U:$U,'BUC area'!H$102)</f>
        <v>44</v>
      </c>
      <c r="I107" s="199"/>
      <c r="J107" s="202">
        <f t="shared" si="6"/>
        <v>4.0935672514619881E-2</v>
      </c>
      <c r="K107" s="202">
        <f t="shared" si="6"/>
        <v>0.12280701754385964</v>
      </c>
      <c r="L107" s="202">
        <f t="shared" si="6"/>
        <v>0.2982456140350877</v>
      </c>
      <c r="M107" s="202">
        <f t="shared" si="6"/>
        <v>0.2807017543859649</v>
      </c>
      <c r="N107" s="202">
        <f t="shared" si="6"/>
        <v>0.25730994152046782</v>
      </c>
      <c r="O107" s="196"/>
      <c r="P107" s="198"/>
      <c r="Q107" s="118">
        <f t="shared" si="7"/>
        <v>171</v>
      </c>
      <c r="R107" s="117"/>
      <c r="S107" s="117"/>
      <c r="T107" s="117"/>
      <c r="U107" s="117"/>
      <c r="V107" s="117"/>
      <c r="W107" s="117"/>
      <c r="X107" s="117"/>
      <c r="Y107" s="111"/>
      <c r="Z107" s="117"/>
    </row>
    <row r="108" spans="1:26" s="16" customFormat="1" ht="63" customHeight="1" x14ac:dyDescent="0.25">
      <c r="A108" s="67"/>
      <c r="B108" s="204"/>
      <c r="C108" s="253"/>
      <c r="D108" s="200"/>
      <c r="E108" s="200"/>
      <c r="F108" s="200"/>
      <c r="G108" s="200"/>
      <c r="H108" s="200"/>
      <c r="I108" s="199"/>
      <c r="J108" s="205"/>
      <c r="K108" s="205"/>
      <c r="L108" s="205"/>
      <c r="M108" s="205"/>
      <c r="N108" s="205"/>
      <c r="O108" s="196"/>
      <c r="P108" s="198"/>
      <c r="Q108" s="118"/>
      <c r="R108" s="117"/>
      <c r="S108" s="117"/>
      <c r="T108" s="117"/>
      <c r="U108" s="117"/>
      <c r="V108" s="117"/>
      <c r="W108" s="117"/>
      <c r="X108" s="117"/>
      <c r="Y108" s="111"/>
      <c r="Z108" s="117"/>
    </row>
    <row r="109" spans="1:26" ht="30" customHeight="1" x14ac:dyDescent="0.4">
      <c r="C109" s="109" t="s">
        <v>25</v>
      </c>
      <c r="D109" s="23"/>
      <c r="E109" s="22" t="s">
        <v>26</v>
      </c>
      <c r="F109" s="23"/>
      <c r="G109" s="108" t="s">
        <v>27</v>
      </c>
      <c r="H109" s="82" t="s">
        <v>28</v>
      </c>
      <c r="I109" s="46"/>
      <c r="J109" s="47"/>
      <c r="K109" s="46"/>
      <c r="L109" s="47"/>
      <c r="M109" s="46"/>
      <c r="N109" s="47"/>
      <c r="O109" s="48"/>
    </row>
    <row r="110" spans="1:26" ht="17.25" customHeight="1" x14ac:dyDescent="0.25">
      <c r="C110" s="83">
        <v>1</v>
      </c>
      <c r="D110" s="84">
        <v>2</v>
      </c>
      <c r="E110" s="85">
        <v>3</v>
      </c>
      <c r="F110" s="86">
        <v>4</v>
      </c>
      <c r="G110" s="87">
        <v>5</v>
      </c>
      <c r="H110" s="88">
        <v>0</v>
      </c>
      <c r="I110" s="49"/>
      <c r="J110" s="50"/>
      <c r="K110" s="50"/>
      <c r="L110" s="50"/>
      <c r="M110" s="50"/>
      <c r="N110" s="50"/>
      <c r="O110" s="50"/>
    </row>
    <row r="111" spans="1:26" ht="21" customHeight="1" x14ac:dyDescent="0.25">
      <c r="A111" s="24"/>
      <c r="B111" s="275" t="str">
        <f>J111</f>
        <v>3.1 La adecuación de la colección a sus necesidades</v>
      </c>
      <c r="C111" s="34">
        <f>COUNTIFS(TABLA!$C:$C,'BUC area'!$R$10,TABLA!$V:$V,C$110)</f>
        <v>1</v>
      </c>
      <c r="D111" s="34">
        <f>COUNTIFS(TABLA!$C:$C,'BUC area'!$R$10,TABLA!$V:$V,D$110)</f>
        <v>4</v>
      </c>
      <c r="E111" s="34">
        <f>COUNTIFS(TABLA!$C:$C,'BUC area'!$R$10,TABLA!$V:$V,E$110)</f>
        <v>37</v>
      </c>
      <c r="F111" s="34">
        <f>COUNTIFS(TABLA!$C:$C,'BUC area'!$R$10,TABLA!$V:$V,F$110)</f>
        <v>80</v>
      </c>
      <c r="G111" s="34">
        <f>COUNTIFS(TABLA!$C:$C,'BUC area'!$R$10,TABLA!$V:$V,G$110)</f>
        <v>51</v>
      </c>
      <c r="H111" s="34">
        <f>F$11-SUM(C111:G111)</f>
        <v>3</v>
      </c>
      <c r="I111" s="27"/>
      <c r="J111" s="280" t="str">
        <f>TABLA!V1</f>
        <v>3.1 La adecuación de la colección a sus necesidades</v>
      </c>
      <c r="K111" s="280"/>
      <c r="L111" s="280"/>
      <c r="M111" s="280"/>
      <c r="N111" s="280"/>
      <c r="O111" s="280"/>
      <c r="P111" s="176">
        <f>Y111*10</f>
        <v>7.5433526011560694</v>
      </c>
      <c r="Q111" s="110">
        <f>SUM(C111:H111)</f>
        <v>176</v>
      </c>
      <c r="R111" s="111">
        <f>SUM(J111:O111)</f>
        <v>0</v>
      </c>
      <c r="S111" s="111">
        <v>0</v>
      </c>
      <c r="T111" s="111">
        <v>1</v>
      </c>
      <c r="U111" s="111">
        <v>2</v>
      </c>
      <c r="V111" s="111">
        <v>3</v>
      </c>
      <c r="W111" s="111">
        <v>4</v>
      </c>
      <c r="Y111" s="111">
        <f>SUM(S112:W112)/((Q111-H111)*4)</f>
        <v>0.75433526011560692</v>
      </c>
    </row>
    <row r="112" spans="1:26" ht="12.75" customHeight="1" x14ac:dyDescent="0.25">
      <c r="B112" s="275"/>
      <c r="C112" s="148">
        <f t="shared" ref="C112:H112" si="8">C111/SUM($C111:$H111)</f>
        <v>5.681818181818182E-3</v>
      </c>
      <c r="D112" s="148">
        <f t="shared" si="8"/>
        <v>2.2727272727272728E-2</v>
      </c>
      <c r="E112" s="148">
        <f t="shared" si="8"/>
        <v>0.21022727272727273</v>
      </c>
      <c r="F112" s="148">
        <f t="shared" si="8"/>
        <v>0.45454545454545453</v>
      </c>
      <c r="G112" s="148">
        <f t="shared" si="8"/>
        <v>0.28977272727272729</v>
      </c>
      <c r="H112" s="148">
        <f t="shared" si="8"/>
        <v>1.7045454545454544E-2</v>
      </c>
      <c r="I112" s="51"/>
      <c r="J112" s="280"/>
      <c r="K112" s="280"/>
      <c r="L112" s="280"/>
      <c r="M112" s="280"/>
      <c r="N112" s="280"/>
      <c r="O112" s="280"/>
      <c r="P112" s="177"/>
      <c r="S112" s="111">
        <v>0</v>
      </c>
      <c r="T112" s="111">
        <f>D111*T111</f>
        <v>4</v>
      </c>
      <c r="U112" s="111">
        <f>E111*U111</f>
        <v>74</v>
      </c>
      <c r="V112" s="111">
        <f>F111*V111</f>
        <v>240</v>
      </c>
      <c r="W112" s="111">
        <f>G111*W111</f>
        <v>204</v>
      </c>
      <c r="Y112" s="117"/>
    </row>
    <row r="113" spans="1:26" s="16" customFormat="1" ht="144" customHeight="1" x14ac:dyDescent="0.25">
      <c r="A113" s="24"/>
      <c r="B113" s="275"/>
      <c r="C113" s="26"/>
      <c r="D113" s="26"/>
      <c r="E113" s="26"/>
      <c r="F113" s="26"/>
      <c r="G113" s="26"/>
      <c r="H113" s="26"/>
      <c r="I113" s="27"/>
      <c r="K113" s="44"/>
      <c r="L113" s="44"/>
      <c r="M113" s="44"/>
      <c r="N113" s="44"/>
      <c r="O113" s="44"/>
      <c r="P113" s="178"/>
      <c r="Q113" s="118"/>
      <c r="R113" s="117"/>
      <c r="S113" s="117"/>
      <c r="T113" s="117"/>
      <c r="U113" s="117"/>
      <c r="V113" s="117"/>
      <c r="W113" s="117"/>
      <c r="X113" s="117"/>
      <c r="Y113" s="111"/>
      <c r="Z113" s="117"/>
    </row>
    <row r="114" spans="1:26" ht="21" hidden="1" customHeight="1" x14ac:dyDescent="0.25">
      <c r="A114" s="24"/>
      <c r="B114" s="275" t="str">
        <f>J114</f>
        <v>3.2 La facilidad para localizar los libros, revistas u otros documentos en la biblioteca</v>
      </c>
      <c r="C114" s="12">
        <f>COUNTIF(TABLA!$W:$W,C$85)</f>
        <v>0</v>
      </c>
      <c r="D114" s="12">
        <f>COUNTIF(TABLA!$W:$W,D$85)</f>
        <v>0</v>
      </c>
      <c r="E114" s="12">
        <f>COUNTIF(TABLA!$W:$W,E$85)</f>
        <v>0</v>
      </c>
      <c r="F114" s="12">
        <f>COUNTIF(TABLA!$W:$W,F$85)</f>
        <v>0</v>
      </c>
      <c r="G114" s="12">
        <f>COUNTIF(TABLA!$W:$W,G$85)</f>
        <v>0</v>
      </c>
      <c r="H114" s="12">
        <f>F$11-SUM(C114:G114)</f>
        <v>176</v>
      </c>
      <c r="I114" s="27"/>
      <c r="J114" s="280" t="str">
        <f>TABLA!W1</f>
        <v>3.2 La facilidad para localizar los libros, revistas u otros documentos en la biblioteca</v>
      </c>
      <c r="K114" s="280"/>
      <c r="L114" s="280"/>
      <c r="M114" s="280"/>
      <c r="N114" s="280"/>
      <c r="O114" s="280"/>
      <c r="P114" s="176" t="e">
        <f>Y114*10</f>
        <v>#DIV/0!</v>
      </c>
      <c r="Q114" s="110">
        <f>SUM(C114:H114)</f>
        <v>176</v>
      </c>
      <c r="R114" s="111">
        <f>SUM(J114:O114)</f>
        <v>0</v>
      </c>
      <c r="S114" s="111">
        <v>0</v>
      </c>
      <c r="T114" s="111">
        <v>1</v>
      </c>
      <c r="U114" s="111">
        <v>2</v>
      </c>
      <c r="V114" s="111">
        <v>3</v>
      </c>
      <c r="W114" s="111">
        <v>4</v>
      </c>
      <c r="Y114" s="111" t="e">
        <f>SUM(S115:W115)/((Q114-H114)*4)</f>
        <v>#DIV/0!</v>
      </c>
    </row>
    <row r="115" spans="1:26" ht="23.25" hidden="1" customHeight="1" x14ac:dyDescent="0.25">
      <c r="B115" s="275"/>
      <c r="C115" s="60">
        <f t="shared" ref="C115:H115" si="9">C114/SUM($C114:$H114)</f>
        <v>0</v>
      </c>
      <c r="D115" s="60">
        <f t="shared" si="9"/>
        <v>0</v>
      </c>
      <c r="E115" s="60">
        <f t="shared" si="9"/>
        <v>0</v>
      </c>
      <c r="F115" s="60">
        <f t="shared" si="9"/>
        <v>0</v>
      </c>
      <c r="G115" s="60">
        <f t="shared" si="9"/>
        <v>0</v>
      </c>
      <c r="H115" s="60">
        <f t="shared" si="9"/>
        <v>1</v>
      </c>
      <c r="I115" s="51"/>
      <c r="J115" s="280"/>
      <c r="K115" s="280"/>
      <c r="L115" s="280"/>
      <c r="M115" s="280"/>
      <c r="N115" s="280"/>
      <c r="O115" s="280"/>
      <c r="P115" s="177"/>
      <c r="S115" s="111">
        <v>0</v>
      </c>
      <c r="T115" s="111">
        <f>D114*T114</f>
        <v>0</v>
      </c>
      <c r="U115" s="111">
        <f>E114*U114</f>
        <v>0</v>
      </c>
      <c r="V115" s="111">
        <f>F114*V114</f>
        <v>0</v>
      </c>
      <c r="W115" s="111">
        <f>G114*W114</f>
        <v>0</v>
      </c>
      <c r="Y115" s="117"/>
    </row>
    <row r="116" spans="1:26" s="16" customFormat="1" ht="144" hidden="1" customHeight="1" x14ac:dyDescent="0.25">
      <c r="A116" s="24"/>
      <c r="B116" s="275"/>
      <c r="C116" s="26"/>
      <c r="D116" s="26"/>
      <c r="E116" s="26"/>
      <c r="F116" s="26"/>
      <c r="G116" s="26"/>
      <c r="H116" s="26"/>
      <c r="I116" s="27"/>
      <c r="K116" s="44"/>
      <c r="L116" s="44"/>
      <c r="M116" s="44"/>
      <c r="N116" s="44"/>
      <c r="O116" s="44"/>
      <c r="P116" s="178"/>
      <c r="Q116" s="118"/>
      <c r="R116" s="117"/>
      <c r="S116" s="117"/>
      <c r="T116" s="117"/>
      <c r="U116" s="117"/>
      <c r="V116" s="117"/>
      <c r="W116" s="117"/>
      <c r="X116" s="117"/>
      <c r="Y116" s="111"/>
      <c r="Z116" s="117"/>
    </row>
    <row r="117" spans="1:26" ht="12.75" customHeight="1" x14ac:dyDescent="0.25">
      <c r="A117" s="24"/>
      <c r="B117" s="275" t="str">
        <f>J117</f>
        <v>3.3 La facilidad para acceder a los recursos electrónicos que necesita</v>
      </c>
      <c r="C117" s="34">
        <f>COUNTIFS(TABLA!$C:$C,'BUC area'!$R$10,TABLA!$X:$X,C$110)</f>
        <v>1</v>
      </c>
      <c r="D117" s="34">
        <f>COUNTIFS(TABLA!$C:$C,'BUC area'!$R$10,TABLA!$X:$X,D$110)</f>
        <v>2</v>
      </c>
      <c r="E117" s="34">
        <f>COUNTIFS(TABLA!$C:$C,'BUC area'!$R$10,TABLA!$X:$X,E$110)</f>
        <v>23</v>
      </c>
      <c r="F117" s="34">
        <f>COUNTIFS(TABLA!$C:$C,'BUC area'!$R$10,TABLA!$X:$X,F$110)</f>
        <v>76</v>
      </c>
      <c r="G117" s="34">
        <f>COUNTIFS(TABLA!$C:$C,'BUC area'!$R$10,TABLA!$X:$X,G$110)</f>
        <v>70</v>
      </c>
      <c r="H117" s="12">
        <f>F$11-SUM(C117:G117)</f>
        <v>4</v>
      </c>
      <c r="I117" s="27"/>
      <c r="J117" s="280" t="str">
        <f>TABLA!X1</f>
        <v>3.3 La facilidad para acceder a los recursos electrónicos que necesita</v>
      </c>
      <c r="K117" s="280"/>
      <c r="L117" s="280"/>
      <c r="M117" s="280"/>
      <c r="N117" s="280"/>
      <c r="O117" s="280"/>
      <c r="P117" s="176">
        <f>Y117*10</f>
        <v>8.0813953488372086</v>
      </c>
      <c r="Q117" s="110">
        <f>SUM(C117:H117)</f>
        <v>176</v>
      </c>
      <c r="R117" s="111">
        <f>SUM(J117:O117)</f>
        <v>0</v>
      </c>
      <c r="S117" s="111">
        <v>0</v>
      </c>
      <c r="T117" s="111">
        <v>1</v>
      </c>
      <c r="U117" s="111">
        <v>2</v>
      </c>
      <c r="V117" s="111">
        <v>3</v>
      </c>
      <c r="W117" s="111">
        <v>4</v>
      </c>
      <c r="Y117" s="111">
        <f>SUM(S118:W118)/((Q117-H117)*4)</f>
        <v>0.80813953488372092</v>
      </c>
    </row>
    <row r="118" spans="1:26" ht="12.75" customHeight="1" x14ac:dyDescent="0.25">
      <c r="B118" s="275"/>
      <c r="C118" s="60">
        <f t="shared" ref="C118:H118" si="10">C117/SUM($C117:$H117)</f>
        <v>5.681818181818182E-3</v>
      </c>
      <c r="D118" s="60">
        <f t="shared" si="10"/>
        <v>1.1363636363636364E-2</v>
      </c>
      <c r="E118" s="60">
        <f t="shared" si="10"/>
        <v>0.13068181818181818</v>
      </c>
      <c r="F118" s="60">
        <f t="shared" si="10"/>
        <v>0.43181818181818182</v>
      </c>
      <c r="G118" s="60">
        <f t="shared" si="10"/>
        <v>0.39772727272727271</v>
      </c>
      <c r="H118" s="60">
        <f t="shared" si="10"/>
        <v>2.2727272727272728E-2</v>
      </c>
      <c r="I118" s="51"/>
      <c r="J118" s="280"/>
      <c r="K118" s="280"/>
      <c r="L118" s="280"/>
      <c r="M118" s="280"/>
      <c r="N118" s="280"/>
      <c r="O118" s="280"/>
      <c r="P118" s="177"/>
      <c r="S118" s="111">
        <v>0</v>
      </c>
      <c r="T118" s="111">
        <f>D117*T117</f>
        <v>2</v>
      </c>
      <c r="U118" s="111">
        <f>E117*U117</f>
        <v>46</v>
      </c>
      <c r="V118" s="111">
        <f>F117*V117</f>
        <v>228</v>
      </c>
      <c r="W118" s="111">
        <f>G117*W117</f>
        <v>280</v>
      </c>
      <c r="Y118" s="117"/>
    </row>
    <row r="119" spans="1:26" ht="12.75" customHeight="1" x14ac:dyDescent="0.25">
      <c r="B119" s="275"/>
      <c r="C119" s="105"/>
      <c r="D119" s="105"/>
      <c r="E119" s="105"/>
      <c r="F119" s="105"/>
      <c r="G119" s="105"/>
      <c r="H119" s="105"/>
      <c r="I119" s="51"/>
      <c r="J119" s="249"/>
      <c r="K119" s="249"/>
      <c r="L119" s="249"/>
      <c r="M119" s="249"/>
      <c r="N119" s="249"/>
      <c r="O119" s="249"/>
      <c r="P119" s="177"/>
      <c r="Y119" s="117"/>
    </row>
    <row r="120" spans="1:26" s="16" customFormat="1" ht="130.5" customHeight="1" x14ac:dyDescent="0.25">
      <c r="A120" s="24"/>
      <c r="B120" s="275"/>
      <c r="C120" s="26"/>
      <c r="D120" s="26"/>
      <c r="E120" s="26"/>
      <c r="F120" s="26"/>
      <c r="G120" s="26"/>
      <c r="H120" s="26"/>
      <c r="I120" s="27"/>
      <c r="K120" s="44"/>
      <c r="L120" s="44"/>
      <c r="M120" s="44"/>
      <c r="N120" s="44"/>
      <c r="O120" s="44"/>
      <c r="P120" s="178"/>
      <c r="Q120" s="118"/>
      <c r="R120" s="117"/>
      <c r="S120" s="117"/>
      <c r="T120" s="117"/>
      <c r="U120" s="117"/>
      <c r="V120" s="117"/>
      <c r="W120" s="117"/>
      <c r="X120" s="117"/>
      <c r="Y120" s="111"/>
      <c r="Z120" s="117"/>
    </row>
    <row r="121" spans="1:26" ht="12.75" customHeight="1" x14ac:dyDescent="0.25">
      <c r="A121" s="40"/>
      <c r="I121" s="17"/>
      <c r="K121" s="17"/>
      <c r="L121" s="17"/>
      <c r="M121" s="17"/>
      <c r="N121" s="17"/>
      <c r="O121" s="17"/>
      <c r="P121" s="173"/>
    </row>
    <row r="122" spans="1:26" ht="12.75" customHeight="1" x14ac:dyDescent="0.25">
      <c r="A122" s="40"/>
      <c r="I122" s="17"/>
      <c r="K122" s="17"/>
      <c r="L122" s="17"/>
      <c r="M122" s="17"/>
      <c r="N122" s="17"/>
      <c r="O122" s="17"/>
      <c r="P122" s="173"/>
      <c r="Y122" s="116"/>
    </row>
    <row r="123" spans="1:26" ht="12.75" customHeight="1" x14ac:dyDescent="0.25">
      <c r="A123" s="24"/>
      <c r="B123" s="275" t="str">
        <f>J123</f>
        <v>3.4 La respuesta obtenida al solicitar alguna información</v>
      </c>
      <c r="C123" s="34">
        <f>COUNTIFS(TABLA!$C:$C,'BUC area'!$R$10,TABLA!$Y:$Y,C$110)</f>
        <v>0</v>
      </c>
      <c r="D123" s="34">
        <f>COUNTIFS(TABLA!$C:$C,'BUC area'!$R$10,TABLA!$Y:$Y,D$110)</f>
        <v>0</v>
      </c>
      <c r="E123" s="34">
        <f>COUNTIFS(TABLA!$C:$C,'BUC area'!$R$10,TABLA!$Y:$Y,E$110)</f>
        <v>8</v>
      </c>
      <c r="F123" s="34">
        <f>COUNTIFS(TABLA!$C:$C,'BUC area'!$R$10,TABLA!$Y:$Y,F$110)</f>
        <v>28</v>
      </c>
      <c r="G123" s="34">
        <f>COUNTIFS(TABLA!$C:$C,'BUC area'!$R$10,TABLA!$Y:$Y,G$110)</f>
        <v>135</v>
      </c>
      <c r="H123" s="12">
        <f>F$11-SUM(C123:G123)</f>
        <v>5</v>
      </c>
      <c r="I123" s="27"/>
      <c r="J123" s="280" t="str">
        <f>TABLA!Y1</f>
        <v>3.4 La respuesta obtenida al solicitar alguna información</v>
      </c>
      <c r="K123" s="280"/>
      <c r="L123" s="280"/>
      <c r="M123" s="280"/>
      <c r="N123" s="280"/>
      <c r="O123" s="280"/>
      <c r="P123" s="176">
        <f>Y123*10</f>
        <v>9.3567251461988299</v>
      </c>
      <c r="Q123" s="110">
        <f>SUM(C123:H123)</f>
        <v>176</v>
      </c>
      <c r="R123" s="111">
        <f>SUM(J123:O123)</f>
        <v>0</v>
      </c>
      <c r="S123" s="111">
        <v>0</v>
      </c>
      <c r="T123" s="111">
        <v>1</v>
      </c>
      <c r="U123" s="111">
        <v>2</v>
      </c>
      <c r="V123" s="111">
        <v>3</v>
      </c>
      <c r="W123" s="111">
        <v>4</v>
      </c>
      <c r="Y123" s="111">
        <f>SUM(S124:W124)/((Q123-H123)*4)</f>
        <v>0.93567251461988299</v>
      </c>
    </row>
    <row r="124" spans="1:26" ht="12.75" customHeight="1" x14ac:dyDescent="0.25">
      <c r="B124" s="275"/>
      <c r="C124" s="60">
        <f t="shared" ref="C124:H124" si="11">C123/SUM($C123:$H123)</f>
        <v>0</v>
      </c>
      <c r="D124" s="60">
        <f t="shared" si="11"/>
        <v>0</v>
      </c>
      <c r="E124" s="60">
        <f t="shared" si="11"/>
        <v>4.5454545454545456E-2</v>
      </c>
      <c r="F124" s="60">
        <f t="shared" si="11"/>
        <v>0.15909090909090909</v>
      </c>
      <c r="G124" s="60">
        <f t="shared" si="11"/>
        <v>0.76704545454545459</v>
      </c>
      <c r="H124" s="60">
        <f t="shared" si="11"/>
        <v>2.8409090909090908E-2</v>
      </c>
      <c r="I124" s="51"/>
      <c r="J124" s="280"/>
      <c r="K124" s="280"/>
      <c r="L124" s="280"/>
      <c r="M124" s="280"/>
      <c r="N124" s="280"/>
      <c r="O124" s="280"/>
      <c r="P124" s="177"/>
      <c r="S124" s="111">
        <v>0</v>
      </c>
      <c r="T124" s="111">
        <f>D123*T123</f>
        <v>0</v>
      </c>
      <c r="U124" s="111">
        <f>E123*U123</f>
        <v>16</v>
      </c>
      <c r="V124" s="111">
        <f>F123*V123</f>
        <v>84</v>
      </c>
      <c r="W124" s="111">
        <f>G123*W123</f>
        <v>540</v>
      </c>
      <c r="Y124" s="117"/>
    </row>
    <row r="125" spans="1:26" ht="12.75" customHeight="1" x14ac:dyDescent="0.25">
      <c r="B125" s="275"/>
      <c r="C125" s="105"/>
      <c r="D125" s="105"/>
      <c r="E125" s="105"/>
      <c r="F125" s="105"/>
      <c r="G125" s="105"/>
      <c r="H125" s="105"/>
      <c r="I125" s="51"/>
      <c r="J125" s="249"/>
      <c r="K125" s="249"/>
      <c r="L125" s="249"/>
      <c r="M125" s="249"/>
      <c r="N125" s="249"/>
      <c r="O125" s="249"/>
      <c r="P125" s="177"/>
      <c r="Y125" s="117"/>
    </row>
    <row r="126" spans="1:26" s="16" customFormat="1" ht="144" customHeight="1" x14ac:dyDescent="0.25">
      <c r="A126" s="24"/>
      <c r="B126" s="275"/>
      <c r="C126" s="26"/>
      <c r="D126" s="26"/>
      <c r="E126" s="26"/>
      <c r="F126" s="26"/>
      <c r="G126" s="26"/>
      <c r="H126" s="26"/>
      <c r="I126" s="27"/>
      <c r="K126" s="44"/>
      <c r="L126" s="44"/>
      <c r="M126" s="44"/>
      <c r="N126" s="44"/>
      <c r="O126" s="44"/>
      <c r="P126" s="178"/>
      <c r="Q126" s="118"/>
      <c r="R126" s="117"/>
      <c r="S126" s="117"/>
      <c r="T126" s="117"/>
      <c r="U126" s="117"/>
      <c r="V126" s="117"/>
      <c r="W126" s="117"/>
      <c r="X126" s="117"/>
      <c r="Y126" s="111"/>
      <c r="Z126" s="117"/>
    </row>
    <row r="127" spans="1:26" s="16" customFormat="1" ht="17.25" customHeight="1" x14ac:dyDescent="0.25">
      <c r="A127" s="24"/>
      <c r="B127" s="275" t="str">
        <f>J127</f>
        <v>3.5 La facilidad para navegar por el catálogo de la Biblioteca</v>
      </c>
      <c r="C127" s="34">
        <f>COUNTIFS(TABLA!$C:$C,'BUC area'!$R$10,TABLA!$Z:$Z,C$110)</f>
        <v>6</v>
      </c>
      <c r="D127" s="34">
        <f>COUNTIFS(TABLA!$C:$C,'BUC area'!$R$10,TABLA!$Z:$Z,D$110)</f>
        <v>14</v>
      </c>
      <c r="E127" s="34">
        <f>COUNTIFS(TABLA!$C:$C,'BUC area'!$R$10,TABLA!$Z:$Z,E$110)</f>
        <v>51</v>
      </c>
      <c r="F127" s="34">
        <f>COUNTIFS(TABLA!$C:$C,'BUC area'!$R$10,TABLA!$Z:$Z,F$110)</f>
        <v>66</v>
      </c>
      <c r="G127" s="34">
        <f>COUNTIFS(TABLA!$C:$C,'BUC area'!$R$10,TABLA!$Z:$Z,G$110)</f>
        <v>36</v>
      </c>
      <c r="H127" s="34">
        <f>F$11-SUM(C127:G127)</f>
        <v>3</v>
      </c>
      <c r="I127" s="27"/>
      <c r="J127" s="280" t="str">
        <f>TABLA!Z1</f>
        <v>3.5 La facilidad para navegar por el catálogo de la Biblioteca</v>
      </c>
      <c r="K127" s="280"/>
      <c r="L127" s="280"/>
      <c r="M127" s="280"/>
      <c r="N127" s="280"/>
      <c r="O127" s="280"/>
      <c r="P127" s="176">
        <f>Y127*10</f>
        <v>6.6184971098265901</v>
      </c>
      <c r="Q127" s="110">
        <f>SUM(C127:H127)</f>
        <v>176</v>
      </c>
      <c r="R127" s="111">
        <f>SUM(J127:O127)</f>
        <v>0</v>
      </c>
      <c r="S127" s="111">
        <v>0</v>
      </c>
      <c r="T127" s="111">
        <v>1</v>
      </c>
      <c r="U127" s="111">
        <v>2</v>
      </c>
      <c r="V127" s="111">
        <v>3</v>
      </c>
      <c r="W127" s="111">
        <v>4</v>
      </c>
      <c r="X127" s="111"/>
      <c r="Y127" s="111">
        <f>SUM(S128:W128)/((Q127-H127)*4)</f>
        <v>0.66184971098265899</v>
      </c>
      <c r="Z127" s="117"/>
    </row>
    <row r="128" spans="1:26" ht="12.75" customHeight="1" x14ac:dyDescent="0.25">
      <c r="B128" s="275"/>
      <c r="C128" s="148">
        <f t="shared" ref="C128:H128" si="12">C127/SUM($C127:$H127)</f>
        <v>3.4090909090909088E-2</v>
      </c>
      <c r="D128" s="148">
        <f t="shared" si="12"/>
        <v>7.9545454545454544E-2</v>
      </c>
      <c r="E128" s="148">
        <f t="shared" si="12"/>
        <v>0.28977272727272729</v>
      </c>
      <c r="F128" s="148">
        <f t="shared" si="12"/>
        <v>0.375</v>
      </c>
      <c r="G128" s="148">
        <f t="shared" si="12"/>
        <v>0.20454545454545456</v>
      </c>
      <c r="H128" s="148">
        <f t="shared" si="12"/>
        <v>1.7045454545454544E-2</v>
      </c>
      <c r="I128" s="51"/>
      <c r="J128" s="280"/>
      <c r="K128" s="280"/>
      <c r="L128" s="280"/>
      <c r="M128" s="280"/>
      <c r="N128" s="280"/>
      <c r="O128" s="280"/>
      <c r="P128" s="177"/>
      <c r="S128" s="111">
        <v>0</v>
      </c>
      <c r="T128" s="111">
        <f>D127*T127</f>
        <v>14</v>
      </c>
      <c r="U128" s="111">
        <f>E127*U127</f>
        <v>102</v>
      </c>
      <c r="V128" s="111">
        <f>F127*V127</f>
        <v>198</v>
      </c>
      <c r="W128" s="111">
        <f>G127*W127</f>
        <v>144</v>
      </c>
      <c r="Y128" s="117"/>
    </row>
    <row r="129" spans="1:26" ht="12.75" customHeight="1" x14ac:dyDescent="0.25">
      <c r="B129" s="275"/>
      <c r="C129" s="105"/>
      <c r="D129" s="105"/>
      <c r="E129" s="105"/>
      <c r="F129" s="105"/>
      <c r="G129" s="105"/>
      <c r="H129" s="105"/>
      <c r="I129" s="51"/>
      <c r="J129" s="249"/>
      <c r="K129" s="249"/>
      <c r="L129" s="249"/>
      <c r="M129" s="249"/>
      <c r="N129" s="249"/>
      <c r="O129" s="249"/>
      <c r="P129" s="177"/>
      <c r="Y129" s="117"/>
    </row>
    <row r="130" spans="1:26" ht="12.75" customHeight="1" x14ac:dyDescent="0.25">
      <c r="B130" s="275"/>
      <c r="C130" s="105"/>
      <c r="D130" s="105"/>
      <c r="E130" s="105"/>
      <c r="F130" s="105"/>
      <c r="G130" s="105"/>
      <c r="H130" s="105"/>
      <c r="I130" s="51"/>
      <c r="J130" s="249"/>
      <c r="K130" s="249"/>
      <c r="L130" s="249"/>
      <c r="M130" s="249"/>
      <c r="N130" s="249"/>
      <c r="O130" s="249"/>
      <c r="P130" s="177"/>
      <c r="Y130" s="117"/>
    </row>
    <row r="131" spans="1:26" s="16" customFormat="1" ht="144" customHeight="1" x14ac:dyDescent="0.25">
      <c r="A131" s="24"/>
      <c r="B131" s="275"/>
      <c r="C131" s="26"/>
      <c r="D131" s="26"/>
      <c r="E131" s="26"/>
      <c r="F131" s="26"/>
      <c r="G131" s="26"/>
      <c r="H131" s="26"/>
      <c r="I131" s="27"/>
      <c r="K131" s="44"/>
      <c r="L131" s="44"/>
      <c r="M131" s="44"/>
      <c r="N131" s="44"/>
      <c r="O131" s="44"/>
      <c r="P131" s="178"/>
      <c r="Q131" s="118"/>
      <c r="R131" s="117"/>
      <c r="S131" s="117"/>
      <c r="T131" s="117"/>
      <c r="U131" s="117"/>
      <c r="V131" s="117"/>
      <c r="W131" s="117"/>
      <c r="X131" s="117"/>
      <c r="Y131" s="111"/>
      <c r="Z131" s="117"/>
    </row>
    <row r="132" spans="1:26" s="16" customFormat="1" ht="30.75" customHeight="1" x14ac:dyDescent="0.25">
      <c r="A132" s="67"/>
      <c r="B132" s="204"/>
      <c r="C132" s="269"/>
      <c r="D132" s="200"/>
      <c r="E132" s="200"/>
      <c r="F132" s="200"/>
      <c r="G132" s="200"/>
      <c r="H132" s="200"/>
      <c r="I132" s="199"/>
      <c r="J132" s="205"/>
      <c r="K132" s="205"/>
      <c r="L132" s="205"/>
      <c r="M132" s="205"/>
      <c r="N132" s="205"/>
      <c r="O132" s="196"/>
      <c r="P132" s="198"/>
      <c r="Q132" s="118"/>
      <c r="R132" s="117"/>
      <c r="S132" s="117"/>
      <c r="T132" s="117"/>
      <c r="U132" s="117"/>
      <c r="V132" s="117"/>
      <c r="W132" s="117"/>
      <c r="X132" s="117"/>
      <c r="Y132" s="111"/>
      <c r="Z132" s="117"/>
    </row>
    <row r="133" spans="1:26" ht="30.75" customHeight="1" x14ac:dyDescent="0.4">
      <c r="C133" s="109" t="s">
        <v>25</v>
      </c>
      <c r="D133" s="23"/>
      <c r="E133" s="22" t="s">
        <v>26</v>
      </c>
      <c r="F133" s="23"/>
      <c r="G133" s="108" t="s">
        <v>27</v>
      </c>
      <c r="H133" s="82" t="s">
        <v>28</v>
      </c>
      <c r="I133" s="46"/>
      <c r="J133" s="47"/>
      <c r="K133" s="46"/>
      <c r="L133" s="47"/>
      <c r="M133" s="46"/>
      <c r="N133" s="47"/>
      <c r="O133" s="48"/>
    </row>
    <row r="134" spans="1:26" ht="30.75" customHeight="1" x14ac:dyDescent="0.25">
      <c r="C134" s="83">
        <v>1</v>
      </c>
      <c r="D134" s="84">
        <v>2</v>
      </c>
      <c r="E134" s="85">
        <v>3</v>
      </c>
      <c r="F134" s="86">
        <v>4</v>
      </c>
      <c r="G134" s="87">
        <v>5</v>
      </c>
      <c r="H134" s="88">
        <v>0</v>
      </c>
      <c r="I134" s="49"/>
      <c r="J134" s="50"/>
      <c r="K134" s="50"/>
      <c r="L134" s="50"/>
      <c r="M134" s="50"/>
      <c r="N134" s="50"/>
      <c r="O134" s="50"/>
    </row>
    <row r="135" spans="1:26" ht="33" customHeight="1" x14ac:dyDescent="0.25">
      <c r="A135" s="24"/>
      <c r="B135" s="275" t="str">
        <f>J135</f>
        <v>3.6 La facilidad para hacer sugerencias y comentarios o peticiones para nuevas adquisiciones</v>
      </c>
      <c r="C135" s="34">
        <f>COUNTIFS(TABLA!$C:$C,'BUC area'!$R$10,TABLA!$AA:$AA,C$110)</f>
        <v>1</v>
      </c>
      <c r="D135" s="34">
        <f>COUNTIFS(TABLA!$C:$C,'BUC area'!$R$10,TABLA!$AA:$AA,D$110)</f>
        <v>2</v>
      </c>
      <c r="E135" s="34">
        <f>COUNTIFS(TABLA!$C:$C,'BUC area'!$R$10,TABLA!$AA:$AA,E$110)</f>
        <v>26</v>
      </c>
      <c r="F135" s="34">
        <f>COUNTIFS(TABLA!$C:$C,'BUC area'!$R$10,TABLA!$AA:$AA,F$110)</f>
        <v>50</v>
      </c>
      <c r="G135" s="34">
        <f>COUNTIFS(TABLA!$C:$C,'BUC area'!$R$10,TABLA!$AA:$AA,G$110)</f>
        <v>88</v>
      </c>
      <c r="H135" s="34">
        <f>F$11-SUM(C135:G135)</f>
        <v>9</v>
      </c>
      <c r="I135" s="27"/>
      <c r="J135" s="280" t="str">
        <f>TABLA!AA1</f>
        <v>3.6 La facilidad para hacer sugerencias y comentarios o peticiones para nuevas adquisiciones</v>
      </c>
      <c r="K135" s="280"/>
      <c r="L135" s="280"/>
      <c r="M135" s="280"/>
      <c r="N135" s="280"/>
      <c r="O135" s="280"/>
      <c r="P135" s="176">
        <f>Y135*10</f>
        <v>8.3233532934131738</v>
      </c>
      <c r="Q135" s="110">
        <f>SUM(C135:H135)</f>
        <v>176</v>
      </c>
      <c r="R135" s="119">
        <f>SUM(J135:O135)</f>
        <v>0</v>
      </c>
      <c r="S135" s="111">
        <v>0</v>
      </c>
      <c r="T135" s="111">
        <v>1</v>
      </c>
      <c r="U135" s="111">
        <v>2</v>
      </c>
      <c r="V135" s="111">
        <v>3</v>
      </c>
      <c r="W135" s="111">
        <v>4</v>
      </c>
      <c r="Y135" s="111">
        <f>SUM(S136:W136)/((Q135-H135)*4)</f>
        <v>0.83233532934131738</v>
      </c>
    </row>
    <row r="136" spans="1:26" ht="12.75" customHeight="1" x14ac:dyDescent="0.25">
      <c r="B136" s="275"/>
      <c r="C136" s="148">
        <f t="shared" ref="C136:H136" si="13">C135/SUM($C135:$H135)</f>
        <v>5.681818181818182E-3</v>
      </c>
      <c r="D136" s="148">
        <f t="shared" si="13"/>
        <v>1.1363636363636364E-2</v>
      </c>
      <c r="E136" s="148">
        <f t="shared" si="13"/>
        <v>0.14772727272727273</v>
      </c>
      <c r="F136" s="148">
        <f t="shared" si="13"/>
        <v>0.28409090909090912</v>
      </c>
      <c r="G136" s="148">
        <f t="shared" si="13"/>
        <v>0.5</v>
      </c>
      <c r="H136" s="148">
        <f t="shared" si="13"/>
        <v>5.113636363636364E-2</v>
      </c>
      <c r="I136" s="51"/>
      <c r="J136" s="280"/>
      <c r="K136" s="280"/>
      <c r="L136" s="280"/>
      <c r="M136" s="280"/>
      <c r="N136" s="280"/>
      <c r="O136" s="280"/>
      <c r="P136" s="177"/>
      <c r="S136" s="111">
        <v>0</v>
      </c>
      <c r="T136" s="111">
        <f>D135*T135</f>
        <v>2</v>
      </c>
      <c r="U136" s="111">
        <f>E135*U135</f>
        <v>52</v>
      </c>
      <c r="V136" s="111">
        <f>F135*V135</f>
        <v>150</v>
      </c>
      <c r="W136" s="111">
        <f>G135*W135</f>
        <v>352</v>
      </c>
      <c r="Y136" s="117"/>
    </row>
    <row r="137" spans="1:26" ht="12.75" customHeight="1" x14ac:dyDescent="0.25">
      <c r="B137" s="275"/>
      <c r="C137" s="105"/>
      <c r="D137" s="105"/>
      <c r="E137" s="105"/>
      <c r="F137" s="105"/>
      <c r="G137" s="105"/>
      <c r="H137" s="105"/>
      <c r="I137" s="51"/>
      <c r="J137" s="249"/>
      <c r="K137" s="249"/>
      <c r="L137" s="249"/>
      <c r="M137" s="249"/>
      <c r="N137" s="249"/>
      <c r="O137" s="249"/>
      <c r="P137" s="177"/>
      <c r="Y137" s="117"/>
    </row>
    <row r="138" spans="1:26" s="16" customFormat="1" ht="144" customHeight="1" x14ac:dyDescent="0.25">
      <c r="A138" s="24"/>
      <c r="B138" s="275"/>
      <c r="C138" s="26"/>
      <c r="D138" s="26"/>
      <c r="E138" s="26"/>
      <c r="F138" s="26"/>
      <c r="G138" s="26"/>
      <c r="H138" s="26"/>
      <c r="I138" s="27"/>
      <c r="K138" s="44"/>
      <c r="L138" s="44"/>
      <c r="M138" s="44"/>
      <c r="N138" s="44"/>
      <c r="O138" s="44"/>
      <c r="P138" s="178"/>
      <c r="Q138" s="118"/>
      <c r="R138" s="117"/>
      <c r="S138" s="117"/>
      <c r="T138" s="117"/>
      <c r="U138" s="117"/>
      <c r="V138" s="117"/>
      <c r="W138" s="117"/>
      <c r="X138" s="117"/>
      <c r="Y138" s="111"/>
      <c r="Z138" s="117"/>
    </row>
    <row r="139" spans="1:26" ht="14.25" customHeight="1" x14ac:dyDescent="0.25">
      <c r="A139" s="24"/>
      <c r="B139" s="275" t="str">
        <f>J139</f>
        <v>3.7 Los contenidos y la facilidad de uso de la página web de la Biblioteca</v>
      </c>
      <c r="C139" s="12">
        <f>COUNTIFS(TABLA!$C:$C,'BUC area'!$R$10,TABLA!$AB:$AB,C$110)</f>
        <v>2</v>
      </c>
      <c r="D139" s="12">
        <f>COUNTIFS(TABLA!$C:$C,'BUC area'!$R$10,TABLA!$AB:$AB,D$110)</f>
        <v>4</v>
      </c>
      <c r="E139" s="12">
        <f>COUNTIFS(TABLA!$C:$C,'BUC area'!$R$10,TABLA!$AB:$AB,E$110)</f>
        <v>36</v>
      </c>
      <c r="F139" s="12">
        <f>COUNTIFS(TABLA!$C:$C,'BUC area'!$R$10,TABLA!$AB:$AB,F$110)</f>
        <v>82</v>
      </c>
      <c r="G139" s="12">
        <f>COUNTIFS(TABLA!$C:$C,'BUC area'!$R$10,TABLA!$AB:$AB,G$110)</f>
        <v>48</v>
      </c>
      <c r="H139" s="12">
        <f>F$11-SUM(C139:G139)</f>
        <v>4</v>
      </c>
      <c r="I139" s="27"/>
      <c r="J139" s="280" t="str">
        <f>TABLA!AB1</f>
        <v>3.7 Los contenidos y la facilidad de uso de la página web de la Biblioteca</v>
      </c>
      <c r="K139" s="280"/>
      <c r="L139" s="280"/>
      <c r="M139" s="280"/>
      <c r="N139" s="280"/>
      <c r="O139" s="280"/>
      <c r="P139" s="176">
        <f>Y139*10</f>
        <v>7.470930232558139</v>
      </c>
      <c r="Q139" s="110">
        <f>SUM(C139:H139)</f>
        <v>176</v>
      </c>
      <c r="R139" s="111">
        <f>SUM(J139:O139)</f>
        <v>0</v>
      </c>
      <c r="S139" s="111">
        <v>0</v>
      </c>
      <c r="T139" s="111">
        <v>1</v>
      </c>
      <c r="U139" s="111">
        <v>2</v>
      </c>
      <c r="V139" s="111">
        <v>3</v>
      </c>
      <c r="W139" s="111">
        <v>4</v>
      </c>
      <c r="Y139" s="111">
        <f>SUM(S140:W140)/((Q139-H139)*4)</f>
        <v>0.74709302325581395</v>
      </c>
    </row>
    <row r="140" spans="1:26" ht="12.75" customHeight="1" x14ac:dyDescent="0.25">
      <c r="B140" s="275"/>
      <c r="C140" s="60">
        <f t="shared" ref="C140:H140" si="14">C139/SUM($C139:$H139)</f>
        <v>1.1363636363636364E-2</v>
      </c>
      <c r="D140" s="60">
        <f t="shared" si="14"/>
        <v>2.2727272727272728E-2</v>
      </c>
      <c r="E140" s="60">
        <f t="shared" si="14"/>
        <v>0.20454545454545456</v>
      </c>
      <c r="F140" s="60">
        <f t="shared" si="14"/>
        <v>0.46590909090909088</v>
      </c>
      <c r="G140" s="60">
        <f t="shared" si="14"/>
        <v>0.27272727272727271</v>
      </c>
      <c r="H140" s="60">
        <f t="shared" si="14"/>
        <v>2.2727272727272728E-2</v>
      </c>
      <c r="I140" s="51"/>
      <c r="J140" s="280"/>
      <c r="K140" s="280"/>
      <c r="L140" s="280"/>
      <c r="M140" s="280"/>
      <c r="N140" s="280"/>
      <c r="O140" s="280"/>
      <c r="S140" s="111">
        <v>0</v>
      </c>
      <c r="T140" s="111">
        <f>D139*T139</f>
        <v>4</v>
      </c>
      <c r="U140" s="111">
        <f>E139*U139</f>
        <v>72</v>
      </c>
      <c r="V140" s="111">
        <f>F139*V139</f>
        <v>246</v>
      </c>
      <c r="W140" s="111">
        <f>G139*W139</f>
        <v>192</v>
      </c>
      <c r="Y140" s="117"/>
    </row>
    <row r="141" spans="1:26" ht="12.75" customHeight="1" x14ac:dyDescent="0.25">
      <c r="B141" s="275"/>
      <c r="C141" s="105"/>
      <c r="D141" s="105"/>
      <c r="E141" s="105"/>
      <c r="F141" s="105"/>
      <c r="G141" s="105"/>
      <c r="H141" s="105"/>
      <c r="I141" s="51"/>
      <c r="J141" s="249"/>
      <c r="K141" s="249"/>
      <c r="L141" s="249"/>
      <c r="M141" s="249"/>
      <c r="N141" s="249"/>
      <c r="O141" s="249"/>
      <c r="Y141" s="117"/>
    </row>
    <row r="142" spans="1:26" s="16" customFormat="1" ht="144" customHeight="1" x14ac:dyDescent="0.25">
      <c r="A142" s="24"/>
      <c r="B142" s="275"/>
      <c r="C142" s="26"/>
      <c r="D142" s="26"/>
      <c r="E142" s="26"/>
      <c r="F142" s="26"/>
      <c r="G142" s="26"/>
      <c r="H142" s="26"/>
      <c r="I142" s="27"/>
      <c r="J142" s="44"/>
      <c r="K142" s="44"/>
      <c r="L142" s="44"/>
      <c r="M142" s="44"/>
      <c r="N142" s="44"/>
      <c r="O142" s="44"/>
      <c r="P142" s="171"/>
      <c r="Q142" s="118"/>
      <c r="R142" s="117"/>
      <c r="S142" s="117"/>
      <c r="T142" s="117"/>
      <c r="U142" s="117"/>
      <c r="V142" s="117"/>
      <c r="W142" s="117"/>
      <c r="X142" s="117"/>
      <c r="Y142" s="111"/>
      <c r="Z142" s="117"/>
    </row>
    <row r="143" spans="1:26" s="16" customFormat="1" ht="53.25" customHeight="1" x14ac:dyDescent="0.25">
      <c r="A143" s="24"/>
      <c r="B143" s="290" t="s">
        <v>549</v>
      </c>
      <c r="C143" s="290"/>
      <c r="D143" s="290"/>
      <c r="E143" s="290"/>
      <c r="F143" s="290"/>
      <c r="G143" s="290"/>
      <c r="H143" s="290"/>
      <c r="I143" s="290"/>
      <c r="J143" s="290"/>
      <c r="K143" s="290"/>
      <c r="L143" s="290"/>
      <c r="M143" s="290"/>
      <c r="N143" s="290"/>
      <c r="O143" s="290"/>
      <c r="P143" s="290"/>
      <c r="Q143" s="118"/>
      <c r="R143" s="117"/>
      <c r="S143" s="117"/>
      <c r="T143" s="117"/>
      <c r="U143" s="117"/>
      <c r="V143" s="117"/>
      <c r="W143" s="117"/>
      <c r="X143" s="117"/>
      <c r="Y143" s="111"/>
      <c r="Z143" s="117"/>
    </row>
    <row r="144" spans="1:26" s="16" customFormat="1" ht="30" customHeight="1" x14ac:dyDescent="0.25">
      <c r="A144" s="24"/>
      <c r="B144" s="256" t="s">
        <v>436</v>
      </c>
      <c r="C144" s="34">
        <f>SUMIFS(TABLA!BH:BH,TABLA!$C:$C,'BUC area'!$R$10)</f>
        <v>19</v>
      </c>
      <c r="D144" s="258">
        <f>C144/$F$11</f>
        <v>0.10795454545454546</v>
      </c>
      <c r="J144" s="44"/>
      <c r="K144" s="44"/>
      <c r="L144" s="44"/>
      <c r="M144" s="44"/>
      <c r="N144" s="44"/>
      <c r="O144" s="44"/>
      <c r="P144" s="171"/>
      <c r="Q144" s="118"/>
      <c r="Y144" s="34"/>
      <c r="Z144" s="34"/>
    </row>
    <row r="145" spans="1:26" s="16" customFormat="1" ht="30" customHeight="1" x14ac:dyDescent="0.25">
      <c r="A145" s="24"/>
      <c r="B145" s="256" t="s">
        <v>369</v>
      </c>
      <c r="C145" s="34">
        <f>SUMIFS(TABLA!BI:BI,TABLA!$C:$C,'BUC area'!$R$10)</f>
        <v>26</v>
      </c>
      <c r="D145" s="258">
        <f t="shared" ref="D145:D150" si="15">C145/$F$11</f>
        <v>0.14772727272727273</v>
      </c>
      <c r="E145" s="26"/>
      <c r="F145" s="26"/>
      <c r="G145" s="26"/>
      <c r="H145" s="26"/>
      <c r="I145" s="27"/>
      <c r="J145" s="44"/>
      <c r="K145" s="44"/>
      <c r="L145" s="44"/>
      <c r="M145" s="44"/>
      <c r="N145" s="44"/>
      <c r="O145" s="44"/>
      <c r="P145" s="171"/>
      <c r="Q145" s="118"/>
      <c r="R145" s="117"/>
      <c r="S145" s="117"/>
      <c r="T145" s="117"/>
      <c r="U145" s="117"/>
      <c r="V145" s="117"/>
      <c r="W145" s="117"/>
      <c r="X145" s="117"/>
      <c r="Y145" s="111"/>
      <c r="Z145" s="117"/>
    </row>
    <row r="146" spans="1:26" s="16" customFormat="1" ht="30" customHeight="1" x14ac:dyDescent="0.25">
      <c r="A146" s="24"/>
      <c r="B146" s="256" t="s">
        <v>548</v>
      </c>
      <c r="C146" s="34">
        <f>SUMIFS(TABLA!BJ:BJ,TABLA!$C:$C,'BUC area'!$R$10)</f>
        <v>11</v>
      </c>
      <c r="D146" s="258">
        <f t="shared" si="15"/>
        <v>6.25E-2</v>
      </c>
      <c r="E146" s="26"/>
      <c r="F146" s="26"/>
      <c r="G146" s="26"/>
      <c r="H146" s="26"/>
      <c r="I146" s="27"/>
      <c r="J146" s="44"/>
      <c r="K146" s="44"/>
      <c r="L146" s="44"/>
      <c r="M146" s="44"/>
      <c r="N146" s="44"/>
      <c r="O146" s="44"/>
      <c r="P146" s="171"/>
      <c r="Q146" s="118"/>
      <c r="R146" s="117"/>
      <c r="S146" s="117"/>
      <c r="T146" s="117"/>
      <c r="U146" s="117"/>
      <c r="V146" s="117"/>
      <c r="W146" s="117"/>
      <c r="X146" s="117"/>
      <c r="Y146" s="111"/>
      <c r="Z146" s="117"/>
    </row>
    <row r="147" spans="1:26" s="16" customFormat="1" ht="30" customHeight="1" x14ac:dyDescent="0.25">
      <c r="A147" s="24"/>
      <c r="B147" s="256" t="s">
        <v>326</v>
      </c>
      <c r="C147" s="34">
        <f>SUMIFS(TABLA!BK:BK,TABLA!$C:$C,'BUC area'!$R$10)</f>
        <v>101</v>
      </c>
      <c r="D147" s="258">
        <f t="shared" si="15"/>
        <v>0.57386363636363635</v>
      </c>
      <c r="E147" s="26"/>
      <c r="F147" s="26"/>
      <c r="G147" s="26"/>
      <c r="H147" s="26"/>
      <c r="I147" s="27"/>
      <c r="J147" s="44"/>
      <c r="K147" s="44"/>
      <c r="L147" s="44"/>
      <c r="M147" s="44"/>
      <c r="N147" s="44"/>
      <c r="O147" s="44"/>
      <c r="P147" s="171"/>
      <c r="Q147" s="118"/>
      <c r="R147" s="117"/>
      <c r="S147" s="117"/>
      <c r="T147" s="117"/>
      <c r="U147" s="117"/>
      <c r="V147" s="117"/>
      <c r="W147" s="117"/>
      <c r="X147" s="117"/>
      <c r="Y147" s="111"/>
      <c r="Z147" s="117"/>
    </row>
    <row r="148" spans="1:26" s="16" customFormat="1" ht="30" customHeight="1" x14ac:dyDescent="0.25">
      <c r="A148" s="24"/>
      <c r="B148" s="256" t="s">
        <v>331</v>
      </c>
      <c r="C148" s="34">
        <f>SUMIFS(TABLA!BL:BL,TABLA!$C:$C,'BUC area'!$R$10)</f>
        <v>39</v>
      </c>
      <c r="D148" s="258">
        <f t="shared" si="15"/>
        <v>0.22159090909090909</v>
      </c>
      <c r="E148" s="26"/>
      <c r="F148" s="26"/>
      <c r="G148" s="26"/>
      <c r="H148" s="26"/>
      <c r="I148" s="27"/>
      <c r="J148" s="44"/>
      <c r="K148" s="44"/>
      <c r="L148" s="44"/>
      <c r="M148" s="44"/>
      <c r="N148" s="44"/>
      <c r="O148" s="44"/>
      <c r="P148" s="171"/>
      <c r="Q148" s="118"/>
      <c r="R148" s="117"/>
      <c r="S148" s="117"/>
      <c r="T148" s="117"/>
      <c r="U148" s="117"/>
      <c r="V148" s="117"/>
      <c r="W148" s="117"/>
      <c r="X148" s="117"/>
      <c r="Y148" s="111"/>
      <c r="Z148" s="117"/>
    </row>
    <row r="149" spans="1:26" s="16" customFormat="1" ht="27" customHeight="1" x14ac:dyDescent="0.25">
      <c r="A149" s="24"/>
      <c r="B149" s="256" t="s">
        <v>314</v>
      </c>
      <c r="C149" s="34">
        <f>SUMIFS(TABLA!BM:BM,TABLA!$C:$C,'BUC area'!$R$10)</f>
        <v>51</v>
      </c>
      <c r="D149" s="258">
        <f t="shared" si="15"/>
        <v>0.28977272727272729</v>
      </c>
      <c r="E149" s="26"/>
      <c r="F149" s="26"/>
      <c r="G149" s="26"/>
      <c r="H149" s="26"/>
      <c r="I149" s="27"/>
      <c r="J149" s="44"/>
      <c r="K149" s="44"/>
      <c r="L149" s="44"/>
      <c r="M149" s="44"/>
      <c r="N149" s="44"/>
      <c r="O149" s="44"/>
      <c r="P149" s="171"/>
      <c r="Q149" s="118"/>
      <c r="R149" s="117"/>
      <c r="S149" s="117"/>
      <c r="T149" s="117"/>
      <c r="U149" s="117"/>
      <c r="V149" s="117"/>
      <c r="W149" s="117"/>
      <c r="X149" s="117"/>
      <c r="Y149" s="111"/>
      <c r="Z149" s="117"/>
    </row>
    <row r="150" spans="1:26" s="16" customFormat="1" ht="27" customHeight="1" x14ac:dyDescent="0.25">
      <c r="A150" s="24"/>
      <c r="B150" s="256" t="s">
        <v>352</v>
      </c>
      <c r="C150" s="34">
        <f>SUMIFS(TABLA!BN:BN,TABLA!$C:$C,'BUC area'!$R$10)</f>
        <v>21</v>
      </c>
      <c r="D150" s="258">
        <f t="shared" si="15"/>
        <v>0.11931818181818182</v>
      </c>
      <c r="E150" s="26"/>
      <c r="F150" s="26"/>
      <c r="G150" s="26"/>
      <c r="H150" s="26"/>
      <c r="I150" s="27"/>
      <c r="J150" s="44"/>
      <c r="K150" s="44"/>
      <c r="L150" s="44"/>
      <c r="M150" s="44"/>
      <c r="N150" s="44"/>
      <c r="O150" s="44"/>
      <c r="P150" s="171"/>
      <c r="Q150" s="118"/>
      <c r="R150" s="117"/>
      <c r="S150" s="117"/>
      <c r="T150" s="117"/>
      <c r="U150" s="117"/>
      <c r="V150" s="117"/>
      <c r="W150" s="117"/>
      <c r="X150" s="117"/>
      <c r="Y150" s="111"/>
      <c r="Z150" s="117"/>
    </row>
    <row r="151" spans="1:26" s="16" customFormat="1" ht="27" customHeight="1" x14ac:dyDescent="0.25">
      <c r="A151" s="24"/>
      <c r="B151" s="248"/>
      <c r="C151" s="26"/>
      <c r="D151" s="26"/>
      <c r="E151" s="26"/>
      <c r="F151" s="26"/>
      <c r="G151" s="26"/>
      <c r="H151" s="26"/>
      <c r="I151" s="27"/>
      <c r="J151" s="44"/>
      <c r="K151" s="44"/>
      <c r="L151" s="44"/>
      <c r="M151" s="44"/>
      <c r="N151" s="44"/>
      <c r="O151" s="44"/>
      <c r="P151" s="171"/>
      <c r="Q151" s="118"/>
      <c r="R151" s="117"/>
      <c r="S151" s="117"/>
      <c r="T151" s="117"/>
      <c r="U151" s="117"/>
      <c r="V151" s="117"/>
      <c r="W151" s="117"/>
      <c r="X151" s="117"/>
      <c r="Y151" s="111"/>
      <c r="Z151" s="117"/>
    </row>
    <row r="152" spans="1:26" s="21" customFormat="1" ht="59.25" customHeight="1" x14ac:dyDescent="0.2">
      <c r="A152" s="222" t="s">
        <v>30</v>
      </c>
      <c r="B152" s="224" t="s">
        <v>31</v>
      </c>
      <c r="C152" s="287" t="s">
        <v>29</v>
      </c>
      <c r="D152" s="287"/>
      <c r="E152" s="287"/>
      <c r="F152" s="287"/>
      <c r="G152" s="287"/>
      <c r="H152" s="287"/>
      <c r="I152" s="45"/>
      <c r="J152" s="279"/>
      <c r="K152" s="279"/>
      <c r="L152" s="279"/>
      <c r="M152" s="279"/>
      <c r="N152" s="279"/>
      <c r="O152" s="279"/>
      <c r="P152" s="175"/>
      <c r="Q152" s="120"/>
      <c r="R152" s="116"/>
      <c r="S152" s="116"/>
      <c r="T152" s="116"/>
      <c r="U152" s="116"/>
      <c r="V152" s="116"/>
      <c r="W152" s="116"/>
      <c r="X152" s="116"/>
      <c r="Y152" s="111"/>
      <c r="Z152" s="116"/>
    </row>
    <row r="153" spans="1:26" ht="28.5" hidden="1" customHeight="1" x14ac:dyDescent="0.4">
      <c r="C153" s="109" t="s">
        <v>25</v>
      </c>
      <c r="D153" s="23"/>
      <c r="E153" s="22" t="s">
        <v>26</v>
      </c>
      <c r="F153" s="23"/>
      <c r="G153" s="108" t="s">
        <v>27</v>
      </c>
      <c r="H153" s="82" t="s">
        <v>28</v>
      </c>
      <c r="I153" s="46"/>
      <c r="J153" s="47"/>
      <c r="K153" s="46"/>
      <c r="L153" s="47"/>
      <c r="M153" s="46"/>
      <c r="N153" s="47"/>
      <c r="O153" s="48"/>
      <c r="Y153" s="121"/>
    </row>
    <row r="154" spans="1:26" s="14" customFormat="1" ht="16.5" hidden="1" customHeight="1" x14ac:dyDescent="0.25">
      <c r="A154" s="75"/>
      <c r="C154" s="83">
        <v>1</v>
      </c>
      <c r="D154" s="84">
        <v>2</v>
      </c>
      <c r="E154" s="85">
        <v>3</v>
      </c>
      <c r="F154" s="86">
        <v>4</v>
      </c>
      <c r="G154" s="87">
        <v>5</v>
      </c>
      <c r="H154" s="88">
        <v>0</v>
      </c>
      <c r="I154" s="49"/>
      <c r="J154" s="50"/>
      <c r="K154" s="50"/>
      <c r="L154" s="50"/>
      <c r="M154" s="50"/>
      <c r="N154" s="50"/>
      <c r="O154" s="50"/>
      <c r="P154" s="171"/>
      <c r="Q154" s="110"/>
      <c r="R154" s="121"/>
      <c r="S154" s="121"/>
      <c r="T154" s="121"/>
      <c r="U154" s="121"/>
      <c r="V154" s="121"/>
      <c r="W154" s="121"/>
      <c r="X154" s="121"/>
      <c r="Y154" s="111"/>
      <c r="Z154" s="121"/>
    </row>
    <row r="155" spans="1:26" ht="16.5" hidden="1" customHeight="1" x14ac:dyDescent="0.25">
      <c r="A155" s="24"/>
      <c r="B155" s="275" t="str">
        <f>J155</f>
        <v>4.1 La agilidad al ser atendido en el mostrador de préstamo</v>
      </c>
      <c r="C155" s="149">
        <f>COUNTIF(TABLA!$AD:$AD,C154)</f>
        <v>0</v>
      </c>
      <c r="D155" s="149">
        <f>COUNTIF(TABLA!$AD:$AD,D154)</f>
        <v>0</v>
      </c>
      <c r="E155" s="149">
        <f>COUNTIF(TABLA!$AD:$AD,E154)</f>
        <v>0</v>
      </c>
      <c r="F155" s="149">
        <f>COUNTIF(TABLA!$AD:$AD,F154)</f>
        <v>0</v>
      </c>
      <c r="G155" s="149">
        <f>COUNTIF(TABLA!$AD:$AD,G154)</f>
        <v>0</v>
      </c>
      <c r="H155" s="149">
        <f>F$11-SUM(C155:G155)</f>
        <v>176</v>
      </c>
      <c r="I155" s="27"/>
      <c r="J155" s="280" t="str">
        <f>TABLA!AD1</f>
        <v>4.1 La agilidad al ser atendido en el mostrador de préstamo</v>
      </c>
      <c r="K155" s="280"/>
      <c r="L155" s="280"/>
      <c r="M155" s="280"/>
      <c r="N155" s="280"/>
      <c r="O155" s="280"/>
      <c r="P155" s="176" t="e">
        <f>Y155*10</f>
        <v>#DIV/0!</v>
      </c>
      <c r="Q155" s="110">
        <f>SUM(C155:H155)</f>
        <v>176</v>
      </c>
      <c r="R155" s="111">
        <f>SUM(J155:O155)</f>
        <v>0</v>
      </c>
      <c r="S155" s="111">
        <v>0</v>
      </c>
      <c r="T155" s="111">
        <v>1</v>
      </c>
      <c r="U155" s="111">
        <v>2</v>
      </c>
      <c r="V155" s="111">
        <v>3</v>
      </c>
      <c r="W155" s="111">
        <v>4</v>
      </c>
      <c r="Y155" s="111" t="e">
        <f>SUM(S156:W156)/((Q155-H155)*4)</f>
        <v>#DIV/0!</v>
      </c>
    </row>
    <row r="156" spans="1:26" ht="12.75" hidden="1" customHeight="1" x14ac:dyDescent="0.25">
      <c r="B156" s="275"/>
      <c r="C156" s="150">
        <f t="shared" ref="C156:H156" si="16">C155/SUM($C155:$H155)</f>
        <v>0</v>
      </c>
      <c r="D156" s="150">
        <f t="shared" si="16"/>
        <v>0</v>
      </c>
      <c r="E156" s="150">
        <f t="shared" si="16"/>
        <v>0</v>
      </c>
      <c r="F156" s="150">
        <f t="shared" si="16"/>
        <v>0</v>
      </c>
      <c r="G156" s="150">
        <f t="shared" si="16"/>
        <v>0</v>
      </c>
      <c r="H156" s="150">
        <f t="shared" si="16"/>
        <v>1</v>
      </c>
      <c r="I156" s="51"/>
      <c r="J156" s="280"/>
      <c r="K156" s="280"/>
      <c r="L156" s="280"/>
      <c r="M156" s="280"/>
      <c r="N156" s="280"/>
      <c r="O156" s="280"/>
      <c r="P156" s="177"/>
      <c r="S156" s="111">
        <v>0</v>
      </c>
      <c r="T156" s="111">
        <f>D155*T155</f>
        <v>0</v>
      </c>
      <c r="U156" s="111">
        <f>E155*U155</f>
        <v>0</v>
      </c>
      <c r="V156" s="111">
        <f>F155*V155</f>
        <v>0</v>
      </c>
      <c r="W156" s="111">
        <f>G155*W155</f>
        <v>0</v>
      </c>
      <c r="Y156" s="117"/>
    </row>
    <row r="157" spans="1:26" ht="15.75" hidden="1" x14ac:dyDescent="0.25">
      <c r="B157" s="275"/>
      <c r="C157" s="105"/>
      <c r="D157" s="105"/>
      <c r="E157" s="105"/>
      <c r="F157" s="105"/>
      <c r="G157" s="105"/>
      <c r="H157" s="105"/>
      <c r="I157" s="51"/>
      <c r="J157" s="249"/>
      <c r="K157" s="249"/>
      <c r="L157" s="249"/>
      <c r="M157" s="249"/>
      <c r="N157" s="249"/>
      <c r="O157" s="249"/>
      <c r="P157" s="177"/>
      <c r="Y157" s="117"/>
    </row>
    <row r="158" spans="1:26" s="16" customFormat="1" ht="144" hidden="1" customHeight="1" x14ac:dyDescent="0.25">
      <c r="A158" s="24"/>
      <c r="B158" s="275"/>
      <c r="C158" s="26"/>
      <c r="D158" s="26"/>
      <c r="E158" s="26"/>
      <c r="F158" s="26"/>
      <c r="G158" s="26"/>
      <c r="H158" s="26"/>
      <c r="I158" s="27"/>
      <c r="K158" s="44"/>
      <c r="L158" s="44"/>
      <c r="M158" s="44"/>
      <c r="N158" s="44"/>
      <c r="O158" s="44"/>
      <c r="P158" s="178"/>
      <c r="Q158" s="118"/>
      <c r="R158" s="117"/>
      <c r="S158" s="117"/>
      <c r="T158" s="117"/>
      <c r="U158" s="117"/>
      <c r="V158" s="117"/>
      <c r="W158" s="117"/>
      <c r="X158" s="117"/>
      <c r="Y158" s="111"/>
      <c r="Z158" s="117"/>
    </row>
    <row r="159" spans="1:26" ht="21.75" hidden="1" customHeight="1" x14ac:dyDescent="0.25">
      <c r="A159" s="24"/>
      <c r="B159" s="275" t="str">
        <f>J159</f>
        <v>4.2 La idoneidad de los plazos de préstamo</v>
      </c>
      <c r="C159" s="149">
        <f>COUNTIF(TABLA!$AE:$AE,C$85)</f>
        <v>0</v>
      </c>
      <c r="D159" s="149">
        <f>COUNTIF(TABLA!$AE:$AE,D$85)</f>
        <v>0</v>
      </c>
      <c r="E159" s="149">
        <f>COUNTIF(TABLA!$AE:$AE,E$85)</f>
        <v>0</v>
      </c>
      <c r="F159" s="149">
        <f>COUNTIF(TABLA!$AE:$AE,F$85)</f>
        <v>0</v>
      </c>
      <c r="G159" s="149">
        <f>COUNTIF(TABLA!$AE:$AE,G$85)</f>
        <v>0</v>
      </c>
      <c r="H159" s="149">
        <f>F$11-SUM(C159:G159)</f>
        <v>176</v>
      </c>
      <c r="I159" s="27"/>
      <c r="J159" s="280" t="str">
        <f>TABLA!AE1</f>
        <v>4.2 La idoneidad de los plazos de préstamo</v>
      </c>
      <c r="K159" s="280"/>
      <c r="L159" s="280"/>
      <c r="M159" s="280"/>
      <c r="N159" s="280"/>
      <c r="O159" s="280"/>
      <c r="P159" s="176" t="e">
        <f>Y159*10</f>
        <v>#DIV/0!</v>
      </c>
      <c r="Q159" s="110">
        <f>SUM(C159:H159)</f>
        <v>176</v>
      </c>
      <c r="R159" s="111">
        <f>SUM(J159:O159)</f>
        <v>0</v>
      </c>
      <c r="S159" s="111">
        <v>0</v>
      </c>
      <c r="T159" s="111">
        <v>1</v>
      </c>
      <c r="U159" s="111">
        <v>2</v>
      </c>
      <c r="V159" s="111">
        <v>3</v>
      </c>
      <c r="W159" s="111">
        <v>4</v>
      </c>
      <c r="Y159" s="111" t="e">
        <f>SUM(S160:W160)/((Q159-H159)*4)</f>
        <v>#DIV/0!</v>
      </c>
    </row>
    <row r="160" spans="1:26" ht="12.75" hidden="1" customHeight="1" x14ac:dyDescent="0.25">
      <c r="B160" s="275"/>
      <c r="C160" s="150">
        <f t="shared" ref="C160:H160" si="17">C159/SUM($C159:$H159)</f>
        <v>0</v>
      </c>
      <c r="D160" s="150">
        <f t="shared" si="17"/>
        <v>0</v>
      </c>
      <c r="E160" s="150">
        <f t="shared" si="17"/>
        <v>0</v>
      </c>
      <c r="F160" s="150">
        <f t="shared" si="17"/>
        <v>0</v>
      </c>
      <c r="G160" s="150">
        <f t="shared" si="17"/>
        <v>0</v>
      </c>
      <c r="H160" s="150">
        <f t="shared" si="17"/>
        <v>1</v>
      </c>
      <c r="I160" s="51"/>
      <c r="J160" s="280"/>
      <c r="K160" s="280"/>
      <c r="L160" s="280"/>
      <c r="M160" s="280"/>
      <c r="N160" s="280"/>
      <c r="O160" s="280"/>
      <c r="P160" s="177"/>
      <c r="S160" s="111">
        <v>0</v>
      </c>
      <c r="T160" s="111">
        <f>D159*T159</f>
        <v>0</v>
      </c>
      <c r="U160" s="111">
        <f>E159*U159</f>
        <v>0</v>
      </c>
      <c r="V160" s="111">
        <f>F159*V159</f>
        <v>0</v>
      </c>
      <c r="W160" s="111">
        <f>G159*W159</f>
        <v>0</v>
      </c>
      <c r="Y160" s="117"/>
    </row>
    <row r="161" spans="1:26" ht="12.75" hidden="1" customHeight="1" x14ac:dyDescent="0.25">
      <c r="B161" s="275"/>
      <c r="C161" s="105"/>
      <c r="D161" s="105"/>
      <c r="E161" s="105"/>
      <c r="F161" s="105"/>
      <c r="G161" s="105"/>
      <c r="H161" s="105"/>
      <c r="I161" s="51"/>
      <c r="J161" s="249"/>
      <c r="K161" s="249"/>
      <c r="L161" s="249"/>
      <c r="M161" s="249"/>
      <c r="N161" s="249"/>
      <c r="O161" s="249"/>
      <c r="P161" s="177"/>
      <c r="Y161" s="117"/>
    </row>
    <row r="162" spans="1:26" s="16" customFormat="1" ht="131.25" hidden="1" customHeight="1" x14ac:dyDescent="0.25">
      <c r="A162" s="24"/>
      <c r="B162" s="275"/>
      <c r="C162" s="26"/>
      <c r="D162" s="26"/>
      <c r="E162" s="26"/>
      <c r="F162" s="26"/>
      <c r="G162" s="26"/>
      <c r="H162" s="26"/>
      <c r="I162" s="27"/>
      <c r="K162" s="44"/>
      <c r="L162" s="44"/>
      <c r="M162" s="44"/>
      <c r="N162" s="44"/>
      <c r="O162" s="44"/>
      <c r="P162" s="178"/>
      <c r="Q162" s="118"/>
      <c r="R162" s="117"/>
      <c r="S162" s="117"/>
      <c r="T162" s="117"/>
      <c r="U162" s="117"/>
      <c r="V162" s="117"/>
      <c r="W162" s="117"/>
      <c r="X162" s="117"/>
      <c r="Y162" s="117"/>
      <c r="Z162" s="117"/>
    </row>
    <row r="163" spans="1:26" s="16" customFormat="1" ht="13.5" hidden="1" customHeight="1" x14ac:dyDescent="0.25">
      <c r="A163" s="24"/>
      <c r="B163" s="25"/>
      <c r="C163" s="26"/>
      <c r="D163" s="26"/>
      <c r="E163" s="26"/>
      <c r="F163" s="26"/>
      <c r="G163" s="26"/>
      <c r="H163" s="26"/>
      <c r="I163" s="27"/>
      <c r="K163" s="44"/>
      <c r="L163" s="44"/>
      <c r="M163" s="44"/>
      <c r="N163" s="44"/>
      <c r="O163" s="44"/>
      <c r="P163" s="178"/>
      <c r="Q163" s="118"/>
      <c r="R163" s="117"/>
      <c r="S163" s="117"/>
      <c r="T163" s="117"/>
      <c r="U163" s="117"/>
      <c r="V163" s="117"/>
      <c r="W163" s="117"/>
      <c r="X163" s="117"/>
      <c r="Y163" s="111"/>
      <c r="Z163" s="117"/>
    </row>
    <row r="164" spans="1:26" ht="12.75" hidden="1" customHeight="1" x14ac:dyDescent="0.25">
      <c r="A164" s="24"/>
      <c r="B164" s="28"/>
      <c r="C164" s="29"/>
      <c r="D164" s="29"/>
      <c r="E164" s="29"/>
      <c r="F164" s="29"/>
      <c r="G164" s="29"/>
      <c r="H164" s="29"/>
      <c r="I164" s="30"/>
      <c r="K164" s="30"/>
      <c r="L164" s="30"/>
      <c r="M164" s="30"/>
      <c r="N164" s="30"/>
      <c r="O164" s="30"/>
      <c r="P164" s="179"/>
    </row>
    <row r="165" spans="1:26" ht="12.75" hidden="1" customHeight="1" x14ac:dyDescent="0.25">
      <c r="A165" s="24"/>
      <c r="B165" s="28"/>
      <c r="C165" s="29"/>
      <c r="D165" s="29"/>
      <c r="E165" s="29"/>
      <c r="F165" s="29"/>
      <c r="G165" s="29"/>
      <c r="H165" s="29"/>
      <c r="I165" s="30"/>
      <c r="K165" s="30"/>
      <c r="L165" s="30"/>
      <c r="M165" s="30"/>
      <c r="N165" s="30"/>
      <c r="O165" s="30"/>
      <c r="P165" s="179"/>
      <c r="Y165" s="116"/>
    </row>
    <row r="166" spans="1:26" ht="12.75" hidden="1" customHeight="1" x14ac:dyDescent="0.25">
      <c r="A166" s="24"/>
      <c r="B166" s="274" t="str">
        <f>J166</f>
        <v>4.3 El número de documentos que se pueden obtener en préstamo</v>
      </c>
      <c r="C166" s="149">
        <f>COUNTIF(TABLA!$AF:$AF,C$85)</f>
        <v>0</v>
      </c>
      <c r="D166" s="149">
        <f>COUNTIF(TABLA!$AF:$AF,D$85)</f>
        <v>0</v>
      </c>
      <c r="E166" s="149">
        <f>COUNTIF(TABLA!$AF:$AF,E$85)</f>
        <v>0</v>
      </c>
      <c r="F166" s="149">
        <f>COUNTIF(TABLA!$AF:$AF,F$85)</f>
        <v>0</v>
      </c>
      <c r="G166" s="149">
        <f>COUNTIF(TABLA!$AF:$AF,G$85)</f>
        <v>0</v>
      </c>
      <c r="H166" s="149">
        <f>F$11-SUM(C166:G166)</f>
        <v>176</v>
      </c>
      <c r="I166" s="27"/>
      <c r="J166" s="280" t="str">
        <f>TABLA!AF1</f>
        <v>4.3 El número de documentos que se pueden obtener en préstamo</v>
      </c>
      <c r="K166" s="280"/>
      <c r="L166" s="280"/>
      <c r="M166" s="280"/>
      <c r="N166" s="280"/>
      <c r="O166" s="280"/>
      <c r="P166" s="176" t="e">
        <f>Y166*10</f>
        <v>#DIV/0!</v>
      </c>
      <c r="Q166" s="110">
        <f>SUM(C166:H166)</f>
        <v>176</v>
      </c>
      <c r="R166" s="111">
        <f>SUM(J166:O166)</f>
        <v>0</v>
      </c>
      <c r="S166" s="111">
        <v>0</v>
      </c>
      <c r="T166" s="111">
        <v>1</v>
      </c>
      <c r="U166" s="111">
        <v>2</v>
      </c>
      <c r="V166" s="111">
        <v>3</v>
      </c>
      <c r="W166" s="111">
        <v>4</v>
      </c>
      <c r="Y166" s="111" t="e">
        <f>SUM(S167:W167)/((Q166-H166)*4)</f>
        <v>#DIV/0!</v>
      </c>
    </row>
    <row r="167" spans="1:26" ht="12.75" hidden="1" customHeight="1" x14ac:dyDescent="0.25">
      <c r="B167" s="274"/>
      <c r="C167" s="150">
        <f t="shared" ref="C167:H167" si="18">C166/SUM($C166:$H166)</f>
        <v>0</v>
      </c>
      <c r="D167" s="150">
        <f t="shared" si="18"/>
        <v>0</v>
      </c>
      <c r="E167" s="150">
        <f t="shared" si="18"/>
        <v>0</v>
      </c>
      <c r="F167" s="150">
        <f t="shared" si="18"/>
        <v>0</v>
      </c>
      <c r="G167" s="150">
        <f t="shared" si="18"/>
        <v>0</v>
      </c>
      <c r="H167" s="150">
        <f t="shared" si="18"/>
        <v>1</v>
      </c>
      <c r="I167" s="51"/>
      <c r="J167" s="280"/>
      <c r="K167" s="280"/>
      <c r="L167" s="280"/>
      <c r="M167" s="280"/>
      <c r="N167" s="280"/>
      <c r="O167" s="280"/>
      <c r="P167" s="177"/>
      <c r="S167" s="111">
        <v>0</v>
      </c>
      <c r="T167" s="111">
        <f>D166*T166</f>
        <v>0</v>
      </c>
      <c r="U167" s="111">
        <f>E166*U166</f>
        <v>0</v>
      </c>
      <c r="V167" s="111">
        <f>F166*V166</f>
        <v>0</v>
      </c>
      <c r="W167" s="111">
        <f>G166*W166</f>
        <v>0</v>
      </c>
      <c r="Y167" s="117"/>
    </row>
    <row r="168" spans="1:26" ht="12.75" hidden="1" customHeight="1" x14ac:dyDescent="0.25">
      <c r="B168" s="274"/>
      <c r="C168" s="105"/>
      <c r="D168" s="105"/>
      <c r="E168" s="105"/>
      <c r="F168" s="105"/>
      <c r="G168" s="105"/>
      <c r="H168" s="105"/>
      <c r="I168" s="51"/>
      <c r="J168" s="249"/>
      <c r="K168" s="249"/>
      <c r="L168" s="249"/>
      <c r="M168" s="249"/>
      <c r="N168" s="249"/>
      <c r="O168" s="249"/>
      <c r="P168" s="177"/>
      <c r="Y168" s="117"/>
    </row>
    <row r="169" spans="1:26" s="16" customFormat="1" ht="144" hidden="1" customHeight="1" x14ac:dyDescent="0.25">
      <c r="A169" s="24"/>
      <c r="B169" s="274"/>
      <c r="C169" s="26"/>
      <c r="D169" s="26"/>
      <c r="E169" s="26"/>
      <c r="F169" s="26"/>
      <c r="G169" s="26"/>
      <c r="H169" s="26"/>
      <c r="I169" s="27"/>
      <c r="K169" s="44"/>
      <c r="L169" s="44"/>
      <c r="M169" s="44"/>
      <c r="N169" s="44"/>
      <c r="O169" s="44"/>
      <c r="P169" s="178"/>
      <c r="Q169" s="118"/>
      <c r="R169" s="117"/>
      <c r="S169" s="117"/>
      <c r="T169" s="117"/>
      <c r="U169" s="117"/>
      <c r="V169" s="117"/>
      <c r="W169" s="117"/>
      <c r="X169" s="117"/>
      <c r="Y169" s="111"/>
      <c r="Z169" s="117"/>
    </row>
    <row r="170" spans="1:26" ht="12.75" hidden="1" customHeight="1" x14ac:dyDescent="0.25">
      <c r="A170" s="24"/>
      <c r="B170" s="275" t="str">
        <f>J170</f>
        <v>4.4 La sencillez para obtener un documento en préstamo</v>
      </c>
      <c r="C170" s="149">
        <f>COUNTIF(TABLA!$AG:$AG,C$85)</f>
        <v>0</v>
      </c>
      <c r="D170" s="149">
        <f>COUNTIF(TABLA!$AG:$AG,D$85)</f>
        <v>0</v>
      </c>
      <c r="E170" s="149">
        <f>COUNTIF(TABLA!$AG:$AG,E$85)</f>
        <v>0</v>
      </c>
      <c r="F170" s="149">
        <f>COUNTIF(TABLA!$AG:$AG,F$85)</f>
        <v>0</v>
      </c>
      <c r="G170" s="149">
        <f>COUNTIF(TABLA!$AG:$AG,G$85)</f>
        <v>0</v>
      </c>
      <c r="H170" s="149">
        <f>F$11-SUM(C170:G170)</f>
        <v>176</v>
      </c>
      <c r="I170" s="27"/>
      <c r="J170" s="280" t="str">
        <f>TABLA!AG1</f>
        <v>4.4 La sencillez para obtener un documento en préstamo</v>
      </c>
      <c r="K170" s="280"/>
      <c r="L170" s="280"/>
      <c r="M170" s="280"/>
      <c r="N170" s="280"/>
      <c r="O170" s="280"/>
      <c r="P170" s="176" t="e">
        <f>Y170*10</f>
        <v>#DIV/0!</v>
      </c>
      <c r="Q170" s="110">
        <f>SUM(C170:H170)</f>
        <v>176</v>
      </c>
      <c r="R170" s="111">
        <f>SUM(J170:O170)</f>
        <v>0</v>
      </c>
      <c r="S170" s="111">
        <v>0</v>
      </c>
      <c r="T170" s="111">
        <v>1</v>
      </c>
      <c r="U170" s="111">
        <v>2</v>
      </c>
      <c r="V170" s="111">
        <v>3</v>
      </c>
      <c r="W170" s="111">
        <v>4</v>
      </c>
      <c r="Y170" s="111" t="e">
        <f>SUM(S171:W171)/((Q170-H170)*4)</f>
        <v>#DIV/0!</v>
      </c>
    </row>
    <row r="171" spans="1:26" ht="12.75" hidden="1" customHeight="1" x14ac:dyDescent="0.25">
      <c r="B171" s="275"/>
      <c r="C171" s="150">
        <f t="shared" ref="C171:H171" si="19">C170/SUM($C170:$H170)</f>
        <v>0</v>
      </c>
      <c r="D171" s="150">
        <f t="shared" si="19"/>
        <v>0</v>
      </c>
      <c r="E171" s="150">
        <f t="shared" si="19"/>
        <v>0</v>
      </c>
      <c r="F171" s="150">
        <f t="shared" si="19"/>
        <v>0</v>
      </c>
      <c r="G171" s="150">
        <f t="shared" si="19"/>
        <v>0</v>
      </c>
      <c r="H171" s="150">
        <f t="shared" si="19"/>
        <v>1</v>
      </c>
      <c r="I171" s="51"/>
      <c r="J171" s="280"/>
      <c r="K171" s="280"/>
      <c r="L171" s="280"/>
      <c r="M171" s="280"/>
      <c r="N171" s="280"/>
      <c r="O171" s="280"/>
      <c r="P171" s="177"/>
      <c r="S171" s="111">
        <v>0</v>
      </c>
      <c r="T171" s="111">
        <f>D170*T170</f>
        <v>0</v>
      </c>
      <c r="U171" s="111">
        <f>E170*U170</f>
        <v>0</v>
      </c>
      <c r="V171" s="111">
        <f>F170*V170</f>
        <v>0</v>
      </c>
      <c r="W171" s="111">
        <f>G170*W170</f>
        <v>0</v>
      </c>
      <c r="Y171" s="117"/>
    </row>
    <row r="172" spans="1:26" ht="12.75" hidden="1" customHeight="1" x14ac:dyDescent="0.25">
      <c r="B172" s="275"/>
      <c r="C172" s="105"/>
      <c r="D172" s="105"/>
      <c r="E172" s="105"/>
      <c r="F172" s="105"/>
      <c r="G172" s="105"/>
      <c r="H172" s="105"/>
      <c r="I172" s="51"/>
      <c r="J172" s="249"/>
      <c r="K172" s="249"/>
      <c r="L172" s="249"/>
      <c r="M172" s="249"/>
      <c r="N172" s="249"/>
      <c r="O172" s="249"/>
      <c r="P172" s="177"/>
      <c r="Y172" s="117"/>
    </row>
    <row r="173" spans="1:26" s="16" customFormat="1" ht="144" hidden="1" customHeight="1" x14ac:dyDescent="0.25">
      <c r="A173" s="24"/>
      <c r="B173" s="275"/>
      <c r="C173" s="26"/>
      <c r="D173" s="26"/>
      <c r="E173" s="26"/>
      <c r="F173" s="26"/>
      <c r="G173" s="26"/>
      <c r="H173" s="26"/>
      <c r="I173" s="27"/>
      <c r="K173" s="44"/>
      <c r="L173" s="44"/>
      <c r="M173" s="44"/>
      <c r="N173" s="44"/>
      <c r="O173" s="44"/>
      <c r="P173" s="178"/>
      <c r="Q173" s="118"/>
      <c r="R173" s="117"/>
      <c r="S173" s="117"/>
      <c r="T173" s="117"/>
      <c r="U173" s="117"/>
      <c r="V173" s="117"/>
      <c r="W173" s="117"/>
      <c r="X173" s="117"/>
      <c r="Y173" s="111"/>
      <c r="Z173" s="117"/>
    </row>
    <row r="174" spans="1:26" ht="21.75" hidden="1" customHeight="1" x14ac:dyDescent="0.25">
      <c r="A174" s="24"/>
      <c r="B174" s="275" t="str">
        <f>J174</f>
        <v>4.5 La sencillez para reservar y renovar un préstamo</v>
      </c>
      <c r="C174" s="149">
        <f>COUNTIF(TABLA!$AH:$AH,C$85)</f>
        <v>0</v>
      </c>
      <c r="D174" s="149">
        <f>COUNTIF(TABLA!$AH:$AH,D$85)</f>
        <v>0</v>
      </c>
      <c r="E174" s="149">
        <f>COUNTIF(TABLA!$AH:$AH,E$85)</f>
        <v>0</v>
      </c>
      <c r="F174" s="149">
        <f>COUNTIF(TABLA!$AH:$AH,F$85)</f>
        <v>0</v>
      </c>
      <c r="G174" s="149">
        <f>COUNTIF(TABLA!$AH:$AH,G$85)</f>
        <v>0</v>
      </c>
      <c r="H174" s="149">
        <f>F$11-SUM(C174:G174)</f>
        <v>176</v>
      </c>
      <c r="I174" s="27"/>
      <c r="J174" s="280" t="str">
        <f>TABLA!AH1</f>
        <v>4.5 La sencillez para reservar y renovar un préstamo</v>
      </c>
      <c r="K174" s="280"/>
      <c r="L174" s="280"/>
      <c r="M174" s="280"/>
      <c r="N174" s="280"/>
      <c r="O174" s="280"/>
      <c r="P174" s="176" t="e">
        <f>Y174*10</f>
        <v>#DIV/0!</v>
      </c>
      <c r="Q174" s="110">
        <f>SUM(C174:H174)</f>
        <v>176</v>
      </c>
      <c r="R174" s="111">
        <f>SUM(J174:O174)</f>
        <v>0</v>
      </c>
      <c r="S174" s="111">
        <v>0</v>
      </c>
      <c r="T174" s="111">
        <v>1</v>
      </c>
      <c r="U174" s="111">
        <v>2</v>
      </c>
      <c r="V174" s="111">
        <v>3</v>
      </c>
      <c r="W174" s="111">
        <v>4</v>
      </c>
      <c r="Y174" s="111" t="e">
        <f>SUM(S175:W175)/((Q174-H174)*4)</f>
        <v>#DIV/0!</v>
      </c>
    </row>
    <row r="175" spans="1:26" ht="12.75" hidden="1" customHeight="1" x14ac:dyDescent="0.25">
      <c r="B175" s="275"/>
      <c r="C175" s="150">
        <f t="shared" ref="C175:H175" si="20">C174/SUM($C174:$H174)</f>
        <v>0</v>
      </c>
      <c r="D175" s="150">
        <f t="shared" si="20"/>
        <v>0</v>
      </c>
      <c r="E175" s="150">
        <f t="shared" si="20"/>
        <v>0</v>
      </c>
      <c r="F175" s="150">
        <f t="shared" si="20"/>
        <v>0</v>
      </c>
      <c r="G175" s="150">
        <f t="shared" si="20"/>
        <v>0</v>
      </c>
      <c r="H175" s="150">
        <f t="shared" si="20"/>
        <v>1</v>
      </c>
      <c r="I175" s="51"/>
      <c r="J175" s="280"/>
      <c r="K175" s="280"/>
      <c r="L175" s="280"/>
      <c r="M175" s="280"/>
      <c r="N175" s="280"/>
      <c r="O175" s="280"/>
      <c r="P175" s="177"/>
      <c r="S175" s="111">
        <v>0</v>
      </c>
      <c r="T175" s="111">
        <f>D174*T174</f>
        <v>0</v>
      </c>
      <c r="U175" s="111">
        <f>E174*U174</f>
        <v>0</v>
      </c>
      <c r="V175" s="111">
        <f>F174*V174</f>
        <v>0</v>
      </c>
      <c r="W175" s="111">
        <f>G174*W174</f>
        <v>0</v>
      </c>
      <c r="Y175" s="117"/>
    </row>
    <row r="176" spans="1:26" ht="12.75" hidden="1" customHeight="1" x14ac:dyDescent="0.25">
      <c r="B176" s="275"/>
      <c r="C176" s="105"/>
      <c r="D176" s="105"/>
      <c r="E176" s="105"/>
      <c r="F176" s="105"/>
      <c r="G176" s="105"/>
      <c r="H176" s="105"/>
      <c r="I176" s="51"/>
      <c r="J176" s="249"/>
      <c r="K176" s="249"/>
      <c r="L176" s="249"/>
      <c r="M176" s="249"/>
      <c r="N176" s="249"/>
      <c r="O176" s="249"/>
      <c r="P176" s="177"/>
      <c r="Y176" s="117"/>
    </row>
    <row r="177" spans="1:26" ht="12.75" hidden="1" customHeight="1" x14ac:dyDescent="0.25">
      <c r="B177" s="275"/>
      <c r="C177" s="105"/>
      <c r="D177" s="105"/>
      <c r="E177" s="105"/>
      <c r="F177" s="105"/>
      <c r="G177" s="105"/>
      <c r="H177" s="105"/>
      <c r="I177" s="51"/>
      <c r="J177" s="249"/>
      <c r="K177" s="249"/>
      <c r="L177" s="249"/>
      <c r="M177" s="249"/>
      <c r="N177" s="249"/>
      <c r="O177" s="249"/>
      <c r="P177" s="177"/>
      <c r="Y177" s="117"/>
    </row>
    <row r="178" spans="1:26" s="16" customFormat="1" ht="144" hidden="1" customHeight="1" x14ac:dyDescent="0.25">
      <c r="A178" s="24"/>
      <c r="B178" s="275"/>
      <c r="C178" s="26"/>
      <c r="D178" s="26"/>
      <c r="E178" s="26"/>
      <c r="F178" s="26"/>
      <c r="G178" s="26"/>
      <c r="H178" s="26"/>
      <c r="I178" s="27"/>
      <c r="K178" s="44"/>
      <c r="L178" s="44"/>
      <c r="M178" s="44"/>
      <c r="N178" s="44"/>
      <c r="O178" s="44"/>
      <c r="P178" s="178"/>
      <c r="Q178" s="118"/>
      <c r="R178" s="117"/>
      <c r="S178" s="117"/>
      <c r="T178" s="117"/>
      <c r="U178" s="117"/>
      <c r="V178" s="117"/>
      <c r="W178" s="117"/>
      <c r="X178" s="117"/>
      <c r="Y178" s="111"/>
      <c r="Z178" s="117"/>
    </row>
    <row r="179" spans="1:26" ht="23.25" hidden="1" customHeight="1" x14ac:dyDescent="0.25">
      <c r="A179" s="24"/>
      <c r="B179" s="275" t="str">
        <f>J179</f>
        <v>4.6 La facilidad para conocer el estado de sus préstamos y reservas a través del catálogo</v>
      </c>
      <c r="C179" s="149">
        <f>COUNTIF(TABLA!$AI:$AI,C$85)</f>
        <v>0</v>
      </c>
      <c r="D179" s="149">
        <f>COUNTIF(TABLA!$AI:$AI,D$85)</f>
        <v>0</v>
      </c>
      <c r="E179" s="149">
        <f>COUNTIF(TABLA!$AI:$AI,E$85)</f>
        <v>0</v>
      </c>
      <c r="F179" s="149">
        <f>COUNTIF(TABLA!$AI:$AI,F$85)</f>
        <v>0</v>
      </c>
      <c r="G179" s="149">
        <f>COUNTIF(TABLA!$AI:$AI,G$85)</f>
        <v>0</v>
      </c>
      <c r="H179" s="149">
        <f>F$11-SUM(C179:G179)</f>
        <v>176</v>
      </c>
      <c r="I179" s="27"/>
      <c r="J179" s="280" t="str">
        <f>TABLA!AI1</f>
        <v>4.6 La facilidad para conocer el estado de sus préstamos y reservas a través del catálogo</v>
      </c>
      <c r="K179" s="280"/>
      <c r="L179" s="280"/>
      <c r="M179" s="280"/>
      <c r="N179" s="280"/>
      <c r="O179" s="280"/>
      <c r="P179" s="176" t="e">
        <f>Y179*10</f>
        <v>#DIV/0!</v>
      </c>
      <c r="Q179" s="110">
        <f>SUM(C179:H179)</f>
        <v>176</v>
      </c>
      <c r="R179" s="119">
        <f>SUM(J179:O179)</f>
        <v>0</v>
      </c>
      <c r="S179" s="111">
        <v>0</v>
      </c>
      <c r="T179" s="111">
        <v>1</v>
      </c>
      <c r="U179" s="111">
        <v>2</v>
      </c>
      <c r="V179" s="111">
        <v>3</v>
      </c>
      <c r="W179" s="111">
        <v>4</v>
      </c>
      <c r="Y179" s="111" t="e">
        <f>SUM(S180:W180)/((Q179-H179)*4)</f>
        <v>#DIV/0!</v>
      </c>
    </row>
    <row r="180" spans="1:26" ht="18.75" hidden="1" customHeight="1" x14ac:dyDescent="0.25">
      <c r="B180" s="275"/>
      <c r="C180" s="150">
        <f t="shared" ref="C180:H180" si="21">C179/SUM($C179:$H179)</f>
        <v>0</v>
      </c>
      <c r="D180" s="150">
        <f t="shared" si="21"/>
        <v>0</v>
      </c>
      <c r="E180" s="150">
        <f t="shared" si="21"/>
        <v>0</v>
      </c>
      <c r="F180" s="150">
        <f t="shared" si="21"/>
        <v>0</v>
      </c>
      <c r="G180" s="150">
        <f t="shared" si="21"/>
        <v>0</v>
      </c>
      <c r="H180" s="150">
        <f t="shared" si="21"/>
        <v>1</v>
      </c>
      <c r="I180" s="51"/>
      <c r="J180" s="280"/>
      <c r="K180" s="280"/>
      <c r="L180" s="280"/>
      <c r="M180" s="280"/>
      <c r="N180" s="280"/>
      <c r="O180" s="280"/>
      <c r="P180" s="177"/>
      <c r="S180" s="111">
        <v>0</v>
      </c>
      <c r="T180" s="111">
        <f>D179*T179</f>
        <v>0</v>
      </c>
      <c r="U180" s="111">
        <f>E179*U179</f>
        <v>0</v>
      </c>
      <c r="V180" s="111">
        <f>F179*V179</f>
        <v>0</v>
      </c>
      <c r="W180" s="111">
        <f>G179*W179</f>
        <v>0</v>
      </c>
      <c r="Y180" s="117"/>
    </row>
    <row r="181" spans="1:26" ht="18.75" hidden="1" customHeight="1" x14ac:dyDescent="0.25">
      <c r="B181" s="275"/>
      <c r="C181" s="105"/>
      <c r="D181" s="105"/>
      <c r="E181" s="105"/>
      <c r="F181" s="105"/>
      <c r="G181" s="105"/>
      <c r="H181" s="105"/>
      <c r="I181" s="51"/>
      <c r="J181" s="249"/>
      <c r="K181" s="249"/>
      <c r="L181" s="249"/>
      <c r="M181" s="249"/>
      <c r="N181" s="249"/>
      <c r="O181" s="249"/>
      <c r="P181" s="177"/>
      <c r="Y181" s="117"/>
    </row>
    <row r="182" spans="1:26" s="16" customFormat="1" ht="144" hidden="1" customHeight="1" x14ac:dyDescent="0.25">
      <c r="A182" s="24"/>
      <c r="B182" s="275"/>
      <c r="C182" s="26"/>
      <c r="D182" s="26"/>
      <c r="E182" s="26"/>
      <c r="F182" s="26"/>
      <c r="G182" s="26"/>
      <c r="H182" s="26"/>
      <c r="I182" s="27"/>
      <c r="K182" s="44"/>
      <c r="L182" s="44"/>
      <c r="M182" s="44"/>
      <c r="N182" s="44"/>
      <c r="O182" s="44"/>
      <c r="P182" s="178"/>
      <c r="Q182" s="118"/>
      <c r="R182" s="117"/>
      <c r="S182" s="117"/>
      <c r="T182" s="117"/>
      <c r="U182" s="117"/>
      <c r="V182" s="117"/>
      <c r="W182" s="117"/>
      <c r="X182" s="117"/>
      <c r="Y182" s="111"/>
      <c r="Z182" s="117"/>
    </row>
    <row r="183" spans="1:26" ht="30.75" customHeight="1" x14ac:dyDescent="0.4">
      <c r="C183" s="109" t="s">
        <v>25</v>
      </c>
      <c r="D183" s="23"/>
      <c r="E183" s="22" t="s">
        <v>26</v>
      </c>
      <c r="F183" s="23"/>
      <c r="G183" s="108" t="s">
        <v>27</v>
      </c>
      <c r="H183" s="82" t="s">
        <v>28</v>
      </c>
      <c r="I183" s="46"/>
      <c r="J183" s="47"/>
      <c r="K183" s="46"/>
      <c r="L183" s="47"/>
      <c r="M183" s="46"/>
      <c r="N183" s="47"/>
      <c r="O183" s="48"/>
    </row>
    <row r="184" spans="1:26" ht="30.75" customHeight="1" x14ac:dyDescent="0.25">
      <c r="C184" s="83">
        <v>1</v>
      </c>
      <c r="D184" s="84">
        <v>2</v>
      </c>
      <c r="E184" s="85">
        <v>3</v>
      </c>
      <c r="F184" s="86">
        <v>4</v>
      </c>
      <c r="G184" s="87">
        <v>5</v>
      </c>
      <c r="H184" s="88">
        <v>0</v>
      </c>
      <c r="I184" s="49"/>
      <c r="J184" s="50"/>
      <c r="K184" s="50"/>
      <c r="L184" s="50"/>
      <c r="M184" s="50"/>
      <c r="N184" s="50"/>
      <c r="O184" s="50"/>
    </row>
    <row r="185" spans="1:26" ht="21.75" customHeight="1" x14ac:dyDescent="0.25">
      <c r="A185" s="24"/>
      <c r="B185" s="275" t="str">
        <f>J185</f>
        <v>4.7 La facilidad/rapidez con la que se puede obtener un documento que está en otra biblioteca, universidad o institución</v>
      </c>
      <c r="C185" s="34">
        <f>COUNTIFS(TABLA!$C:$C,'BUC area'!$R$10,TABLA!$AJ:$AJ,C$110)</f>
        <v>1</v>
      </c>
      <c r="D185" s="34">
        <f>COUNTIFS(TABLA!$C:$C,'BUC area'!$R$10,TABLA!$AJ:$AJ,D$110)</f>
        <v>2</v>
      </c>
      <c r="E185" s="34">
        <f>COUNTIFS(TABLA!$C:$C,'BUC area'!$R$10,TABLA!$AJ:$AJ,E$110)</f>
        <v>19</v>
      </c>
      <c r="F185" s="34">
        <f>COUNTIFS(TABLA!$C:$C,'BUC area'!$R$10,TABLA!$AJ:$AJ,F$110)</f>
        <v>61</v>
      </c>
      <c r="G185" s="34">
        <f>COUNTIFS(TABLA!$C:$C,'BUC area'!$R$10,TABLA!$AJ:$AJ,G$110)</f>
        <v>85</v>
      </c>
      <c r="H185" s="149">
        <f>F$11-SUM(C185:G185)</f>
        <v>8</v>
      </c>
      <c r="J185" s="280" t="str">
        <f>TABLA!AJ1</f>
        <v>4.7 La facilidad/rapidez con la que se puede obtener un documento que está en otra biblioteca, universidad o institución</v>
      </c>
      <c r="K185" s="280"/>
      <c r="L185" s="280"/>
      <c r="M185" s="280"/>
      <c r="N185" s="280"/>
      <c r="O185" s="280"/>
      <c r="P185" s="176">
        <f>Y185*10</f>
        <v>8.3779761904761898</v>
      </c>
      <c r="Q185" s="110">
        <f>SUM(C185:H185)</f>
        <v>176</v>
      </c>
      <c r="R185" s="111">
        <f>SUM(J185:O185)</f>
        <v>0</v>
      </c>
      <c r="S185" s="111">
        <v>0</v>
      </c>
      <c r="T185" s="111">
        <v>1</v>
      </c>
      <c r="U185" s="111">
        <v>2</v>
      </c>
      <c r="V185" s="111">
        <v>3</v>
      </c>
      <c r="W185" s="111">
        <v>4</v>
      </c>
      <c r="Y185" s="111">
        <f>SUM(S186:W186)/((Q185-H185)*4)</f>
        <v>0.83779761904761907</v>
      </c>
    </row>
    <row r="186" spans="1:26" ht="23.25" customHeight="1" x14ac:dyDescent="0.25">
      <c r="B186" s="275"/>
      <c r="C186" s="150">
        <f t="shared" ref="C186:H186" si="22">C185/SUM($C185:$H185)</f>
        <v>5.681818181818182E-3</v>
      </c>
      <c r="D186" s="150">
        <f t="shared" si="22"/>
        <v>1.1363636363636364E-2</v>
      </c>
      <c r="E186" s="150">
        <f t="shared" si="22"/>
        <v>0.10795454545454546</v>
      </c>
      <c r="F186" s="150">
        <f t="shared" si="22"/>
        <v>0.34659090909090912</v>
      </c>
      <c r="G186" s="150">
        <f t="shared" si="22"/>
        <v>0.48295454545454547</v>
      </c>
      <c r="H186" s="150">
        <f t="shared" si="22"/>
        <v>4.5454545454545456E-2</v>
      </c>
      <c r="I186" s="51"/>
      <c r="J186" s="280"/>
      <c r="K186" s="280"/>
      <c r="L186" s="280"/>
      <c r="M186" s="280"/>
      <c r="N186" s="280"/>
      <c r="O186" s="280"/>
      <c r="S186" s="111">
        <v>0</v>
      </c>
      <c r="T186" s="111">
        <f>D185*T185</f>
        <v>2</v>
      </c>
      <c r="U186" s="111">
        <f>E185*U185</f>
        <v>38</v>
      </c>
      <c r="V186" s="111">
        <f>F185*V185</f>
        <v>183</v>
      </c>
      <c r="W186" s="111">
        <f>G185*W185</f>
        <v>340</v>
      </c>
      <c r="Y186" s="117"/>
    </row>
    <row r="187" spans="1:26" s="16" customFormat="1" ht="144" customHeight="1" x14ac:dyDescent="0.25">
      <c r="A187" s="24"/>
      <c r="B187" s="275"/>
      <c r="C187" s="26"/>
      <c r="D187" s="26"/>
      <c r="E187" s="26"/>
      <c r="F187" s="26"/>
      <c r="G187" s="26"/>
      <c r="H187" s="26"/>
      <c r="I187" s="27"/>
      <c r="J187" s="44"/>
      <c r="K187" s="44"/>
      <c r="L187" s="44"/>
      <c r="M187" s="44"/>
      <c r="N187" s="44"/>
      <c r="O187" s="44"/>
      <c r="P187" s="171"/>
      <c r="Q187" s="118"/>
      <c r="R187" s="117"/>
      <c r="S187" s="117"/>
      <c r="T187" s="117"/>
      <c r="U187" s="117"/>
      <c r="V187" s="117"/>
      <c r="W187" s="117"/>
      <c r="X187" s="117"/>
      <c r="Y187" s="111"/>
      <c r="Z187" s="117"/>
    </row>
    <row r="188" spans="1:26" ht="12.75" customHeight="1" x14ac:dyDescent="0.25">
      <c r="A188" s="40"/>
      <c r="I188" s="16"/>
    </row>
    <row r="189" spans="1:26" ht="12.75" customHeight="1" x14ac:dyDescent="0.25">
      <c r="A189" s="40"/>
      <c r="I189" s="16"/>
    </row>
    <row r="190" spans="1:26" ht="12.75" customHeight="1" x14ac:dyDescent="0.25">
      <c r="A190" s="40"/>
      <c r="I190" s="16"/>
    </row>
    <row r="191" spans="1:26" ht="12.75" customHeight="1" x14ac:dyDescent="0.25">
      <c r="A191" s="40"/>
      <c r="I191" s="16"/>
    </row>
    <row r="192" spans="1:26" ht="12.75" customHeight="1" x14ac:dyDescent="0.25">
      <c r="A192" s="40"/>
      <c r="I192" s="16"/>
    </row>
    <row r="193" spans="1:28" s="2" customFormat="1" ht="39" customHeight="1" x14ac:dyDescent="0.2">
      <c r="A193" s="222" t="s">
        <v>13</v>
      </c>
      <c r="B193" s="291" t="s">
        <v>230</v>
      </c>
      <c r="C193" s="291"/>
      <c r="D193" s="291"/>
      <c r="E193" s="291"/>
      <c r="F193" s="291"/>
      <c r="G193" s="291"/>
      <c r="H193" s="291"/>
      <c r="I193" s="291"/>
      <c r="J193" s="291"/>
      <c r="K193" s="291"/>
      <c r="L193" s="67"/>
      <c r="M193" s="67"/>
      <c r="N193" s="67"/>
      <c r="O193" s="67"/>
      <c r="P193" s="218"/>
      <c r="Q193" s="219"/>
      <c r="R193" s="220"/>
      <c r="S193" s="220"/>
      <c r="T193" s="220"/>
      <c r="U193" s="220"/>
      <c r="V193" s="220"/>
      <c r="W193" s="220"/>
      <c r="X193" s="220"/>
      <c r="Y193" s="220"/>
      <c r="Z193" s="220"/>
    </row>
    <row r="194" spans="1:28" ht="39" customHeight="1" x14ac:dyDescent="0.25">
      <c r="A194" s="15"/>
      <c r="B194" s="292" t="str">
        <f>TABLA!AK1</f>
        <v>5.1 Conoce el repositorio institucional E-Prints Complutense que recoge la producción académica de nuestros docentes e investigadores?</v>
      </c>
      <c r="C194" s="292"/>
      <c r="D194" s="292"/>
      <c r="E194" s="292"/>
      <c r="F194" s="292"/>
      <c r="G194" s="292"/>
      <c r="H194" s="292"/>
      <c r="I194" s="292"/>
      <c r="T194" s="214">
        <f>J196/(J196+K196)</f>
        <v>0.73563218390804597</v>
      </c>
    </row>
    <row r="195" spans="1:28" ht="15.75" customHeight="1" x14ac:dyDescent="0.25">
      <c r="A195" s="76"/>
      <c r="B195" s="292"/>
      <c r="C195" s="292"/>
      <c r="D195" s="292"/>
      <c r="E195" s="292"/>
      <c r="F195" s="292"/>
      <c r="G195" s="292"/>
      <c r="H195" s="292"/>
      <c r="I195" s="292"/>
      <c r="J195" s="34" t="s">
        <v>239</v>
      </c>
      <c r="K195" s="34" t="s">
        <v>7</v>
      </c>
      <c r="L195" s="34" t="s">
        <v>19</v>
      </c>
      <c r="Q195" s="110">
        <f>SUM(J195:P195)</f>
        <v>0</v>
      </c>
    </row>
    <row r="196" spans="1:28" ht="15.75" customHeight="1" x14ac:dyDescent="0.25">
      <c r="A196" s="76"/>
      <c r="B196" s="292"/>
      <c r="C196" s="292"/>
      <c r="D196" s="292"/>
      <c r="E196" s="292"/>
      <c r="F196" s="292"/>
      <c r="G196" s="292"/>
      <c r="H196" s="292"/>
      <c r="I196" s="292"/>
      <c r="J196" s="34">
        <f>COUNTIFS(TABLA!$C:$C,$R$10,TABLA!$AK:$AK,J195)</f>
        <v>128</v>
      </c>
      <c r="K196" s="34">
        <f>COUNTIFS(TABLA!$C:$C,$R$10,TABLA!$AK:$AK,K195)</f>
        <v>46</v>
      </c>
      <c r="L196" s="12">
        <f>$F$11-SUM(J196:K196)</f>
        <v>2</v>
      </c>
    </row>
    <row r="197" spans="1:28" ht="24.75" customHeight="1" x14ac:dyDescent="0.25">
      <c r="A197" s="76"/>
      <c r="B197" s="292"/>
      <c r="C197" s="292"/>
      <c r="D197" s="292"/>
      <c r="E197" s="292"/>
      <c r="F197" s="292"/>
      <c r="G197" s="292"/>
      <c r="H197" s="292"/>
      <c r="I197" s="292"/>
      <c r="J197" s="37"/>
    </row>
    <row r="198" spans="1:28" ht="51" customHeight="1" x14ac:dyDescent="0.25">
      <c r="B198" s="273" t="str">
        <f>TABLA!AL1</f>
        <v>5.2 En caso afirmativo. ¿cómo valora este servicio en una escala de 1 (Muy malo), 2 (Malo), 3 (Regular), 4 (Bueno) a 5 (Excelente)?</v>
      </c>
      <c r="C198" s="273"/>
      <c r="D198" s="273"/>
      <c r="E198" s="273"/>
      <c r="F198" s="273"/>
      <c r="G198" s="273"/>
      <c r="H198" s="273"/>
      <c r="I198" s="273"/>
      <c r="J198" s="273"/>
      <c r="K198" s="273"/>
      <c r="L198" s="273"/>
      <c r="M198" s="273"/>
      <c r="N198" s="273"/>
      <c r="O198" s="273"/>
      <c r="P198" s="273"/>
    </row>
    <row r="199" spans="1:28" ht="12.75" customHeight="1" x14ac:dyDescent="0.25">
      <c r="C199" s="18" t="s">
        <v>21</v>
      </c>
      <c r="D199" s="18" t="s">
        <v>22</v>
      </c>
    </row>
    <row r="200" spans="1:28" ht="12.75" customHeight="1" x14ac:dyDescent="0.25">
      <c r="A200" s="267"/>
      <c r="B200" t="s">
        <v>541</v>
      </c>
      <c r="C200" s="34">
        <f>COUNTIFS(TABLA!$C:$C,$R$10,TABLA!$AL:$AL,B200)</f>
        <v>0</v>
      </c>
      <c r="D200" s="19">
        <f>C200/SUM(C$200:C$204)</f>
        <v>0</v>
      </c>
    </row>
    <row r="201" spans="1:28" ht="12.75" customHeight="1" x14ac:dyDescent="0.25">
      <c r="A201" s="267"/>
      <c r="B201" t="s">
        <v>550</v>
      </c>
      <c r="C201" s="34">
        <f>COUNTIFS(TABLA!$C:$C,$R$10,TABLA!$AL:$AL,B201)</f>
        <v>0</v>
      </c>
      <c r="D201" s="19">
        <f>C201/SUM(C$200:C$204)</f>
        <v>0</v>
      </c>
    </row>
    <row r="202" spans="1:28" ht="12.75" customHeight="1" x14ac:dyDescent="0.25">
      <c r="A202" s="268"/>
      <c r="B202" t="s">
        <v>307</v>
      </c>
      <c r="C202" s="34">
        <f>COUNTIFS(TABLA!$C:$C,$R$10,TABLA!$AL:$AL,B202)</f>
        <v>9</v>
      </c>
      <c r="D202" s="19">
        <f>C202/SUM(C$200:C$204)</f>
        <v>7.8260869565217397E-2</v>
      </c>
    </row>
    <row r="203" spans="1:28" ht="12.75" customHeight="1" x14ac:dyDescent="0.25">
      <c r="A203" s="268"/>
      <c r="B203" t="s">
        <v>323</v>
      </c>
      <c r="C203" s="34">
        <f>COUNTIFS(TABLA!$C:$C,$R$10,TABLA!$AL:$AL,B203)</f>
        <v>85</v>
      </c>
      <c r="D203" s="19">
        <f>C203/SUM(C$200:C$204)</f>
        <v>0.73913043478260865</v>
      </c>
      <c r="Q203" s="110">
        <f>SUM(C199:C204)</f>
        <v>115</v>
      </c>
    </row>
    <row r="204" spans="1:28" ht="12.75" customHeight="1" x14ac:dyDescent="0.25">
      <c r="A204" s="268"/>
      <c r="B204" t="s">
        <v>327</v>
      </c>
      <c r="C204" s="34">
        <f>COUNTIFS(TABLA!$C:$C,$R$10,TABLA!$AL:$AL,B204)</f>
        <v>21</v>
      </c>
      <c r="D204" s="19">
        <f>C204/SUM(C$200:C$204)</f>
        <v>0.18260869565217391</v>
      </c>
    </row>
    <row r="205" spans="1:28" ht="12.75" customHeight="1" x14ac:dyDescent="0.25">
      <c r="D205" s="20"/>
    </row>
    <row r="206" spans="1:28" s="111" customFormat="1" ht="15" hidden="1" customHeight="1" x14ac:dyDescent="0.25">
      <c r="A206" s="67"/>
      <c r="B206" s="10"/>
      <c r="C206" s="13"/>
      <c r="D206"/>
      <c r="E206"/>
      <c r="F206"/>
      <c r="G206"/>
      <c r="H206"/>
      <c r="I206"/>
      <c r="J206" s="16"/>
      <c r="K206" s="16"/>
      <c r="L206" s="16"/>
      <c r="M206" s="16"/>
      <c r="N206" s="16"/>
      <c r="O206" s="16"/>
      <c r="P206" s="171"/>
      <c r="Q206" s="110"/>
      <c r="AA206"/>
      <c r="AB206"/>
    </row>
    <row r="207" spans="1:28" s="111" customFormat="1" ht="12.75" hidden="1" customHeight="1" x14ac:dyDescent="0.25">
      <c r="A207" s="76"/>
      <c r="B207" s="31"/>
      <c r="C207" s="13"/>
      <c r="D207"/>
      <c r="E207"/>
      <c r="F207"/>
      <c r="G207"/>
      <c r="H207"/>
      <c r="I207" s="16"/>
      <c r="J207" s="16"/>
      <c r="K207" s="16"/>
      <c r="L207" s="16"/>
      <c r="M207" s="16"/>
      <c r="N207" s="16"/>
      <c r="O207" s="16"/>
      <c r="P207" s="171"/>
      <c r="Q207" s="110"/>
      <c r="AA207"/>
      <c r="AB207"/>
    </row>
    <row r="208" spans="1:28" s="111" customFormat="1" ht="27" hidden="1" customHeight="1" x14ac:dyDescent="0.25">
      <c r="A208" s="15"/>
      <c r="B208" s="276" t="str">
        <f>TABLA!AM1</f>
        <v>5.3¿Conoce el servicio de bibliografías recomendadas?</v>
      </c>
      <c r="C208" s="276"/>
      <c r="D208" s="276"/>
      <c r="E208" s="276"/>
      <c r="F208" s="276"/>
      <c r="G208" s="276"/>
      <c r="H208" s="276"/>
      <c r="I208" s="277"/>
      <c r="J208" s="230" t="s">
        <v>239</v>
      </c>
      <c r="K208" s="34" t="s">
        <v>7</v>
      </c>
      <c r="L208" s="34" t="s">
        <v>19</v>
      </c>
      <c r="M208" s="16"/>
      <c r="N208" s="16"/>
      <c r="O208" s="16"/>
      <c r="P208" s="171"/>
      <c r="Q208" s="110"/>
      <c r="AA208"/>
      <c r="AB208"/>
    </row>
    <row r="209" spans="1:28" s="111" customFormat="1" ht="12.75" hidden="1" customHeight="1" x14ac:dyDescent="0.25">
      <c r="A209" s="76"/>
      <c r="B209" s="276"/>
      <c r="C209" s="276"/>
      <c r="D209" s="276"/>
      <c r="E209" s="276"/>
      <c r="F209" s="276"/>
      <c r="G209" s="276"/>
      <c r="H209" s="276"/>
      <c r="I209" s="277"/>
      <c r="J209" s="12">
        <f>COUNTIF(TABLA!$AM:$AM,'BUC area'!J208)</f>
        <v>0</v>
      </c>
      <c r="K209" s="12">
        <f>COUNTIF(TABLA!$AM:$AM,'BUC area'!K208)</f>
        <v>0</v>
      </c>
      <c r="L209" s="12">
        <f>F11-SUM(J209:K209)</f>
        <v>176</v>
      </c>
      <c r="M209" s="16"/>
      <c r="N209" s="16"/>
      <c r="O209" s="16"/>
      <c r="P209" s="171"/>
      <c r="Q209" s="110">
        <f>SUM(J209:P209)</f>
        <v>176</v>
      </c>
      <c r="AA209"/>
      <c r="AB209"/>
    </row>
    <row r="210" spans="1:28" s="111" customFormat="1" ht="23.25" hidden="1" customHeight="1" x14ac:dyDescent="0.25">
      <c r="A210" s="76"/>
      <c r="B210" s="36"/>
      <c r="C210" s="62"/>
      <c r="D210" s="33"/>
      <c r="E210" s="33"/>
      <c r="F210" s="33"/>
      <c r="G210" s="33"/>
      <c r="H210" s="37"/>
      <c r="I210" s="37"/>
      <c r="J210" s="37"/>
      <c r="K210" s="16"/>
      <c r="L210" s="16"/>
      <c r="M210" s="16"/>
      <c r="N210" s="16"/>
      <c r="O210" s="16"/>
      <c r="P210" s="171"/>
      <c r="Q210" s="110"/>
      <c r="AA210"/>
      <c r="AB210"/>
    </row>
    <row r="211" spans="1:28" s="111" customFormat="1" ht="19.5" hidden="1" customHeight="1" x14ac:dyDescent="0.35">
      <c r="A211" s="67"/>
      <c r="B211" s="215" t="str">
        <f>TABLA!AN1</f>
        <v>5.4 En caso afirmativo. ¿cómo valora este servicio?</v>
      </c>
      <c r="C211" s="13"/>
      <c r="D211"/>
      <c r="E211"/>
      <c r="F211"/>
      <c r="G211"/>
      <c r="H211"/>
      <c r="I211"/>
      <c r="J211" s="16"/>
      <c r="K211" s="16"/>
      <c r="L211" s="16"/>
      <c r="M211" s="16"/>
      <c r="N211" s="16"/>
      <c r="O211" s="16"/>
      <c r="P211" s="171"/>
      <c r="Q211" s="110"/>
      <c r="AA211"/>
      <c r="AB211"/>
    </row>
    <row r="212" spans="1:28" s="111" customFormat="1" ht="12.75" hidden="1" customHeight="1" x14ac:dyDescent="0.25">
      <c r="A212" s="67"/>
      <c r="B212" s="10"/>
      <c r="C212" s="18" t="s">
        <v>21</v>
      </c>
      <c r="D212" s="18" t="s">
        <v>22</v>
      </c>
      <c r="E212"/>
      <c r="F212"/>
      <c r="G212"/>
      <c r="H212"/>
      <c r="I212"/>
      <c r="J212" s="16"/>
      <c r="K212" s="16"/>
      <c r="L212" s="16"/>
      <c r="M212" s="16"/>
      <c r="N212" s="16"/>
      <c r="O212" s="16"/>
      <c r="P212" s="171"/>
      <c r="Q212" s="110"/>
      <c r="AA212"/>
      <c r="AB212"/>
    </row>
    <row r="213" spans="1:28" s="111" customFormat="1" ht="12.75" hidden="1" customHeight="1" x14ac:dyDescent="0.25">
      <c r="A213" s="73">
        <v>1</v>
      </c>
      <c r="B213" t="s">
        <v>541</v>
      </c>
      <c r="C213" s="12">
        <f>COUNTIF(TABLA!AN:AN,B213)</f>
        <v>0</v>
      </c>
      <c r="D213" s="19" t="e">
        <f>C213/SUM(C$213:C217)</f>
        <v>#DIV/0!</v>
      </c>
      <c r="E213"/>
      <c r="F213"/>
      <c r="G213"/>
      <c r="H213"/>
      <c r="I213"/>
      <c r="J213" s="16"/>
      <c r="K213" s="16"/>
      <c r="L213" s="16"/>
      <c r="M213" s="16"/>
      <c r="N213" s="16"/>
      <c r="O213" s="16"/>
      <c r="P213" s="171"/>
      <c r="Q213" s="110"/>
      <c r="AA213"/>
      <c r="AB213"/>
    </row>
    <row r="214" spans="1:28" s="111" customFormat="1" ht="12.75" hidden="1" customHeight="1" x14ac:dyDescent="0.25">
      <c r="A214" s="72">
        <v>2</v>
      </c>
      <c r="B214" t="s">
        <v>550</v>
      </c>
      <c r="C214" s="12">
        <f>COUNTIF(TABLA!AN:AN,B214)</f>
        <v>0</v>
      </c>
      <c r="D214" s="19" t="e">
        <f>C214/SUM(C$213:C218)</f>
        <v>#DIV/0!</v>
      </c>
      <c r="E214"/>
      <c r="F214"/>
      <c r="G214"/>
      <c r="H214"/>
      <c r="I214"/>
      <c r="J214" s="16"/>
      <c r="K214" s="16"/>
      <c r="L214" s="16"/>
      <c r="M214" s="16"/>
      <c r="N214" s="16"/>
      <c r="O214" s="16"/>
      <c r="P214" s="171"/>
      <c r="Q214" s="110"/>
      <c r="AA214"/>
      <c r="AB214"/>
    </row>
    <row r="215" spans="1:28" s="111" customFormat="1" ht="12.75" hidden="1" customHeight="1" x14ac:dyDescent="0.25">
      <c r="A215" s="71">
        <v>3</v>
      </c>
      <c r="B215" t="s">
        <v>307</v>
      </c>
      <c r="C215" s="12">
        <f>COUNTIF(TABLA!AN:AN,B215)</f>
        <v>0</v>
      </c>
      <c r="D215" s="19" t="e">
        <f>C215/SUM(C$213:C219)</f>
        <v>#DIV/0!</v>
      </c>
      <c r="E215"/>
      <c r="F215"/>
      <c r="G215"/>
      <c r="H215"/>
      <c r="I215"/>
      <c r="J215" s="16"/>
      <c r="K215" s="16"/>
      <c r="L215" s="16"/>
      <c r="M215" s="16"/>
      <c r="N215" s="16"/>
      <c r="O215" s="16"/>
      <c r="P215" s="171"/>
      <c r="Q215" s="110"/>
      <c r="AA215"/>
      <c r="AB215"/>
    </row>
    <row r="216" spans="1:28" s="111" customFormat="1" ht="12.75" hidden="1" customHeight="1" x14ac:dyDescent="0.25">
      <c r="A216" s="70">
        <v>4</v>
      </c>
      <c r="B216" t="s">
        <v>323</v>
      </c>
      <c r="C216" s="12">
        <f>COUNTIF(TABLA!AN:AN,B216)</f>
        <v>0</v>
      </c>
      <c r="D216" s="19" t="e">
        <f>C216/SUM(C$213:C220)</f>
        <v>#DIV/0!</v>
      </c>
      <c r="E216"/>
      <c r="F216"/>
      <c r="G216"/>
      <c r="H216"/>
      <c r="I216"/>
      <c r="J216" s="16"/>
      <c r="K216" s="16"/>
      <c r="L216" s="16"/>
      <c r="M216" s="16"/>
      <c r="N216" s="16"/>
      <c r="O216" s="16"/>
      <c r="P216" s="171"/>
      <c r="Q216" s="110">
        <f>SUM(C213:C217)</f>
        <v>0</v>
      </c>
      <c r="AA216"/>
      <c r="AB216"/>
    </row>
    <row r="217" spans="1:28" s="111" customFormat="1" ht="12.75" hidden="1" customHeight="1" x14ac:dyDescent="0.25">
      <c r="A217" s="69">
        <v>5</v>
      </c>
      <c r="B217" t="s">
        <v>327</v>
      </c>
      <c r="C217" s="12">
        <f>COUNTIF(TABLA!AN:AN,B217)</f>
        <v>0</v>
      </c>
      <c r="D217" s="19" t="e">
        <f>C217/SUM(C$213:C221)</f>
        <v>#DIV/0!</v>
      </c>
      <c r="E217"/>
      <c r="F217"/>
      <c r="G217"/>
      <c r="H217"/>
      <c r="I217"/>
      <c r="J217" s="16"/>
      <c r="K217" s="16"/>
      <c r="L217" s="16"/>
      <c r="M217" s="16"/>
      <c r="N217" s="16"/>
      <c r="O217" s="16"/>
      <c r="P217" s="171"/>
      <c r="Q217" s="110"/>
      <c r="AA217"/>
      <c r="AB217"/>
    </row>
    <row r="218" spans="1:28" s="111" customFormat="1" ht="12.75" hidden="1" customHeight="1" x14ac:dyDescent="0.25">
      <c r="A218" s="67"/>
      <c r="B218" s="10"/>
      <c r="C218" s="13"/>
      <c r="D218" s="20"/>
      <c r="E218"/>
      <c r="F218"/>
      <c r="G218"/>
      <c r="H218"/>
      <c r="I218"/>
      <c r="J218" s="16"/>
      <c r="K218" s="16"/>
      <c r="L218" s="16"/>
      <c r="M218" s="16"/>
      <c r="N218" s="16"/>
      <c r="O218" s="16"/>
      <c r="P218" s="171"/>
      <c r="Q218" s="110"/>
      <c r="AA218"/>
      <c r="AB218"/>
    </row>
    <row r="219" spans="1:28" s="111" customFormat="1" ht="43.5" hidden="1" customHeight="1" x14ac:dyDescent="0.25">
      <c r="A219" s="67"/>
      <c r="B219" s="10"/>
      <c r="C219" s="13"/>
      <c r="D219"/>
      <c r="E219"/>
      <c r="F219"/>
      <c r="G219"/>
      <c r="H219"/>
      <c r="I219"/>
      <c r="J219" s="16"/>
      <c r="K219" s="16"/>
      <c r="L219" s="16"/>
      <c r="M219" s="16"/>
      <c r="N219" s="16"/>
      <c r="O219" s="16"/>
      <c r="P219" s="171"/>
      <c r="Q219" s="110"/>
      <c r="AA219"/>
      <c r="AB219"/>
    </row>
    <row r="220" spans="1:28" s="111" customFormat="1" ht="24.6" hidden="1" customHeight="1" x14ac:dyDescent="0.35">
      <c r="A220" s="67"/>
      <c r="B220" s="216" t="str">
        <f>TABLA!AO1</f>
        <v>5.5 ¿Conoce la opción de incluir bibliografía adyacente en el campus virtual?</v>
      </c>
      <c r="C220" s="13"/>
      <c r="D220" s="33"/>
      <c r="E220" s="33"/>
      <c r="F220" s="33"/>
      <c r="G220" s="33"/>
      <c r="H220" s="33"/>
      <c r="I220" s="16"/>
      <c r="J220" s="16"/>
      <c r="K220" s="16"/>
      <c r="L220" s="16"/>
      <c r="M220" s="16"/>
      <c r="N220" s="16"/>
      <c r="O220" s="16"/>
      <c r="P220" s="171"/>
      <c r="Q220" s="110"/>
      <c r="AA220"/>
      <c r="AB220"/>
    </row>
    <row r="221" spans="1:28" s="111" customFormat="1" ht="12.75" hidden="1" customHeight="1" x14ac:dyDescent="0.25">
      <c r="A221" s="15"/>
      <c r="B221" s="10"/>
      <c r="C221" s="62"/>
      <c r="D221"/>
      <c r="E221"/>
      <c r="F221"/>
      <c r="G221" s="33"/>
      <c r="H221"/>
      <c r="I221" s="16"/>
      <c r="J221" s="230" t="s">
        <v>239</v>
      </c>
      <c r="K221" s="35" t="s">
        <v>7</v>
      </c>
      <c r="L221" s="35" t="s">
        <v>19</v>
      </c>
      <c r="M221" s="16"/>
      <c r="N221" s="16"/>
      <c r="O221" s="16"/>
      <c r="P221" s="171"/>
      <c r="Q221" s="110"/>
      <c r="AA221"/>
      <c r="AB221"/>
    </row>
    <row r="222" spans="1:28" s="111" customFormat="1" ht="12.75" hidden="1" customHeight="1" x14ac:dyDescent="0.25">
      <c r="A222" s="76"/>
      <c r="B222" s="36"/>
      <c r="C222" s="62"/>
      <c r="D222"/>
      <c r="E222"/>
      <c r="F222"/>
      <c r="G222" s="33"/>
      <c r="H222"/>
      <c r="I222" s="16"/>
      <c r="J222" s="12">
        <f>COUNTIF(TABLA!$AO:$AO,'BUC area'!J221)</f>
        <v>0</v>
      </c>
      <c r="K222" s="12">
        <f>COUNTIF(TABLA!$AO:$AO,'BUC area'!K221)</f>
        <v>0</v>
      </c>
      <c r="L222" s="12">
        <f>$F$11-SUM(J222:K222)</f>
        <v>176</v>
      </c>
      <c r="M222" s="16"/>
      <c r="N222" s="16"/>
      <c r="O222" s="16"/>
      <c r="P222" s="171"/>
      <c r="Q222" s="110">
        <f>SUM(G222:P222)</f>
        <v>176</v>
      </c>
      <c r="AA222"/>
      <c r="AB222"/>
    </row>
    <row r="223" spans="1:28" s="111" customFormat="1" ht="27.75" hidden="1" customHeight="1" x14ac:dyDescent="0.25">
      <c r="A223" s="76"/>
      <c r="B223" s="276" t="str">
        <f>TABLA!AP1</f>
        <v>5.6 En caso afirmativo. ¿cómo valora este servicio?</v>
      </c>
      <c r="C223" s="276"/>
      <c r="D223" s="276"/>
      <c r="E223" s="276"/>
      <c r="F223" s="276"/>
      <c r="G223" s="33"/>
      <c r="H223" s="37"/>
      <c r="I223" s="37"/>
      <c r="J223" s="37"/>
      <c r="K223" s="16"/>
      <c r="L223" s="16"/>
      <c r="M223" s="16"/>
      <c r="N223" s="16"/>
      <c r="O223" s="16"/>
      <c r="P223" s="171"/>
      <c r="Q223" s="110"/>
      <c r="AA223"/>
      <c r="AB223"/>
    </row>
    <row r="224" spans="1:28" s="111" customFormat="1" ht="19.5" hidden="1" customHeight="1" x14ac:dyDescent="0.25">
      <c r="A224" s="67"/>
      <c r="B224" s="276"/>
      <c r="C224" s="276"/>
      <c r="D224" s="276"/>
      <c r="E224" s="276"/>
      <c r="F224" s="276"/>
      <c r="G224"/>
      <c r="H224"/>
      <c r="I224"/>
      <c r="J224" s="16"/>
      <c r="K224" s="16"/>
      <c r="L224" s="16"/>
      <c r="M224" s="16"/>
      <c r="N224" s="16"/>
      <c r="O224" s="16"/>
      <c r="P224" s="171"/>
      <c r="Q224" s="110"/>
      <c r="AA224"/>
      <c r="AB224"/>
    </row>
    <row r="225" spans="1:28" s="111" customFormat="1" ht="12.75" hidden="1" customHeight="1" x14ac:dyDescent="0.25">
      <c r="A225" s="67"/>
      <c r="B225" s="10"/>
      <c r="C225" s="18" t="s">
        <v>21</v>
      </c>
      <c r="D225" s="18" t="s">
        <v>22</v>
      </c>
      <c r="E225"/>
      <c r="F225"/>
      <c r="G225"/>
      <c r="H225"/>
      <c r="I225"/>
      <c r="J225" s="16"/>
      <c r="K225" s="16"/>
      <c r="L225" s="16"/>
      <c r="M225" s="16"/>
      <c r="N225" s="16"/>
      <c r="O225" s="16"/>
      <c r="P225" s="171"/>
      <c r="Q225" s="110"/>
      <c r="AA225"/>
      <c r="AB225"/>
    </row>
    <row r="226" spans="1:28" s="111" customFormat="1" ht="12.75" hidden="1" customHeight="1" x14ac:dyDescent="0.25">
      <c r="A226" s="73">
        <v>1</v>
      </c>
      <c r="B226" t="s">
        <v>541</v>
      </c>
      <c r="C226" s="12">
        <f>COUNTIF(TABLA!AP:AP,A226)</f>
        <v>0</v>
      </c>
      <c r="D226" s="19" t="e">
        <f>C226/SUM(C$228:C$230)</f>
        <v>#DIV/0!</v>
      </c>
      <c r="E226"/>
      <c r="F226"/>
      <c r="G226"/>
      <c r="H226"/>
      <c r="I226"/>
      <c r="J226" s="16"/>
      <c r="K226" s="16"/>
      <c r="L226" s="16"/>
      <c r="M226" s="16"/>
      <c r="N226" s="16"/>
      <c r="O226" s="16"/>
      <c r="P226" s="171"/>
      <c r="Q226" s="110"/>
      <c r="AA226"/>
      <c r="AB226"/>
    </row>
    <row r="227" spans="1:28" s="111" customFormat="1" ht="12.75" hidden="1" customHeight="1" x14ac:dyDescent="0.25">
      <c r="A227" s="72">
        <v>2</v>
      </c>
      <c r="B227" t="s">
        <v>550</v>
      </c>
      <c r="C227" s="12">
        <f>COUNTIF(TABLA!AP:AP,A227)</f>
        <v>0</v>
      </c>
      <c r="D227" s="19" t="e">
        <f>C227/SUM(C$228:C$230)</f>
        <v>#DIV/0!</v>
      </c>
      <c r="E227"/>
      <c r="F227"/>
      <c r="G227"/>
      <c r="H227"/>
      <c r="I227"/>
      <c r="J227" s="16"/>
      <c r="K227" s="16"/>
      <c r="L227" s="16"/>
      <c r="M227" s="16"/>
      <c r="N227" s="16"/>
      <c r="O227" s="16"/>
      <c r="P227" s="171"/>
      <c r="Q227" s="110"/>
      <c r="AA227"/>
      <c r="AB227"/>
    </row>
    <row r="228" spans="1:28" s="111" customFormat="1" ht="12.75" hidden="1" customHeight="1" x14ac:dyDescent="0.25">
      <c r="A228" s="71">
        <v>3</v>
      </c>
      <c r="B228" t="s">
        <v>307</v>
      </c>
      <c r="C228" s="12">
        <f>COUNTIF(TABLA!AP:AP,A228)</f>
        <v>0</v>
      </c>
      <c r="D228" s="19" t="e">
        <f>C228/SUM(C$228:C$230)</f>
        <v>#DIV/0!</v>
      </c>
      <c r="E228"/>
      <c r="F228"/>
      <c r="G228"/>
      <c r="H228"/>
      <c r="I228"/>
      <c r="J228" s="16"/>
      <c r="K228" s="16"/>
      <c r="L228" s="16"/>
      <c r="M228" s="16"/>
      <c r="N228" s="16"/>
      <c r="O228" s="16"/>
      <c r="P228" s="171"/>
      <c r="Q228" s="110"/>
      <c r="AA228"/>
      <c r="AB228"/>
    </row>
    <row r="229" spans="1:28" s="111" customFormat="1" ht="12.75" hidden="1" customHeight="1" x14ac:dyDescent="0.25">
      <c r="A229" s="70">
        <v>4</v>
      </c>
      <c r="B229" t="s">
        <v>323</v>
      </c>
      <c r="C229" s="12">
        <f>COUNTIF(TABLA!AP:AP,A229)</f>
        <v>0</v>
      </c>
      <c r="D229" s="19" t="e">
        <f>C229/SUM(C$228:C$230)</f>
        <v>#DIV/0!</v>
      </c>
      <c r="E229"/>
      <c r="F229"/>
      <c r="G229"/>
      <c r="H229"/>
      <c r="I229"/>
      <c r="J229" s="16"/>
      <c r="K229" s="16"/>
      <c r="L229" s="16"/>
      <c r="M229" s="16"/>
      <c r="N229" s="16"/>
      <c r="O229" s="16"/>
      <c r="P229" s="171"/>
      <c r="Q229" s="110">
        <f>SUM(C226:C230)</f>
        <v>0</v>
      </c>
      <c r="AA229"/>
      <c r="AB229"/>
    </row>
    <row r="230" spans="1:28" s="111" customFormat="1" ht="12.75" hidden="1" customHeight="1" x14ac:dyDescent="0.25">
      <c r="A230" s="69">
        <v>5</v>
      </c>
      <c r="B230" t="s">
        <v>327</v>
      </c>
      <c r="C230" s="12">
        <f>COUNTIF(TABLA!AP:AP,A230)</f>
        <v>0</v>
      </c>
      <c r="D230" s="19" t="e">
        <f>C230/SUM(C$228:C$230)</f>
        <v>#DIV/0!</v>
      </c>
      <c r="E230"/>
      <c r="F230"/>
      <c r="G230"/>
      <c r="H230"/>
      <c r="I230"/>
      <c r="J230" s="16"/>
      <c r="K230" s="16"/>
      <c r="L230" s="16"/>
      <c r="M230" s="16"/>
      <c r="N230" s="16"/>
      <c r="O230" s="16"/>
      <c r="P230" s="171"/>
      <c r="Q230" s="110"/>
      <c r="AA230"/>
      <c r="AB230"/>
    </row>
    <row r="231" spans="1:28" s="111" customFormat="1" ht="12.75" hidden="1" customHeight="1" x14ac:dyDescent="0.25">
      <c r="A231" s="67"/>
      <c r="B231" s="10"/>
      <c r="C231" s="13"/>
      <c r="D231" s="20"/>
      <c r="E231"/>
      <c r="F231"/>
      <c r="G231"/>
      <c r="H231"/>
      <c r="I231"/>
      <c r="J231" s="16"/>
      <c r="K231" s="16"/>
      <c r="L231" s="16"/>
      <c r="M231" s="16"/>
      <c r="N231" s="16"/>
      <c r="O231" s="16"/>
      <c r="P231" s="171"/>
      <c r="Q231" s="110"/>
      <c r="AA231"/>
      <c r="AB231"/>
    </row>
    <row r="232" spans="1:28" s="111" customFormat="1" ht="18.75" hidden="1" customHeight="1" x14ac:dyDescent="0.25">
      <c r="A232" s="67"/>
      <c r="B232" s="10"/>
      <c r="C232" s="13"/>
      <c r="D232"/>
      <c r="E232"/>
      <c r="F232"/>
      <c r="G232"/>
      <c r="H232"/>
      <c r="I232"/>
      <c r="J232" s="16"/>
      <c r="K232" s="16"/>
      <c r="L232" s="16"/>
      <c r="M232" s="16"/>
      <c r="N232" s="16"/>
      <c r="O232" s="16"/>
      <c r="P232" s="171"/>
      <c r="Q232" s="110"/>
      <c r="AA232"/>
      <c r="AB232"/>
    </row>
    <row r="233" spans="1:28" s="111" customFormat="1" ht="49.15" customHeight="1" x14ac:dyDescent="0.35">
      <c r="A233" s="67"/>
      <c r="B233" s="276" t="str">
        <f>TABLA!AQ1</f>
        <v>5.7 ¿Sabe como encontrar los indicadores de calidad de la producción científica que se valoran para obtener sexenios?</v>
      </c>
      <c r="C233" s="276"/>
      <c r="D233" s="276"/>
      <c r="E233" s="276"/>
      <c r="F233" s="276"/>
      <c r="G233" s="276"/>
      <c r="H233" s="276"/>
      <c r="I233" s="276"/>
      <c r="J233" s="276"/>
      <c r="K233" s="276"/>
      <c r="L233" s="276"/>
      <c r="M233" s="276"/>
      <c r="N233" s="276"/>
      <c r="O233" s="276"/>
      <c r="P233" s="276"/>
      <c r="Q233" s="110"/>
      <c r="AA233"/>
      <c r="AB233"/>
    </row>
    <row r="234" spans="1:28" s="111" customFormat="1" ht="12.75" customHeight="1" x14ac:dyDescent="0.25">
      <c r="A234" s="15"/>
      <c r="B234" s="10"/>
      <c r="C234" s="62"/>
      <c r="D234"/>
      <c r="E234"/>
      <c r="F234"/>
      <c r="G234" s="230" t="s">
        <v>239</v>
      </c>
      <c r="H234" s="35" t="s">
        <v>7</v>
      </c>
      <c r="I234" s="35" t="s">
        <v>19</v>
      </c>
      <c r="J234" s="16"/>
      <c r="K234" s="16"/>
      <c r="L234" s="16"/>
      <c r="M234" s="16"/>
      <c r="N234" s="16"/>
      <c r="O234" s="16"/>
      <c r="P234" s="171"/>
      <c r="Q234" s="110"/>
      <c r="AA234"/>
      <c r="AB234"/>
    </row>
    <row r="235" spans="1:28" s="111" customFormat="1" ht="12.75" customHeight="1" x14ac:dyDescent="0.25">
      <c r="A235" s="76"/>
      <c r="B235" s="36"/>
      <c r="C235" s="62"/>
      <c r="D235"/>
      <c r="E235"/>
      <c r="F235"/>
      <c r="G235" s="34">
        <f>COUNTIFS(TABLA!$C:$C,$R$10,TABLA!$AQ:$AQ,G234)</f>
        <v>72</v>
      </c>
      <c r="H235" s="34">
        <f>COUNTIFS(TABLA!$C:$C,$R$10,TABLA!$AQ:$AQ,H234)</f>
        <v>101</v>
      </c>
      <c r="I235" s="12">
        <f>$F$11-SUM(G235:H235)</f>
        <v>3</v>
      </c>
      <c r="J235" s="16"/>
      <c r="K235" s="16"/>
      <c r="L235" s="16"/>
      <c r="M235" s="16"/>
      <c r="N235" s="16"/>
      <c r="O235" s="16"/>
      <c r="P235" s="171"/>
      <c r="Q235" s="110">
        <f>SUM(G235:P235)</f>
        <v>176</v>
      </c>
      <c r="AA235"/>
      <c r="AB235"/>
    </row>
    <row r="236" spans="1:28" s="111" customFormat="1" ht="25.5" customHeight="1" x14ac:dyDescent="0.25">
      <c r="A236" s="76"/>
      <c r="B236" s="36"/>
      <c r="C236" s="62"/>
      <c r="D236" s="33"/>
      <c r="E236" s="33"/>
      <c r="F236" s="33"/>
      <c r="G236" s="33"/>
      <c r="H236" s="37"/>
      <c r="I236" s="37"/>
      <c r="J236" s="37"/>
      <c r="K236" s="16"/>
      <c r="L236" s="16"/>
      <c r="M236" s="16"/>
      <c r="N236" s="16"/>
      <c r="O236" s="16"/>
      <c r="P236" s="171"/>
      <c r="Q236" s="110"/>
      <c r="AA236"/>
      <c r="AB236"/>
    </row>
    <row r="237" spans="1:28" s="111" customFormat="1" ht="41.45" customHeight="1" x14ac:dyDescent="0.25">
      <c r="A237" s="67"/>
      <c r="B237" s="273" t="str">
        <f>TABLA!AR1</f>
        <v>5.8 ¿Conoce la oferta de cursos de formación de usuarios de la Biblioteca?</v>
      </c>
      <c r="C237" s="273"/>
      <c r="D237" s="273"/>
      <c r="E237" s="273"/>
      <c r="F237" s="273"/>
      <c r="G237" s="273"/>
      <c r="H237" s="273"/>
      <c r="I237" s="273"/>
      <c r="J237" s="273"/>
      <c r="K237" s="273"/>
      <c r="L237" s="273"/>
      <c r="M237" s="273"/>
      <c r="N237" s="273"/>
      <c r="O237" s="273"/>
      <c r="P237" s="273"/>
      <c r="Q237" s="110"/>
      <c r="AA237"/>
      <c r="AB237"/>
    </row>
    <row r="238" spans="1:28" s="111" customFormat="1" ht="12.75" customHeight="1" x14ac:dyDescent="0.25">
      <c r="A238" s="15"/>
      <c r="B238" s="10"/>
      <c r="C238" s="62"/>
      <c r="D238"/>
      <c r="E238"/>
      <c r="F238"/>
      <c r="G238" s="230" t="s">
        <v>239</v>
      </c>
      <c r="H238" s="35" t="s">
        <v>7</v>
      </c>
      <c r="I238" s="35" t="s">
        <v>19</v>
      </c>
      <c r="J238" s="16"/>
      <c r="K238" s="16"/>
      <c r="L238" s="16"/>
      <c r="M238" s="16"/>
      <c r="N238" s="16"/>
      <c r="O238" s="16"/>
      <c r="P238" s="171"/>
      <c r="Q238" s="110"/>
      <c r="AA238"/>
      <c r="AB238"/>
    </row>
    <row r="239" spans="1:28" s="111" customFormat="1" ht="12.75" customHeight="1" x14ac:dyDescent="0.25">
      <c r="A239" s="76"/>
      <c r="B239" s="36"/>
      <c r="C239" s="62"/>
      <c r="D239"/>
      <c r="E239"/>
      <c r="F239"/>
      <c r="G239" s="34">
        <f>COUNTIFS(TABLA!$C:$C,$R$10,TABLA!$AR:$AR,G238)</f>
        <v>144</v>
      </c>
      <c r="H239" s="34">
        <f>COUNTIFS(TABLA!$C:$C,$R$10,TABLA!$AR:$AR,H238)</f>
        <v>31</v>
      </c>
      <c r="I239" s="12">
        <f>$F$11-SUM(G239:H239)</f>
        <v>1</v>
      </c>
      <c r="J239" s="16"/>
      <c r="K239" s="16"/>
      <c r="L239" s="16"/>
      <c r="M239" s="16"/>
      <c r="N239" s="16"/>
      <c r="O239" s="16"/>
      <c r="P239" s="171"/>
      <c r="Q239" s="110">
        <f>SUM(G239:P239)</f>
        <v>176</v>
      </c>
      <c r="AA239"/>
      <c r="AB239"/>
    </row>
    <row r="240" spans="1:28" s="111" customFormat="1" ht="46.5" customHeight="1" x14ac:dyDescent="0.25">
      <c r="A240" s="76"/>
      <c r="B240" s="36"/>
      <c r="C240" s="62"/>
      <c r="D240" s="33"/>
      <c r="E240" s="33"/>
      <c r="F240" s="33"/>
      <c r="G240" s="33"/>
      <c r="H240" s="37"/>
      <c r="I240" s="37"/>
      <c r="J240" s="37"/>
      <c r="K240" s="16"/>
      <c r="L240" s="16"/>
      <c r="M240" s="16"/>
      <c r="N240" s="16"/>
      <c r="O240" s="16"/>
      <c r="P240" s="171"/>
      <c r="Q240" s="110"/>
      <c r="AA240"/>
      <c r="AB240"/>
    </row>
    <row r="241" spans="1:28" s="111" customFormat="1" ht="35.25" customHeight="1" x14ac:dyDescent="0.35">
      <c r="A241" s="67"/>
      <c r="B241" s="276" t="str">
        <f>TABLA!AS1</f>
        <v>5.9 ¿Ha asistido a algún curso de formación de usuarios?</v>
      </c>
      <c r="C241" s="276"/>
      <c r="D241" s="276"/>
      <c r="E241" s="276"/>
      <c r="F241" s="276"/>
      <c r="G241" s="276"/>
      <c r="H241" s="276"/>
      <c r="I241" s="276"/>
      <c r="J241" s="276"/>
      <c r="K241" s="276"/>
      <c r="L241" s="276"/>
      <c r="M241" s="276"/>
      <c r="N241" s="276"/>
      <c r="O241" s="276"/>
      <c r="P241" s="276"/>
      <c r="Q241" s="110"/>
      <c r="AA241"/>
      <c r="AB241"/>
    </row>
    <row r="242" spans="1:28" s="111" customFormat="1" ht="12.75" customHeight="1" x14ac:dyDescent="0.25">
      <c r="A242" s="15"/>
      <c r="B242" s="10"/>
      <c r="C242" s="62"/>
      <c r="D242"/>
      <c r="E242"/>
      <c r="F242"/>
      <c r="G242" s="230" t="s">
        <v>239</v>
      </c>
      <c r="H242" s="35" t="s">
        <v>7</v>
      </c>
      <c r="I242" s="35" t="s">
        <v>19</v>
      </c>
      <c r="J242" s="16"/>
      <c r="K242" s="16"/>
      <c r="L242" s="16"/>
      <c r="M242" s="16"/>
      <c r="N242" s="16"/>
      <c r="O242" s="16"/>
      <c r="P242" s="171"/>
      <c r="Q242" s="110"/>
      <c r="AA242"/>
      <c r="AB242"/>
    </row>
    <row r="243" spans="1:28" s="111" customFormat="1" ht="12.75" customHeight="1" x14ac:dyDescent="0.25">
      <c r="A243" s="76"/>
      <c r="B243" s="36"/>
      <c r="C243" s="62"/>
      <c r="D243"/>
      <c r="E243"/>
      <c r="F243"/>
      <c r="G243" s="34">
        <f>COUNTIFS(TABLA!$C:$C,$R$10,TABLA!$AS:$AS,G242)</f>
        <v>86</v>
      </c>
      <c r="H243" s="34">
        <f>COUNTIFS(TABLA!$C:$C,$R$10,TABLA!$AS:$AS,H242)</f>
        <v>88</v>
      </c>
      <c r="I243" s="12">
        <f>$F$11-SUM(G243:H243)</f>
        <v>2</v>
      </c>
      <c r="J243" s="16"/>
      <c r="K243" s="16"/>
      <c r="L243" s="16"/>
      <c r="M243" s="16"/>
      <c r="N243" s="16"/>
      <c r="O243" s="16"/>
      <c r="P243" s="171"/>
      <c r="Q243" s="110">
        <f>SUM(G243:P243)</f>
        <v>176</v>
      </c>
      <c r="AA243"/>
      <c r="AB243"/>
    </row>
    <row r="244" spans="1:28" s="111" customFormat="1" ht="51.75" customHeight="1" x14ac:dyDescent="0.25">
      <c r="A244" s="76"/>
      <c r="B244" s="36"/>
      <c r="C244" s="62"/>
      <c r="D244" s="33"/>
      <c r="E244" s="33"/>
      <c r="F244" s="33"/>
      <c r="G244" s="33"/>
      <c r="H244" s="37"/>
      <c r="I244" s="37"/>
      <c r="J244" s="37"/>
      <c r="K244" s="16"/>
      <c r="L244" s="16"/>
      <c r="M244" s="16"/>
      <c r="N244" s="16"/>
      <c r="O244" s="16"/>
      <c r="P244" s="171"/>
      <c r="Q244" s="110"/>
      <c r="AA244"/>
      <c r="AB244"/>
    </row>
    <row r="245" spans="1:28" s="111" customFormat="1" ht="25.5" customHeight="1" x14ac:dyDescent="0.35">
      <c r="A245" s="76"/>
      <c r="B245" s="216" t="str">
        <f>TABLA!AT1</f>
        <v>5.10 Si lo ha hecho. La formación le ha resultado...</v>
      </c>
      <c r="C245" s="62"/>
      <c r="D245" s="33"/>
      <c r="E245" s="33"/>
      <c r="F245" s="33"/>
      <c r="G245" s="33"/>
      <c r="H245" s="33"/>
      <c r="I245"/>
      <c r="J245" s="16"/>
      <c r="K245" s="16"/>
      <c r="L245" s="16"/>
      <c r="M245" s="16"/>
      <c r="N245" s="16"/>
      <c r="O245" s="16"/>
      <c r="P245" s="171"/>
      <c r="Q245" s="110"/>
      <c r="AA245"/>
      <c r="AB245"/>
    </row>
    <row r="246" spans="1:28" s="111" customFormat="1" ht="12.75" customHeight="1" x14ac:dyDescent="0.25">
      <c r="A246" s="76"/>
      <c r="B246" s="10"/>
      <c r="C246" s="62"/>
      <c r="D246" s="33"/>
      <c r="E246" s="91">
        <v>1</v>
      </c>
      <c r="F246" s="92">
        <v>2</v>
      </c>
      <c r="G246" s="93">
        <v>3</v>
      </c>
      <c r="H246" s="94">
        <v>4</v>
      </c>
      <c r="I246" s="95">
        <v>5</v>
      </c>
      <c r="J246" s="89"/>
      <c r="K246" s="16"/>
      <c r="L246" s="16"/>
      <c r="M246" s="16"/>
      <c r="N246" s="16"/>
      <c r="O246" s="16"/>
      <c r="P246" s="171"/>
      <c r="Q246" s="110"/>
      <c r="AA246"/>
      <c r="AB246"/>
    </row>
    <row r="247" spans="1:28" s="111" customFormat="1" ht="36.75" customHeight="1" x14ac:dyDescent="0.25">
      <c r="A247" s="76"/>
      <c r="B247" s="32"/>
      <c r="C247" s="62"/>
      <c r="D247" s="33"/>
      <c r="E247" s="124" t="s">
        <v>551</v>
      </c>
      <c r="F247" s="124" t="s">
        <v>476</v>
      </c>
      <c r="G247" s="124" t="s">
        <v>393</v>
      </c>
      <c r="H247" s="124" t="s">
        <v>324</v>
      </c>
      <c r="I247" s="124" t="s">
        <v>6</v>
      </c>
      <c r="J247" s="124" t="s">
        <v>19</v>
      </c>
      <c r="K247" s="16"/>
      <c r="L247" s="16"/>
      <c r="M247" s="16"/>
      <c r="N247" s="16"/>
      <c r="O247" s="16"/>
      <c r="P247" s="171"/>
      <c r="Q247" s="110"/>
      <c r="AA247"/>
      <c r="AB247"/>
    </row>
    <row r="248" spans="1:28" s="111" customFormat="1" ht="21.75" customHeight="1" x14ac:dyDescent="0.25">
      <c r="A248" s="76"/>
      <c r="B248" s="32"/>
      <c r="C248" s="62"/>
      <c r="D248" s="33"/>
      <c r="E248" s="34">
        <f>COUNTIFS(TABLA!$C:$C,$R$10,TABLA!$AT:$AT,E247)</f>
        <v>0</v>
      </c>
      <c r="F248" s="34">
        <f>COUNTIFS(TABLA!$C:$C,$R$10,TABLA!$AT:$AT,F247)</f>
        <v>0</v>
      </c>
      <c r="G248" s="34">
        <f>COUNTIFS(TABLA!$C:$C,$R$10,TABLA!$AT:$AT,G247)</f>
        <v>4</v>
      </c>
      <c r="H248" s="34">
        <f>COUNTIFS(TABLA!$C:$C,$R$10,TABLA!$AT:$AT,H247)</f>
        <v>33</v>
      </c>
      <c r="I248" s="34">
        <f>COUNTIFS(TABLA!$C:$C,$R$10,TABLA!$AT:$AT,I247)</f>
        <v>44</v>
      </c>
      <c r="J248" s="90">
        <f>$F$11-SUM(E248:I248)</f>
        <v>95</v>
      </c>
      <c r="K248" s="16"/>
      <c r="L248" s="16"/>
      <c r="M248" s="16"/>
      <c r="N248" s="16"/>
      <c r="O248" s="16"/>
      <c r="P248" s="171"/>
      <c r="Q248" s="110">
        <f>SUM(E248:J248)</f>
        <v>176</v>
      </c>
      <c r="AA248"/>
      <c r="AB248"/>
    </row>
    <row r="249" spans="1:28" s="111" customFormat="1" ht="12.75" customHeight="1" x14ac:dyDescent="0.25">
      <c r="A249" s="76"/>
      <c r="B249" s="36"/>
      <c r="C249" s="62"/>
      <c r="D249" s="33"/>
      <c r="E249" s="259">
        <f>E248/SUM($E248:$I248)</f>
        <v>0</v>
      </c>
      <c r="F249" s="259">
        <f t="shared" ref="F249:I249" si="23">F248/SUM($E248:$I248)</f>
        <v>0</v>
      </c>
      <c r="G249" s="259">
        <f t="shared" si="23"/>
        <v>4.9382716049382713E-2</v>
      </c>
      <c r="H249" s="259">
        <f t="shared" si="23"/>
        <v>0.40740740740740738</v>
      </c>
      <c r="I249" s="259">
        <f t="shared" si="23"/>
        <v>0.54320987654320985</v>
      </c>
      <c r="J249" s="38"/>
      <c r="K249" s="16"/>
      <c r="L249" s="16"/>
      <c r="M249" s="16"/>
      <c r="N249" s="16"/>
      <c r="O249" s="16"/>
      <c r="P249" s="171"/>
      <c r="Q249" s="110"/>
      <c r="AA249"/>
      <c r="AB249"/>
    </row>
    <row r="250" spans="1:28" s="111" customFormat="1" ht="17.25" customHeight="1" x14ac:dyDescent="0.25">
      <c r="A250" s="76"/>
      <c r="B250" s="36"/>
      <c r="C250" s="62"/>
      <c r="D250" s="33"/>
      <c r="E250" s="33"/>
      <c r="F250" s="33"/>
      <c r="G250" s="33"/>
      <c r="H250" s="37"/>
      <c r="I250" s="37"/>
      <c r="J250" s="37"/>
      <c r="K250" s="16"/>
      <c r="L250" s="16"/>
      <c r="M250" s="16"/>
      <c r="N250" s="16"/>
      <c r="O250" s="16"/>
      <c r="P250" s="171"/>
      <c r="Q250" s="110"/>
      <c r="Y250" s="116"/>
      <c r="AA250"/>
      <c r="AB250"/>
    </row>
    <row r="251" spans="1:28" s="111" customFormat="1" ht="48" customHeight="1" x14ac:dyDescent="0.35">
      <c r="A251" s="67"/>
      <c r="B251" s="273" t="str">
        <f>TABLA!AU1</f>
        <v>5.11 ¿Ha utilizado las instalaciones y/o los servicios de la biblioteca con sus estudiantes como apoyo a su tarea docente?</v>
      </c>
      <c r="C251" s="273"/>
      <c r="D251" s="273"/>
      <c r="E251" s="273"/>
      <c r="F251" s="273"/>
      <c r="G251" s="273"/>
      <c r="H251" s="273"/>
      <c r="I251" s="273"/>
      <c r="J251" s="273"/>
      <c r="K251" s="273"/>
      <c r="L251" s="273"/>
      <c r="M251" s="217"/>
      <c r="N251" s="217"/>
      <c r="O251" s="217"/>
      <c r="P251" s="217"/>
      <c r="Q251" s="110"/>
      <c r="AA251"/>
      <c r="AB251"/>
    </row>
    <row r="252" spans="1:28" s="111" customFormat="1" ht="12.75" customHeight="1" x14ac:dyDescent="0.25">
      <c r="A252" s="15"/>
      <c r="B252" s="10"/>
      <c r="C252" s="62"/>
      <c r="D252"/>
      <c r="E252"/>
      <c r="F252"/>
      <c r="G252" s="33"/>
      <c r="H252"/>
      <c r="I252" s="16"/>
      <c r="J252" s="230" t="s">
        <v>239</v>
      </c>
      <c r="K252" s="35" t="s">
        <v>7</v>
      </c>
      <c r="L252" s="35" t="s">
        <v>19</v>
      </c>
      <c r="M252" s="16"/>
      <c r="N252" s="16"/>
      <c r="O252" s="16"/>
      <c r="P252" s="171"/>
      <c r="Q252" s="110"/>
      <c r="AA252"/>
      <c r="AB252"/>
    </row>
    <row r="253" spans="1:28" s="111" customFormat="1" ht="12.75" customHeight="1" x14ac:dyDescent="0.25">
      <c r="A253" s="76"/>
      <c r="B253" s="36"/>
      <c r="C253" s="62"/>
      <c r="D253"/>
      <c r="E253"/>
      <c r="F253"/>
      <c r="G253" s="33"/>
      <c r="H253"/>
      <c r="I253" s="16"/>
      <c r="J253" s="34">
        <f>COUNTIFS(TABLA!$C:$C,$R$10,TABLA!$AU:$AU,J252)</f>
        <v>81</v>
      </c>
      <c r="K253" s="34">
        <f>COUNTIFS(TABLA!$C:$C,$R$10,TABLA!$AU:$AU,K252)</f>
        <v>93</v>
      </c>
      <c r="L253" s="12">
        <f>$F$11-SUM(J253:K253)</f>
        <v>2</v>
      </c>
      <c r="M253" s="16"/>
      <c r="N253" s="16"/>
      <c r="O253" s="16"/>
      <c r="P253" s="171"/>
      <c r="Q253" s="110">
        <f>SUM(G253:P253)</f>
        <v>176</v>
      </c>
      <c r="AA253"/>
      <c r="AB253"/>
    </row>
    <row r="254" spans="1:28" ht="45" customHeight="1" x14ac:dyDescent="0.25">
      <c r="A254" s="76"/>
      <c r="B254" s="36"/>
      <c r="C254" s="62"/>
      <c r="D254" s="33"/>
      <c r="E254" s="33"/>
      <c r="F254" s="33"/>
      <c r="G254" s="33"/>
      <c r="H254" s="37"/>
      <c r="I254" s="37"/>
      <c r="J254" s="37"/>
    </row>
    <row r="255" spans="1:28" s="21" customFormat="1" ht="59.25" customHeight="1" x14ac:dyDescent="0.2">
      <c r="A255" s="222" t="s">
        <v>8</v>
      </c>
      <c r="B255" s="254" t="s">
        <v>9</v>
      </c>
      <c r="C255" s="278" t="s">
        <v>29</v>
      </c>
      <c r="D255" s="278"/>
      <c r="E255" s="278"/>
      <c r="F255" s="278"/>
      <c r="G255" s="278"/>
      <c r="H255" s="278"/>
      <c r="I255" s="45"/>
      <c r="J255" s="279"/>
      <c r="K255" s="279"/>
      <c r="L255" s="279"/>
      <c r="M255" s="279"/>
      <c r="N255" s="279"/>
      <c r="O255" s="279"/>
      <c r="P255" s="175"/>
      <c r="Q255" s="120"/>
      <c r="R255" s="116"/>
      <c r="S255" s="116"/>
      <c r="T255" s="116"/>
      <c r="U255" s="116"/>
      <c r="V255" s="116"/>
      <c r="W255" s="116"/>
      <c r="X255" s="116"/>
      <c r="Y255" s="111"/>
      <c r="Z255" s="116"/>
    </row>
    <row r="256" spans="1:28" ht="29.25" customHeight="1" x14ac:dyDescent="0.4">
      <c r="C256" s="109" t="s">
        <v>25</v>
      </c>
      <c r="D256" s="23"/>
      <c r="E256" s="22" t="s">
        <v>26</v>
      </c>
      <c r="F256" s="23"/>
      <c r="G256" s="108" t="s">
        <v>27</v>
      </c>
      <c r="H256" s="82" t="s">
        <v>28</v>
      </c>
      <c r="I256" s="46"/>
      <c r="J256" s="47"/>
      <c r="K256" s="46"/>
      <c r="L256" s="47"/>
      <c r="M256" s="46"/>
      <c r="N256" s="47"/>
      <c r="O256" s="48"/>
    </row>
    <row r="257" spans="1:26" ht="16.5" customHeight="1" x14ac:dyDescent="0.25">
      <c r="C257" s="83">
        <v>1</v>
      </c>
      <c r="D257" s="84">
        <v>2</v>
      </c>
      <c r="E257" s="85">
        <v>3</v>
      </c>
      <c r="F257" s="86">
        <v>4</v>
      </c>
      <c r="G257" s="87">
        <v>5</v>
      </c>
      <c r="H257" s="88">
        <v>0</v>
      </c>
      <c r="I257" s="49"/>
      <c r="J257" s="64"/>
      <c r="K257" s="50"/>
      <c r="L257" s="50"/>
      <c r="M257" s="50"/>
      <c r="N257" s="50"/>
      <c r="O257" s="50"/>
    </row>
    <row r="258" spans="1:26" ht="28.5" customHeight="1" x14ac:dyDescent="0.25">
      <c r="A258" s="24"/>
      <c r="B258" s="274" t="str">
        <f>J258</f>
        <v>6.1 La capacidad de gestión y resolución de las preguntas por parte del personal de la Biblioteca</v>
      </c>
      <c r="C258" s="34">
        <f>COUNTIFS(TABLA!$C:$C,$R$10,TABLA!$AW:$AW,C257)</f>
        <v>0</v>
      </c>
      <c r="D258" s="34">
        <f>COUNTIFS(TABLA!$C:$C,$R$10,TABLA!$AW:$AW,D257)</f>
        <v>0</v>
      </c>
      <c r="E258" s="34">
        <f>COUNTIFS(TABLA!$C:$C,$R$10,TABLA!$AW:$AW,E257)</f>
        <v>5</v>
      </c>
      <c r="F258" s="34">
        <f>COUNTIFS(TABLA!$C:$C,$R$10,TABLA!$AW:$AW,F257)</f>
        <v>25</v>
      </c>
      <c r="G258" s="34">
        <f>COUNTIFS(TABLA!$C:$C,$R$10,TABLA!$AW:$AW,G257)</f>
        <v>141</v>
      </c>
      <c r="H258" s="149">
        <f>F$11-SUM(C258:G258)</f>
        <v>5</v>
      </c>
      <c r="I258" s="30"/>
      <c r="J258" s="281" t="str">
        <f>TABLA!AW1</f>
        <v>6.1 La capacidad de gestión y resolución de las preguntas por parte del personal de la Biblioteca</v>
      </c>
      <c r="K258" s="281"/>
      <c r="L258" s="281"/>
      <c r="M258" s="281"/>
      <c r="N258" s="281"/>
      <c r="O258" s="281"/>
      <c r="P258" s="176">
        <f>Y258*10</f>
        <v>9.4883040935672511</v>
      </c>
      <c r="Q258" s="110">
        <f>SUM(C258:H258)</f>
        <v>176</v>
      </c>
      <c r="R258" s="110">
        <f>SUM(J258:O258)</f>
        <v>0</v>
      </c>
      <c r="S258" s="111">
        <v>0</v>
      </c>
      <c r="T258" s="111">
        <v>1</v>
      </c>
      <c r="U258" s="111">
        <v>2</v>
      </c>
      <c r="V258" s="111">
        <v>3</v>
      </c>
      <c r="W258" s="111">
        <v>4</v>
      </c>
      <c r="Y258" s="111">
        <f>SUM(S259:W259)/((Q258-H258)*4)</f>
        <v>0.94883040935672514</v>
      </c>
    </row>
    <row r="259" spans="1:26" ht="12.75" customHeight="1" x14ac:dyDescent="0.25">
      <c r="B259" s="274"/>
      <c r="C259" s="150">
        <f t="shared" ref="C259:H259" si="24">C258/SUM($C258:$H258)</f>
        <v>0</v>
      </c>
      <c r="D259" s="150">
        <f t="shared" si="24"/>
        <v>0</v>
      </c>
      <c r="E259" s="150">
        <f t="shared" si="24"/>
        <v>2.8409090909090908E-2</v>
      </c>
      <c r="F259" s="150">
        <f t="shared" si="24"/>
        <v>0.14204545454545456</v>
      </c>
      <c r="G259" s="150">
        <f t="shared" si="24"/>
        <v>0.80113636363636365</v>
      </c>
      <c r="H259" s="150">
        <f t="shared" si="24"/>
        <v>2.8409090909090908E-2</v>
      </c>
      <c r="I259" s="51"/>
      <c r="K259" s="52"/>
      <c r="L259" s="52"/>
      <c r="M259" s="52"/>
      <c r="N259" s="52"/>
      <c r="O259" s="52"/>
      <c r="P259" s="177"/>
      <c r="S259" s="111">
        <v>0</v>
      </c>
      <c r="T259" s="111">
        <f>D258*T258</f>
        <v>0</v>
      </c>
      <c r="U259" s="111">
        <f>E258*U258</f>
        <v>10</v>
      </c>
      <c r="V259" s="111">
        <f>F258*V258</f>
        <v>75</v>
      </c>
      <c r="W259" s="111">
        <f>G258*W258</f>
        <v>564</v>
      </c>
      <c r="Y259" s="117"/>
    </row>
    <row r="260" spans="1:26" s="16" customFormat="1" ht="130.5" customHeight="1" x14ac:dyDescent="0.25">
      <c r="A260" s="24"/>
      <c r="B260" s="274"/>
      <c r="C260" s="26"/>
      <c r="D260" s="26"/>
      <c r="E260" s="26"/>
      <c r="F260" s="26"/>
      <c r="G260" s="26"/>
      <c r="H260" s="26"/>
      <c r="I260" s="27"/>
      <c r="K260" s="44"/>
      <c r="L260" s="44"/>
      <c r="M260" s="44"/>
      <c r="N260" s="44"/>
      <c r="O260" s="44"/>
      <c r="P260" s="178"/>
      <c r="Q260" s="118"/>
      <c r="R260" s="117"/>
      <c r="S260" s="117"/>
      <c r="T260" s="117"/>
      <c r="U260" s="117"/>
      <c r="V260" s="117"/>
      <c r="W260" s="117"/>
      <c r="X260" s="117"/>
      <c r="Y260" s="117"/>
      <c r="Z260" s="117"/>
    </row>
    <row r="261" spans="1:26" s="16" customFormat="1" ht="12.75" customHeight="1" x14ac:dyDescent="0.25">
      <c r="A261" s="24"/>
      <c r="B261" s="25"/>
      <c r="C261" s="26"/>
      <c r="D261" s="26"/>
      <c r="E261" s="26"/>
      <c r="F261" s="26"/>
      <c r="G261" s="26"/>
      <c r="H261" s="26"/>
      <c r="I261" s="27"/>
      <c r="K261" s="44"/>
      <c r="L261" s="44"/>
      <c r="M261" s="44"/>
      <c r="N261" s="44"/>
      <c r="O261" s="44"/>
      <c r="P261" s="178"/>
      <c r="Q261" s="118"/>
      <c r="R261" s="117"/>
      <c r="S261" s="117"/>
      <c r="T261" s="117"/>
      <c r="U261" s="117"/>
      <c r="V261" s="117"/>
      <c r="W261" s="117"/>
      <c r="X261" s="117"/>
      <c r="Y261" s="111"/>
      <c r="Z261" s="117"/>
    </row>
    <row r="262" spans="1:26" ht="29.25" customHeight="1" x14ac:dyDescent="0.4">
      <c r="C262" s="109" t="s">
        <v>25</v>
      </c>
      <c r="D262" s="23"/>
      <c r="E262" s="22" t="s">
        <v>26</v>
      </c>
      <c r="F262" s="23"/>
      <c r="G262" s="108" t="s">
        <v>27</v>
      </c>
      <c r="H262" s="82" t="s">
        <v>28</v>
      </c>
      <c r="I262" s="46"/>
      <c r="K262" s="46"/>
      <c r="L262" s="47"/>
      <c r="M262" s="46"/>
      <c r="N262" s="47"/>
      <c r="O262" s="48"/>
      <c r="P262" s="180"/>
    </row>
    <row r="263" spans="1:26" ht="16.5" customHeight="1" x14ac:dyDescent="0.25">
      <c r="C263" s="83">
        <v>1</v>
      </c>
      <c r="D263" s="84">
        <v>2</v>
      </c>
      <c r="E263" s="85">
        <v>3</v>
      </c>
      <c r="F263" s="86">
        <v>4</v>
      </c>
      <c r="G263" s="87">
        <v>5</v>
      </c>
      <c r="H263" s="88">
        <v>0</v>
      </c>
      <c r="I263" s="49"/>
      <c r="K263" s="50"/>
      <c r="L263" s="50"/>
      <c r="M263" s="50"/>
      <c r="N263" s="50"/>
      <c r="O263" s="50"/>
      <c r="P263" s="181"/>
    </row>
    <row r="264" spans="1:26" ht="30.75" customHeight="1" x14ac:dyDescent="0.25">
      <c r="A264" s="24"/>
      <c r="B264" s="275" t="str">
        <f>J264</f>
        <v>6.2 La cordialidad y amabilidad en el trato por parte del personal de la Biblioteca</v>
      </c>
      <c r="C264" s="34">
        <f>COUNTIFS(TABLA!$C:$C,$R$10,TABLA!$AX:$AX,C263)</f>
        <v>0</v>
      </c>
      <c r="D264" s="34">
        <f>COUNTIFS(TABLA!$C:$C,$R$10,TABLA!$AX:$AX,D263)</f>
        <v>0</v>
      </c>
      <c r="E264" s="34">
        <f>COUNTIFS(TABLA!$C:$C,$R$10,TABLA!$AX:$AX,E263)</f>
        <v>1</v>
      </c>
      <c r="F264" s="34">
        <f>COUNTIFS(TABLA!$C:$C,$R$10,TABLA!$AX:$AX,F263)</f>
        <v>20</v>
      </c>
      <c r="G264" s="34">
        <f>COUNTIFS(TABLA!$C:$C,$R$10,TABLA!$AX:$AX,G263)</f>
        <v>150</v>
      </c>
      <c r="H264" s="149">
        <f>F$11-SUM(C264:G264)</f>
        <v>5</v>
      </c>
      <c r="I264" s="27"/>
      <c r="J264" s="281" t="str">
        <f>TABLA!AX1</f>
        <v>6.2 La cordialidad y amabilidad en el trato por parte del personal de la Biblioteca</v>
      </c>
      <c r="K264" s="281"/>
      <c r="L264" s="281"/>
      <c r="M264" s="281"/>
      <c r="N264" s="281"/>
      <c r="O264" s="281"/>
      <c r="P264" s="176">
        <f>Y264*10</f>
        <v>9.6783625730994149</v>
      </c>
      <c r="Q264" s="110">
        <f>SUM(C264:H264)</f>
        <v>176</v>
      </c>
      <c r="R264" s="110">
        <f>SUM(J264:O264)</f>
        <v>0</v>
      </c>
      <c r="S264" s="111">
        <v>0</v>
      </c>
      <c r="T264" s="111">
        <v>1</v>
      </c>
      <c r="U264" s="111">
        <v>2</v>
      </c>
      <c r="V264" s="111">
        <v>3</v>
      </c>
      <c r="W264" s="111">
        <v>4</v>
      </c>
      <c r="Y264" s="111">
        <f>SUM(S265:W265)/((Q264-H264)*4)</f>
        <v>0.96783625730994149</v>
      </c>
    </row>
    <row r="265" spans="1:26" ht="12.75" customHeight="1" x14ac:dyDescent="0.25">
      <c r="B265" s="275"/>
      <c r="C265" s="150">
        <f t="shared" ref="C265:H265" si="25">C264/SUM($C264:$H264)</f>
        <v>0</v>
      </c>
      <c r="D265" s="150">
        <f t="shared" si="25"/>
        <v>0</v>
      </c>
      <c r="E265" s="150">
        <f t="shared" si="25"/>
        <v>5.681818181818182E-3</v>
      </c>
      <c r="F265" s="150">
        <f t="shared" si="25"/>
        <v>0.11363636363636363</v>
      </c>
      <c r="G265" s="150">
        <f t="shared" si="25"/>
        <v>0.85227272727272729</v>
      </c>
      <c r="H265" s="150">
        <f t="shared" si="25"/>
        <v>2.8409090909090908E-2</v>
      </c>
      <c r="I265" s="51"/>
      <c r="J265" s="52"/>
      <c r="K265" s="52"/>
      <c r="L265" s="52"/>
      <c r="M265" s="52"/>
      <c r="N265" s="52"/>
      <c r="O265" s="52"/>
      <c r="S265" s="111">
        <v>0</v>
      </c>
      <c r="T265" s="111">
        <f>D264*T264</f>
        <v>0</v>
      </c>
      <c r="U265" s="111">
        <f>E264*U264</f>
        <v>2</v>
      </c>
      <c r="V265" s="111">
        <f>F264*V264</f>
        <v>60</v>
      </c>
      <c r="W265" s="111">
        <f>G264*W264</f>
        <v>600</v>
      </c>
      <c r="Y265" s="117"/>
    </row>
    <row r="266" spans="1:26" ht="12.75" customHeight="1" x14ac:dyDescent="0.25">
      <c r="B266" s="275"/>
      <c r="C266" s="107"/>
      <c r="D266" s="107"/>
      <c r="E266" s="107"/>
      <c r="F266" s="107"/>
      <c r="G266" s="107"/>
      <c r="H266" s="107"/>
      <c r="I266" s="51"/>
      <c r="J266" s="52"/>
      <c r="K266" s="52"/>
      <c r="L266" s="52"/>
      <c r="M266" s="52"/>
      <c r="N266" s="52"/>
      <c r="O266" s="52"/>
      <c r="Y266" s="117"/>
    </row>
    <row r="267" spans="1:26" s="16" customFormat="1" ht="130.5" customHeight="1" x14ac:dyDescent="0.25">
      <c r="A267" s="24"/>
      <c r="B267" s="275"/>
      <c r="C267" s="26"/>
      <c r="D267" s="26"/>
      <c r="E267" s="26"/>
      <c r="F267" s="26"/>
      <c r="G267" s="26"/>
      <c r="H267" s="26"/>
      <c r="I267" s="27"/>
      <c r="J267" s="44"/>
      <c r="K267" s="44"/>
      <c r="L267" s="44"/>
      <c r="M267" s="44"/>
      <c r="N267" s="44"/>
      <c r="O267" s="44"/>
      <c r="P267" s="171"/>
      <c r="Q267" s="118"/>
      <c r="R267" s="117"/>
      <c r="S267" s="117"/>
      <c r="T267" s="117"/>
      <c r="U267" s="117"/>
      <c r="V267" s="117"/>
      <c r="W267" s="117"/>
      <c r="X267" s="117"/>
      <c r="Y267" s="111"/>
      <c r="Z267" s="117"/>
    </row>
    <row r="268" spans="1:26" ht="12.75" customHeight="1" x14ac:dyDescent="0.25">
      <c r="A268" s="77"/>
      <c r="I268" s="17"/>
      <c r="J268" s="17"/>
      <c r="K268" s="17"/>
      <c r="L268" s="17"/>
      <c r="M268" s="17"/>
      <c r="N268" s="17"/>
      <c r="O268" s="17"/>
    </row>
    <row r="269" spans="1:26" ht="60.75" customHeight="1" x14ac:dyDescent="0.25">
      <c r="A269" s="222" t="s">
        <v>10</v>
      </c>
      <c r="B269" s="254" t="s">
        <v>11</v>
      </c>
      <c r="C269" s="278" t="s">
        <v>29</v>
      </c>
      <c r="D269" s="278"/>
      <c r="E269" s="278"/>
      <c r="F269" s="278"/>
      <c r="G269" s="278"/>
      <c r="H269" s="278"/>
      <c r="I269" s="45"/>
      <c r="J269" s="279"/>
      <c r="K269" s="279"/>
      <c r="L269" s="279"/>
      <c r="M269" s="279"/>
      <c r="N269" s="279"/>
      <c r="O269" s="279"/>
    </row>
    <row r="270" spans="1:26" ht="12.75" customHeight="1" x14ac:dyDescent="0.25">
      <c r="A270" s="40"/>
      <c r="I270" s="17"/>
      <c r="J270" s="17"/>
      <c r="K270" s="17"/>
      <c r="L270" s="17"/>
      <c r="M270" s="17"/>
      <c r="N270" s="17"/>
      <c r="O270" s="17"/>
    </row>
    <row r="271" spans="1:26" ht="30" customHeight="1" x14ac:dyDescent="0.4">
      <c r="A271" s="78"/>
      <c r="B271" s="39"/>
      <c r="C271" s="109" t="s">
        <v>25</v>
      </c>
      <c r="D271" s="23"/>
      <c r="E271" s="22" t="s">
        <v>26</v>
      </c>
      <c r="F271" s="23"/>
      <c r="G271" s="108" t="s">
        <v>27</v>
      </c>
      <c r="H271" s="82" t="s">
        <v>28</v>
      </c>
      <c r="I271" s="46"/>
      <c r="J271" s="47"/>
      <c r="K271" s="46"/>
      <c r="L271" s="47"/>
      <c r="M271" s="46"/>
      <c r="N271" s="47"/>
      <c r="O271" s="48"/>
    </row>
    <row r="272" spans="1:26" ht="70.5" customHeight="1" x14ac:dyDescent="0.25">
      <c r="A272" s="40"/>
      <c r="B272" s="39"/>
      <c r="C272" s="260" t="s">
        <v>412</v>
      </c>
      <c r="D272" s="261" t="s">
        <v>405</v>
      </c>
      <c r="E272" s="262" t="s">
        <v>343</v>
      </c>
      <c r="F272" s="263" t="s">
        <v>321</v>
      </c>
      <c r="G272" s="264" t="s">
        <v>309</v>
      </c>
      <c r="H272" s="265">
        <v>0</v>
      </c>
      <c r="I272" s="49"/>
      <c r="J272" s="50"/>
      <c r="K272" s="50"/>
      <c r="L272" s="50"/>
      <c r="M272" s="50"/>
      <c r="N272" s="50"/>
      <c r="O272" s="50"/>
    </row>
    <row r="273" spans="1:28" ht="35.25" customHeight="1" x14ac:dyDescent="0.25">
      <c r="A273" s="41"/>
      <c r="B273" s="274" t="str">
        <f>J273</f>
        <v>7.1 ¿Cómo valoraría globalmente el servicio de Biblioteca?</v>
      </c>
      <c r="C273" s="34">
        <f>COUNTIFS(TABLA!$C:$C,$R$10,TABLA!$AY:$AY,C272)</f>
        <v>0</v>
      </c>
      <c r="D273" s="34">
        <f>COUNTIFS(TABLA!$C:$C,$R$10,TABLA!$AY:$AY,D272)</f>
        <v>0</v>
      </c>
      <c r="E273" s="34">
        <f>COUNTIFS(TABLA!$C:$C,$R$10,TABLA!$AY:$AY,E272)</f>
        <v>9</v>
      </c>
      <c r="F273" s="34">
        <f>COUNTIFS(TABLA!$C:$C,$R$10,TABLA!$AY:$AY,F272)</f>
        <v>55</v>
      </c>
      <c r="G273" s="34">
        <f>COUNTIFS(TABLA!$C:$C,$R$10,TABLA!$AY:$AY,G272)</f>
        <v>109</v>
      </c>
      <c r="H273" s="149">
        <f>F$11-SUM(C273:G273)</f>
        <v>3</v>
      </c>
      <c r="I273" s="30"/>
      <c r="J273" s="281" t="str">
        <f>TABLA!AY1</f>
        <v>7.1 ¿Cómo valoraría globalmente el servicio de Biblioteca?</v>
      </c>
      <c r="K273" s="281"/>
      <c r="L273" s="281"/>
      <c r="M273" s="281"/>
      <c r="N273" s="281"/>
      <c r="O273" s="281"/>
      <c r="P273" s="176">
        <f>Y273*10</f>
        <v>8.9450867052023124</v>
      </c>
      <c r="Q273" s="110">
        <f>SUM(C273:H273)</f>
        <v>176</v>
      </c>
      <c r="R273" s="110">
        <f>SUM(J273:O273)</f>
        <v>0</v>
      </c>
      <c r="S273" s="111">
        <v>0</v>
      </c>
      <c r="T273" s="111">
        <v>1</v>
      </c>
      <c r="U273" s="111">
        <v>2</v>
      </c>
      <c r="V273" s="111">
        <v>3</v>
      </c>
      <c r="W273" s="111">
        <v>4</v>
      </c>
      <c r="Y273" s="111">
        <f>SUM(S274:W274)/((Q273-H273)*4)</f>
        <v>0.8945086705202312</v>
      </c>
      <c r="AB273" t="s">
        <v>413</v>
      </c>
    </row>
    <row r="274" spans="1:28" ht="12.75" customHeight="1" x14ac:dyDescent="0.25">
      <c r="B274" s="274"/>
      <c r="C274" s="150">
        <f t="shared" ref="C274:H274" si="26">C273/SUM($C273:$H273)</f>
        <v>0</v>
      </c>
      <c r="D274" s="150">
        <f t="shared" si="26"/>
        <v>0</v>
      </c>
      <c r="E274" s="150">
        <f t="shared" si="26"/>
        <v>5.113636363636364E-2</v>
      </c>
      <c r="F274" s="150">
        <f t="shared" si="26"/>
        <v>0.3125</v>
      </c>
      <c r="G274" s="150">
        <f t="shared" si="26"/>
        <v>0.61931818181818177</v>
      </c>
      <c r="H274" s="150">
        <f t="shared" si="26"/>
        <v>1.7045454545454544E-2</v>
      </c>
      <c r="I274" s="51"/>
      <c r="K274" s="52"/>
      <c r="L274" s="52"/>
      <c r="M274" s="52"/>
      <c r="N274" s="52"/>
      <c r="O274" s="52"/>
      <c r="P274" s="177"/>
      <c r="S274" s="111">
        <v>0</v>
      </c>
      <c r="T274" s="111">
        <f>D273*T273</f>
        <v>0</v>
      </c>
      <c r="U274" s="111">
        <f>E273*U273</f>
        <v>18</v>
      </c>
      <c r="V274" s="111">
        <f>F273*V273</f>
        <v>165</v>
      </c>
      <c r="W274" s="111">
        <f>G273*W273</f>
        <v>436</v>
      </c>
      <c r="Y274" s="117"/>
      <c r="AB274" t="s">
        <v>422</v>
      </c>
    </row>
    <row r="275" spans="1:28" s="16" customFormat="1" ht="130.5" customHeight="1" x14ac:dyDescent="0.25">
      <c r="A275" s="24"/>
      <c r="B275" s="274"/>
      <c r="C275" s="26"/>
      <c r="D275" s="26"/>
      <c r="E275" s="26"/>
      <c r="F275" s="26"/>
      <c r="G275" s="26"/>
      <c r="H275" s="26"/>
      <c r="I275" s="27"/>
      <c r="K275" s="44"/>
      <c r="L275" s="44"/>
      <c r="M275" s="44"/>
      <c r="N275" s="44"/>
      <c r="O275" s="44"/>
      <c r="P275" s="178"/>
      <c r="Q275" s="118"/>
      <c r="R275" s="117"/>
      <c r="S275" s="117"/>
      <c r="T275" s="117"/>
      <c r="U275" s="117"/>
      <c r="V275" s="117"/>
      <c r="W275" s="117"/>
      <c r="X275" s="117"/>
      <c r="Y275" s="111"/>
      <c r="Z275" s="117"/>
      <c r="AB275" s="16" t="s">
        <v>337</v>
      </c>
    </row>
    <row r="276" spans="1:28" ht="12.75" customHeight="1" x14ac:dyDescent="0.25">
      <c r="A276" s="40"/>
      <c r="AB276" t="s">
        <v>315</v>
      </c>
    </row>
    <row r="277" spans="1:28" ht="30" customHeight="1" x14ac:dyDescent="0.4">
      <c r="A277" s="78"/>
      <c r="B277" s="39"/>
      <c r="C277" s="109" t="s">
        <v>25</v>
      </c>
      <c r="D277" s="23"/>
      <c r="E277" s="22" t="s">
        <v>26</v>
      </c>
      <c r="F277" s="23"/>
      <c r="G277" s="108" t="s">
        <v>27</v>
      </c>
      <c r="H277" s="82" t="s">
        <v>28</v>
      </c>
      <c r="I277" s="46"/>
      <c r="K277" s="46"/>
      <c r="L277" s="47"/>
      <c r="M277" s="46"/>
      <c r="N277" s="47"/>
      <c r="O277" s="48"/>
      <c r="P277" s="180"/>
      <c r="AB277" t="s">
        <v>310</v>
      </c>
    </row>
    <row r="278" spans="1:28" ht="64.5" customHeight="1" x14ac:dyDescent="0.25">
      <c r="A278" s="40"/>
      <c r="B278" s="39"/>
      <c r="C278" s="260" t="s">
        <v>413</v>
      </c>
      <c r="D278" s="261" t="s">
        <v>422</v>
      </c>
      <c r="E278" s="262" t="s">
        <v>337</v>
      </c>
      <c r="F278" s="263" t="s">
        <v>315</v>
      </c>
      <c r="G278" s="264" t="s">
        <v>310</v>
      </c>
      <c r="H278" s="265">
        <v>0</v>
      </c>
      <c r="I278" s="49"/>
      <c r="K278" s="50"/>
      <c r="L278" s="50"/>
      <c r="M278" s="50"/>
      <c r="N278" s="50"/>
      <c r="O278" s="50"/>
      <c r="P278" s="182"/>
    </row>
    <row r="279" spans="1:28" ht="30.75" customHeight="1" x14ac:dyDescent="0.25">
      <c r="A279" s="41"/>
      <c r="B279" s="274" t="str">
        <f>J279</f>
        <v>7.2 En su opinión, ¿cómo ha evolucionado este servicio en los dos últimos años?</v>
      </c>
      <c r="C279" s="34">
        <f>COUNTIFS(TABLA!$C:$C,$R$10,TABLA!$AZ:$AZ,C278)</f>
        <v>0</v>
      </c>
      <c r="D279" s="34">
        <f>COUNTIFS(TABLA!$C:$C,$R$10,TABLA!$AZ:$AZ,D278)</f>
        <v>0</v>
      </c>
      <c r="E279" s="34">
        <f>COUNTIFS(TABLA!$C:$C,$R$10,TABLA!$AZ:$AZ,E278)</f>
        <v>18</v>
      </c>
      <c r="F279" s="34">
        <f>COUNTIFS(TABLA!$C:$C,$R$10,TABLA!$AZ:$AZ,F278)</f>
        <v>71</v>
      </c>
      <c r="G279" s="34">
        <f>COUNTIFS(TABLA!$C:$C,$R$10,TABLA!$AZ:$AZ,G278)</f>
        <v>80</v>
      </c>
      <c r="H279" s="149">
        <f>F$11-SUM(C279:G279)</f>
        <v>7</v>
      </c>
      <c r="I279" s="30"/>
      <c r="J279" s="281" t="str">
        <f>TABLA!AZ1</f>
        <v>7.2 En su opinión, ¿cómo ha evolucionado este servicio en los dos últimos años?</v>
      </c>
      <c r="K279" s="281"/>
      <c r="L279" s="281"/>
      <c r="M279" s="281"/>
      <c r="N279" s="281"/>
      <c r="O279" s="281"/>
      <c r="P279" s="176">
        <f>Y279*10</f>
        <v>8.4171597633136095</v>
      </c>
      <c r="Q279" s="110">
        <f>SUM(C279:H279)</f>
        <v>176</v>
      </c>
      <c r="R279" s="122">
        <f>SUM(J279:O279)</f>
        <v>0</v>
      </c>
      <c r="S279" s="111">
        <v>0</v>
      </c>
      <c r="T279" s="111">
        <v>1</v>
      </c>
      <c r="U279" s="111">
        <v>2</v>
      </c>
      <c r="V279" s="111">
        <v>3</v>
      </c>
      <c r="W279" s="111">
        <v>4</v>
      </c>
      <c r="Y279" s="111">
        <f>SUM(S280:W280)/((Q279-H279)*4)</f>
        <v>0.84171597633136097</v>
      </c>
    </row>
    <row r="280" spans="1:28" ht="12.75" customHeight="1" x14ac:dyDescent="0.25">
      <c r="B280" s="274"/>
      <c r="C280" s="150">
        <f t="shared" ref="C280:H280" si="27">C279/SUM($C279:$H279)</f>
        <v>0</v>
      </c>
      <c r="D280" s="150">
        <f t="shared" si="27"/>
        <v>0</v>
      </c>
      <c r="E280" s="150">
        <f t="shared" si="27"/>
        <v>0.10227272727272728</v>
      </c>
      <c r="F280" s="150">
        <f t="shared" si="27"/>
        <v>0.40340909090909088</v>
      </c>
      <c r="G280" s="150">
        <f t="shared" si="27"/>
        <v>0.45454545454545453</v>
      </c>
      <c r="H280" s="150">
        <f t="shared" si="27"/>
        <v>3.9772727272727272E-2</v>
      </c>
      <c r="I280" s="51"/>
      <c r="J280" s="281"/>
      <c r="K280" s="281"/>
      <c r="L280" s="281"/>
      <c r="M280" s="281"/>
      <c r="N280" s="281"/>
      <c r="O280" s="281"/>
      <c r="S280" s="111">
        <v>0</v>
      </c>
      <c r="T280" s="111">
        <f>D279*T279</f>
        <v>0</v>
      </c>
      <c r="U280" s="111">
        <f>E279*U279</f>
        <v>36</v>
      </c>
      <c r="V280" s="111">
        <f>F279*V279</f>
        <v>213</v>
      </c>
      <c r="W280" s="111">
        <f>G279*W279</f>
        <v>320</v>
      </c>
      <c r="Y280" s="117"/>
    </row>
    <row r="281" spans="1:28" ht="12.75" customHeight="1" x14ac:dyDescent="0.25">
      <c r="B281" s="274"/>
      <c r="C281" s="105"/>
      <c r="D281" s="105"/>
      <c r="E281" s="105"/>
      <c r="F281" s="105"/>
      <c r="G281" s="105"/>
      <c r="H281" s="105"/>
      <c r="I281" s="51"/>
      <c r="J281" s="250"/>
      <c r="K281" s="250"/>
      <c r="L281" s="250"/>
      <c r="M281" s="250"/>
      <c r="N281" s="250"/>
      <c r="O281" s="250"/>
      <c r="Y281" s="117"/>
    </row>
    <row r="282" spans="1:28" s="16" customFormat="1" ht="130.5" customHeight="1" x14ac:dyDescent="0.25">
      <c r="A282" s="24"/>
      <c r="B282" s="274"/>
      <c r="C282" s="26"/>
      <c r="D282" s="26"/>
      <c r="E282" s="26"/>
      <c r="F282" s="26"/>
      <c r="G282" s="26"/>
      <c r="H282" s="26"/>
      <c r="I282" s="27"/>
      <c r="J282" s="44"/>
      <c r="K282" s="44"/>
      <c r="L282" s="44"/>
      <c r="M282" s="44"/>
      <c r="N282" s="44"/>
      <c r="O282" s="44"/>
      <c r="P282" s="171"/>
      <c r="Q282" s="118"/>
      <c r="R282" s="117"/>
      <c r="S282" s="117"/>
      <c r="T282" s="117"/>
      <c r="U282" s="117"/>
      <c r="V282" s="117"/>
      <c r="W282" s="117"/>
      <c r="X282" s="117"/>
      <c r="Y282" s="111"/>
      <c r="Z282" s="117"/>
    </row>
    <row r="283" spans="1:28" ht="12.75" customHeight="1" x14ac:dyDescent="0.25">
      <c r="S283" s="111">
        <v>0</v>
      </c>
      <c r="T283" s="111">
        <v>2.5</v>
      </c>
      <c r="U283" s="111">
        <v>5</v>
      </c>
      <c r="V283" s="111">
        <v>7.5</v>
      </c>
      <c r="W283" s="111">
        <v>10</v>
      </c>
    </row>
    <row r="284" spans="1:28" ht="12.75" customHeight="1" x14ac:dyDescent="0.25">
      <c r="S284" s="111">
        <f>C279*S283</f>
        <v>0</v>
      </c>
      <c r="T284" s="111">
        <f>D279*T283</f>
        <v>0</v>
      </c>
      <c r="U284" s="111">
        <f>E279*U283</f>
        <v>90</v>
      </c>
      <c r="V284" s="111">
        <f>F279*V283</f>
        <v>532.5</v>
      </c>
      <c r="W284" s="111">
        <f>G279*W283</f>
        <v>800</v>
      </c>
      <c r="X284" s="111">
        <f>SUM(S284:W284)/SUM(C279:G279)</f>
        <v>8.4171597633136095</v>
      </c>
    </row>
    <row r="287" spans="1:28" s="111" customFormat="1" ht="12.75" customHeight="1" x14ac:dyDescent="0.25">
      <c r="A287" s="67"/>
      <c r="B287" s="10"/>
      <c r="C287" s="13">
        <v>0</v>
      </c>
      <c r="D287">
        <v>0</v>
      </c>
      <c r="E287">
        <v>0</v>
      </c>
      <c r="F287">
        <v>6</v>
      </c>
      <c r="G287">
        <v>0</v>
      </c>
      <c r="H287">
        <v>0</v>
      </c>
      <c r="I287"/>
      <c r="J287" s="16"/>
      <c r="K287" s="16"/>
      <c r="L287" s="16"/>
      <c r="M287" s="16"/>
      <c r="N287" s="16"/>
      <c r="O287" s="16"/>
      <c r="P287" s="171">
        <f>Y287*10</f>
        <v>7.5</v>
      </c>
      <c r="Q287" s="110">
        <f>SUM(C287:H287)</f>
        <v>6</v>
      </c>
      <c r="S287" s="111">
        <v>0</v>
      </c>
      <c r="T287" s="111">
        <v>1</v>
      </c>
      <c r="U287" s="111">
        <v>2</v>
      </c>
      <c r="V287" s="111">
        <v>3</v>
      </c>
      <c r="W287" s="111">
        <v>4</v>
      </c>
      <c r="Y287" s="111">
        <f>SUM(S288:W288)/((Q287-H287)*4)</f>
        <v>0.75</v>
      </c>
      <c r="AA287"/>
      <c r="AB287"/>
    </row>
    <row r="288" spans="1:28" s="111" customFormat="1" ht="12.75" customHeight="1" x14ac:dyDescent="0.25">
      <c r="A288" s="67"/>
      <c r="B288" s="10"/>
      <c r="C288" s="13"/>
      <c r="D288"/>
      <c r="E288"/>
      <c r="F288"/>
      <c r="G288"/>
      <c r="H288"/>
      <c r="I288"/>
      <c r="J288" s="16"/>
      <c r="K288" s="16"/>
      <c r="L288" s="16"/>
      <c r="M288" s="16"/>
      <c r="N288" s="16"/>
      <c r="O288" s="16"/>
      <c r="P288" s="171"/>
      <c r="Q288" s="110"/>
      <c r="S288" s="111">
        <v>0</v>
      </c>
      <c r="T288" s="111">
        <f>D287*T287</f>
        <v>0</v>
      </c>
      <c r="U288" s="111">
        <f>E287*U287</f>
        <v>0</v>
      </c>
      <c r="V288" s="111">
        <f>F287*V287</f>
        <v>18</v>
      </c>
      <c r="W288" s="111">
        <f>G287*W287</f>
        <v>0</v>
      </c>
      <c r="Y288" s="117"/>
      <c r="AA288"/>
      <c r="AB288"/>
    </row>
    <row r="291" spans="1:28" s="111" customFormat="1" ht="12.75" customHeight="1" x14ac:dyDescent="0.25">
      <c r="A291" s="67"/>
      <c r="B291" s="10"/>
      <c r="C291" s="13"/>
      <c r="D291"/>
      <c r="E291"/>
      <c r="F291"/>
      <c r="G291"/>
      <c r="H291"/>
      <c r="I291"/>
      <c r="J291" s="16"/>
      <c r="K291" s="16"/>
      <c r="L291" s="16"/>
      <c r="M291" s="16"/>
      <c r="N291" s="16"/>
      <c r="O291" s="16"/>
      <c r="P291" s="171"/>
      <c r="Q291" s="110"/>
      <c r="Y291" s="117"/>
      <c r="AA291"/>
      <c r="AB291"/>
    </row>
  </sheetData>
  <sortState ref="A51:G78">
    <sortCondition ref="A51:A78"/>
    <sortCondition ref="B51:B78"/>
  </sortState>
  <mergeCells count="73">
    <mergeCell ref="B2:P3"/>
    <mergeCell ref="B5:P5"/>
    <mergeCell ref="B6:P6"/>
    <mergeCell ref="B49:O49"/>
    <mergeCell ref="C83:H83"/>
    <mergeCell ref="J83:O83"/>
    <mergeCell ref="B86:B88"/>
    <mergeCell ref="J86:O87"/>
    <mergeCell ref="B89:B91"/>
    <mergeCell ref="J89:O90"/>
    <mergeCell ref="B92:B94"/>
    <mergeCell ref="J92:O93"/>
    <mergeCell ref="B114:B116"/>
    <mergeCell ref="J114:O115"/>
    <mergeCell ref="B95:B97"/>
    <mergeCell ref="J95:O96"/>
    <mergeCell ref="B98:P98"/>
    <mergeCell ref="B99:P99"/>
    <mergeCell ref="B103:C103"/>
    <mergeCell ref="B104:C104"/>
    <mergeCell ref="B105:C105"/>
    <mergeCell ref="B106:C106"/>
    <mergeCell ref="B107:C107"/>
    <mergeCell ref="B111:B113"/>
    <mergeCell ref="J111:O112"/>
    <mergeCell ref="C152:H152"/>
    <mergeCell ref="J152:O152"/>
    <mergeCell ref="B117:B120"/>
    <mergeCell ref="J117:O118"/>
    <mergeCell ref="B123:B126"/>
    <mergeCell ref="J123:O124"/>
    <mergeCell ref="B127:B131"/>
    <mergeCell ref="J127:O128"/>
    <mergeCell ref="B135:B138"/>
    <mergeCell ref="J135:O136"/>
    <mergeCell ref="B139:B142"/>
    <mergeCell ref="J139:O140"/>
    <mergeCell ref="B143:P143"/>
    <mergeCell ref="B155:B158"/>
    <mergeCell ref="J155:O156"/>
    <mergeCell ref="B159:B162"/>
    <mergeCell ref="J159:O160"/>
    <mergeCell ref="B166:B169"/>
    <mergeCell ref="J166:O167"/>
    <mergeCell ref="B170:B173"/>
    <mergeCell ref="J170:O171"/>
    <mergeCell ref="B174:B178"/>
    <mergeCell ref="J174:O175"/>
    <mergeCell ref="B179:B182"/>
    <mergeCell ref="J179:O180"/>
    <mergeCell ref="C255:H255"/>
    <mergeCell ref="J255:O255"/>
    <mergeCell ref="B185:B187"/>
    <mergeCell ref="J185:O186"/>
    <mergeCell ref="B193:K193"/>
    <mergeCell ref="B194:I197"/>
    <mergeCell ref="B198:P198"/>
    <mergeCell ref="B208:I209"/>
    <mergeCell ref="B223:F224"/>
    <mergeCell ref="B233:P233"/>
    <mergeCell ref="B237:P237"/>
    <mergeCell ref="B241:P241"/>
    <mergeCell ref="B251:L251"/>
    <mergeCell ref="B273:B275"/>
    <mergeCell ref="J273:O273"/>
    <mergeCell ref="B279:B282"/>
    <mergeCell ref="J279:O280"/>
    <mergeCell ref="B258:B260"/>
    <mergeCell ref="J258:O258"/>
    <mergeCell ref="B264:B267"/>
    <mergeCell ref="J264:O264"/>
    <mergeCell ref="C269:H269"/>
    <mergeCell ref="J269:O269"/>
  </mergeCells>
  <conditionalFormatting sqref="J103:N108">
    <cfRule type="colorScale" priority="2">
      <colorScale>
        <cfvo type="min"/>
        <cfvo type="max"/>
        <color rgb="FFFFEF9C"/>
        <color rgb="FF63BE7B"/>
      </colorScale>
    </cfRule>
  </conditionalFormatting>
  <conditionalFormatting sqref="J132:N132">
    <cfRule type="colorScale" priority="1">
      <colorScale>
        <cfvo type="min"/>
        <cfvo type="max"/>
        <color rgb="FFFFEF9C"/>
        <color rgb="FF63BE7B"/>
      </colorScale>
    </cfRule>
  </conditionalFormatting>
  <printOptions horizontalCentered="1"/>
  <pageMargins left="0.25" right="0.25" top="0.75" bottom="0.75" header="0.3" footer="0.3"/>
  <pageSetup paperSize="9" scale="61" fitToHeight="0" orientation="portrait" r:id="rId1"/>
  <headerFooter alignWithMargins="0">
    <oddFooter>&amp;C&amp;P</oddFooter>
  </headerFooter>
  <rowBreaks count="6" manualBreakCount="6">
    <brk id="21" max="15" man="1"/>
    <brk id="46" max="15" man="1"/>
    <brk id="107" max="15" man="1"/>
    <brk id="132" max="15" man="1"/>
    <brk id="151" max="15" man="1"/>
    <brk id="254"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879553" r:id="rId4" name="Drop Down 1">
              <controlPr defaultSize="0" print="0" autoLine="0" autoPict="0">
                <anchor moveWithCells="1" sizeWithCells="1">
                  <from>
                    <xdr:col>1</xdr:col>
                    <xdr:colOff>247650</xdr:colOff>
                    <xdr:row>0</xdr:row>
                    <xdr:rowOff>19050</xdr:rowOff>
                  </from>
                  <to>
                    <xdr:col>3</xdr:col>
                    <xdr:colOff>171450</xdr:colOff>
                    <xdr:row>0</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3"/>
  <sheetViews>
    <sheetView workbookViewId="0">
      <selection activeCell="A22" sqref="A22"/>
    </sheetView>
  </sheetViews>
  <sheetFormatPr baseColWidth="10" defaultRowHeight="12.75" x14ac:dyDescent="0.2"/>
  <cols>
    <col min="1" max="1" width="45.28515625" bestFit="1" customWidth="1"/>
  </cols>
  <sheetData>
    <row r="3" spans="1:1" x14ac:dyDescent="0.2">
      <c r="A3" s="210" t="s">
        <v>545</v>
      </c>
    </row>
    <row r="4" spans="1:1" x14ac:dyDescent="0.2">
      <c r="A4" s="10" t="s">
        <v>63</v>
      </c>
    </row>
    <row r="5" spans="1:1" x14ac:dyDescent="0.2">
      <c r="A5" s="10" t="s">
        <v>317</v>
      </c>
    </row>
    <row r="6" spans="1:1" x14ac:dyDescent="0.2">
      <c r="A6" s="10" t="s">
        <v>72</v>
      </c>
    </row>
    <row r="7" spans="1:1" x14ac:dyDescent="0.2">
      <c r="A7" s="10" t="s">
        <v>73</v>
      </c>
    </row>
    <row r="8" spans="1:1" x14ac:dyDescent="0.2">
      <c r="A8" s="10" t="s">
        <v>74</v>
      </c>
    </row>
    <row r="9" spans="1:1" x14ac:dyDescent="0.2">
      <c r="A9" s="10" t="s">
        <v>75</v>
      </c>
    </row>
    <row r="10" spans="1:1" x14ac:dyDescent="0.2">
      <c r="A10" s="10" t="s">
        <v>76</v>
      </c>
    </row>
    <row r="11" spans="1:1" x14ac:dyDescent="0.2">
      <c r="A11" s="10" t="s">
        <v>77</v>
      </c>
    </row>
    <row r="12" spans="1:1" x14ac:dyDescent="0.2">
      <c r="A12" s="10" t="s">
        <v>78</v>
      </c>
    </row>
    <row r="13" spans="1:1" x14ac:dyDescent="0.2">
      <c r="A13" s="10" t="s">
        <v>79</v>
      </c>
    </row>
    <row r="14" spans="1:1" x14ac:dyDescent="0.2">
      <c r="A14" s="10" t="s">
        <v>80</v>
      </c>
    </row>
    <row r="15" spans="1:1" x14ac:dyDescent="0.2">
      <c r="A15" s="10" t="s">
        <v>81</v>
      </c>
    </row>
    <row r="16" spans="1:1" x14ac:dyDescent="0.2">
      <c r="A16" s="10" t="s">
        <v>199</v>
      </c>
    </row>
    <row r="17" spans="1:1" x14ac:dyDescent="0.2">
      <c r="A17" s="10" t="s">
        <v>486</v>
      </c>
    </row>
    <row r="18" spans="1:1" x14ac:dyDescent="0.2">
      <c r="A18" s="10" t="s">
        <v>83</v>
      </c>
    </row>
    <row r="19" spans="1:1" x14ac:dyDescent="0.2">
      <c r="A19" s="10" t="s">
        <v>200</v>
      </c>
    </row>
    <row r="20" spans="1:1" x14ac:dyDescent="0.2">
      <c r="A20" s="10" t="s">
        <v>201</v>
      </c>
    </row>
    <row r="21" spans="1:1" x14ac:dyDescent="0.2">
      <c r="A21" s="10" t="s">
        <v>84</v>
      </c>
    </row>
    <row r="22" spans="1:1" x14ac:dyDescent="0.2">
      <c r="A22" s="10" t="s">
        <v>318</v>
      </c>
    </row>
    <row r="23" spans="1:1" x14ac:dyDescent="0.2">
      <c r="A23" s="10" t="s">
        <v>86</v>
      </c>
    </row>
    <row r="24" spans="1:1" x14ac:dyDescent="0.2">
      <c r="A24" s="10" t="s">
        <v>87</v>
      </c>
    </row>
    <row r="25" spans="1:1" x14ac:dyDescent="0.2">
      <c r="A25" s="10" t="s">
        <v>88</v>
      </c>
    </row>
    <row r="26" spans="1:1" x14ac:dyDescent="0.2">
      <c r="A26" s="10" t="s">
        <v>89</v>
      </c>
    </row>
    <row r="27" spans="1:1" x14ac:dyDescent="0.2">
      <c r="A27" s="10" t="s">
        <v>90</v>
      </c>
    </row>
    <row r="28" spans="1:1" x14ac:dyDescent="0.2">
      <c r="A28" s="10" t="s">
        <v>202</v>
      </c>
    </row>
    <row r="29" spans="1:1" x14ac:dyDescent="0.2">
      <c r="A29" s="10" t="s">
        <v>91</v>
      </c>
    </row>
    <row r="30" spans="1:1" x14ac:dyDescent="0.2">
      <c r="A30" s="10" t="s">
        <v>203</v>
      </c>
    </row>
    <row r="31" spans="1:1" x14ac:dyDescent="0.2">
      <c r="A31" s="10" t="s">
        <v>92</v>
      </c>
    </row>
    <row r="32" spans="1:1" x14ac:dyDescent="0.2">
      <c r="A32" s="10" t="s">
        <v>34</v>
      </c>
    </row>
    <row r="33" spans="1:1" x14ac:dyDescent="0.2">
      <c r="A33" s="10"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N680"/>
  <sheetViews>
    <sheetView zoomScale="85" zoomScaleNormal="85" workbookViewId="0">
      <pane xSplit="3" ySplit="2" topLeftCell="BB658" activePane="bottomRight" state="frozen"/>
      <selection pane="topRight" activeCell="D1" sqref="D1"/>
      <selection pane="bottomLeft" activeCell="A3" sqref="A3"/>
      <selection pane="bottomRight" activeCell="BB676" sqref="BB676:BN680"/>
    </sheetView>
  </sheetViews>
  <sheetFormatPr baseColWidth="10" defaultRowHeight="12.75" x14ac:dyDescent="0.2"/>
  <cols>
    <col min="1" max="1" width="42.7109375" style="167" customWidth="1"/>
    <col min="2" max="3" width="30.140625" style="167" customWidth="1"/>
    <col min="4" max="4" width="18.5703125" style="229" customWidth="1"/>
    <col min="5" max="5" width="40.28515625" customWidth="1"/>
    <col min="12" max="12" width="36.85546875" customWidth="1"/>
    <col min="44" max="44" width="16.28515625" style="124" customWidth="1"/>
    <col min="48" max="48" width="71.5703125" customWidth="1"/>
    <col min="50" max="50" width="22" style="124" customWidth="1"/>
    <col min="51" max="51" width="16.5703125" style="209" customWidth="1"/>
    <col min="53" max="53" width="122.5703125" customWidth="1"/>
    <col min="60" max="65" width="7.42578125" customWidth="1"/>
  </cols>
  <sheetData>
    <row r="1" spans="1:66" s="124" customFormat="1" ht="194.25" customHeight="1" x14ac:dyDescent="0.2">
      <c r="A1" s="166" t="s">
        <v>191</v>
      </c>
      <c r="B1" s="166" t="s">
        <v>193</v>
      </c>
      <c r="C1" s="166" t="s">
        <v>198</v>
      </c>
      <c r="D1" s="227" t="s">
        <v>129</v>
      </c>
      <c r="E1" s="124" t="s">
        <v>234</v>
      </c>
      <c r="F1" s="124" t="s">
        <v>100</v>
      </c>
      <c r="G1" s="124" t="s">
        <v>101</v>
      </c>
      <c r="H1" s="124" t="s">
        <v>260</v>
      </c>
      <c r="I1" s="124" t="s">
        <v>63</v>
      </c>
      <c r="J1" s="124" t="s">
        <v>64</v>
      </c>
      <c r="K1" s="124" t="s">
        <v>102</v>
      </c>
      <c r="L1" s="124" t="s">
        <v>103</v>
      </c>
      <c r="M1" s="124" t="s">
        <v>104</v>
      </c>
      <c r="N1" s="124" t="s">
        <v>1</v>
      </c>
      <c r="O1" s="124" t="s">
        <v>105</v>
      </c>
      <c r="P1" s="124" t="s">
        <v>106</v>
      </c>
      <c r="Q1" s="221" t="s">
        <v>228</v>
      </c>
      <c r="R1" s="124" t="s">
        <v>211</v>
      </c>
      <c r="S1" s="124" t="s">
        <v>212</v>
      </c>
      <c r="T1" s="124" t="s">
        <v>213</v>
      </c>
      <c r="U1" s="124" t="s">
        <v>214</v>
      </c>
      <c r="V1" s="124" t="s">
        <v>107</v>
      </c>
      <c r="W1" s="124" t="s">
        <v>108</v>
      </c>
      <c r="X1" s="124" t="s">
        <v>109</v>
      </c>
      <c r="Y1" s="124" t="s">
        <v>110</v>
      </c>
      <c r="Z1" s="124" t="s">
        <v>111</v>
      </c>
      <c r="AA1" s="124" t="s">
        <v>112</v>
      </c>
      <c r="AB1" s="124" t="s">
        <v>113</v>
      </c>
      <c r="AC1" s="124" t="s">
        <v>278</v>
      </c>
      <c r="AD1" s="124" t="s">
        <v>61</v>
      </c>
      <c r="AE1" s="124" t="s">
        <v>2</v>
      </c>
      <c r="AF1" s="124" t="s">
        <v>3</v>
      </c>
      <c r="AG1" s="124" t="s">
        <v>114</v>
      </c>
      <c r="AH1" s="124" t="s">
        <v>115</v>
      </c>
      <c r="AI1" s="124" t="s">
        <v>235</v>
      </c>
      <c r="AJ1" s="124" t="s">
        <v>116</v>
      </c>
      <c r="AK1" s="124" t="s">
        <v>236</v>
      </c>
      <c r="AL1" s="124" t="s">
        <v>237</v>
      </c>
      <c r="AM1" s="124" t="s">
        <v>117</v>
      </c>
      <c r="AN1" s="124" t="s">
        <v>118</v>
      </c>
      <c r="AO1" s="124" t="s">
        <v>119</v>
      </c>
      <c r="AP1" s="124" t="s">
        <v>120</v>
      </c>
      <c r="AQ1" s="124" t="s">
        <v>121</v>
      </c>
      <c r="AR1" s="124" t="s">
        <v>122</v>
      </c>
      <c r="AS1" s="124" t="s">
        <v>123</v>
      </c>
      <c r="AT1" s="124" t="s">
        <v>124</v>
      </c>
      <c r="AU1" s="124" t="s">
        <v>238</v>
      </c>
      <c r="AV1" s="124" t="s">
        <v>125</v>
      </c>
      <c r="AW1" s="124" t="s">
        <v>126</v>
      </c>
      <c r="AX1" s="124" t="s">
        <v>127</v>
      </c>
      <c r="AY1" s="208" t="s">
        <v>128</v>
      </c>
      <c r="AZ1" s="124" t="s">
        <v>65</v>
      </c>
      <c r="BA1" s="124" t="s">
        <v>4</v>
      </c>
      <c r="BB1" s="257" t="s">
        <v>312</v>
      </c>
      <c r="BC1" s="257" t="s">
        <v>330</v>
      </c>
      <c r="BD1" s="257" t="s">
        <v>339</v>
      </c>
      <c r="BE1" s="257" t="s">
        <v>333</v>
      </c>
      <c r="BF1" s="257" t="s">
        <v>403</v>
      </c>
      <c r="BG1" s="257" t="s">
        <v>546</v>
      </c>
      <c r="BH1" s="257" t="s">
        <v>436</v>
      </c>
      <c r="BI1" s="257" t="s">
        <v>369</v>
      </c>
      <c r="BJ1" s="257" t="s">
        <v>548</v>
      </c>
      <c r="BK1" s="257" t="s">
        <v>326</v>
      </c>
      <c r="BL1" s="257" t="s">
        <v>331</v>
      </c>
      <c r="BM1" s="257" t="s">
        <v>314</v>
      </c>
      <c r="BN1" s="257" t="s">
        <v>352</v>
      </c>
    </row>
    <row r="2" spans="1:66" s="124" customFormat="1" ht="102.75" customHeight="1" x14ac:dyDescent="0.2">
      <c r="A2" s="166"/>
      <c r="B2" s="166"/>
      <c r="C2" s="166"/>
      <c r="D2" s="227" t="s">
        <v>257</v>
      </c>
      <c r="E2" s="124" t="s">
        <v>258</v>
      </c>
      <c r="F2" s="124" t="s">
        <v>100</v>
      </c>
      <c r="G2" s="124" t="s">
        <v>259</v>
      </c>
      <c r="H2" s="124" t="s">
        <v>260</v>
      </c>
      <c r="I2" s="124" t="s">
        <v>63</v>
      </c>
      <c r="J2" s="124" t="s">
        <v>64</v>
      </c>
      <c r="K2" s="124" t="s">
        <v>261</v>
      </c>
      <c r="L2" s="124" t="s">
        <v>262</v>
      </c>
      <c r="M2" s="124" t="s">
        <v>263</v>
      </c>
      <c r="N2" s="124" t="s">
        <v>1</v>
      </c>
      <c r="O2" s="124" t="s">
        <v>264</v>
      </c>
      <c r="P2" s="124" t="s">
        <v>265</v>
      </c>
      <c r="Q2" s="221" t="s">
        <v>266</v>
      </c>
      <c r="R2" s="124" t="s">
        <v>267</v>
      </c>
      <c r="S2" s="124" t="s">
        <v>268</v>
      </c>
      <c r="T2" s="124" t="s">
        <v>269</v>
      </c>
      <c r="U2" s="124" t="s">
        <v>270</v>
      </c>
      <c r="V2" s="124" t="s">
        <v>271</v>
      </c>
      <c r="W2" s="124" t="s">
        <v>272</v>
      </c>
      <c r="X2" s="124" t="s">
        <v>273</v>
      </c>
      <c r="Y2" s="124" t="s">
        <v>274</v>
      </c>
      <c r="Z2" s="124" t="s">
        <v>275</v>
      </c>
      <c r="AA2" s="124" t="s">
        <v>276</v>
      </c>
      <c r="AB2" s="124" t="s">
        <v>277</v>
      </c>
      <c r="AC2" s="124" t="s">
        <v>278</v>
      </c>
      <c r="AD2" s="124" t="s">
        <v>279</v>
      </c>
      <c r="AE2" s="124" t="s">
        <v>280</v>
      </c>
      <c r="AF2" s="124" t="s">
        <v>281</v>
      </c>
      <c r="AG2" s="124" t="s">
        <v>282</v>
      </c>
      <c r="AH2" s="124" t="s">
        <v>283</v>
      </c>
      <c r="AI2" s="124" t="s">
        <v>284</v>
      </c>
      <c r="AJ2" s="124" t="s">
        <v>285</v>
      </c>
      <c r="AK2" s="124" t="s">
        <v>286</v>
      </c>
      <c r="AL2" s="124" t="s">
        <v>287</v>
      </c>
      <c r="AM2" s="124" t="s">
        <v>288</v>
      </c>
      <c r="AN2" s="124" t="s">
        <v>289</v>
      </c>
      <c r="AO2" s="124" t="s">
        <v>290</v>
      </c>
      <c r="AP2" s="124" t="s">
        <v>291</v>
      </c>
      <c r="AQ2" s="124" t="s">
        <v>292</v>
      </c>
      <c r="AR2" s="124" t="s">
        <v>293</v>
      </c>
      <c r="AS2" s="124" t="s">
        <v>294</v>
      </c>
      <c r="AT2" s="124" t="s">
        <v>295</v>
      </c>
      <c r="AU2" s="124" t="s">
        <v>296</v>
      </c>
      <c r="AV2" s="124" t="s">
        <v>297</v>
      </c>
      <c r="AW2" s="124" t="s">
        <v>298</v>
      </c>
      <c r="AX2" s="124" t="s">
        <v>299</v>
      </c>
      <c r="AY2" s="208" t="s">
        <v>300</v>
      </c>
      <c r="AZ2" s="124" t="s">
        <v>301</v>
      </c>
      <c r="BA2" s="124" t="s">
        <v>302</v>
      </c>
    </row>
    <row r="3" spans="1:66" ht="15" x14ac:dyDescent="0.25">
      <c r="A3" s="167" t="str">
        <f>IF(ISNA(LOOKUP($E3,BLIOTECAS!$B$1:$B$27,BLIOTECAS!C$1:C$27)),"",LOOKUP($E3,BLIOTECAS!$B$1:$B$27,BLIOTECAS!C$1:C$27))</f>
        <v/>
      </c>
      <c r="B3" s="167" t="str">
        <f>IF(ISNA(LOOKUP($E3,BLIOTECAS!$B$1:$B$27,BLIOTECAS!D$1:D$27)),"",LOOKUP($E3,BLIOTECAS!$B$1:$B$27,BLIOTECAS!D$1:D$27))</f>
        <v/>
      </c>
      <c r="C3" s="167" t="str">
        <f>IFERROR(VLOOKUP(E3,BLIOTECAS!$C$1:$E$26,3,FALSE),"")</f>
        <v>Ciencias Sociales</v>
      </c>
      <c r="D3" s="213">
        <v>43976.848611111112</v>
      </c>
      <c r="E3" s="270" t="s">
        <v>82</v>
      </c>
      <c r="F3" s="212" t="s">
        <v>311</v>
      </c>
      <c r="G3" s="212" t="s">
        <v>304</v>
      </c>
      <c r="H3" s="212" t="s">
        <v>339</v>
      </c>
      <c r="I3" s="212" t="s">
        <v>317</v>
      </c>
      <c r="J3" s="212" t="s">
        <v>359</v>
      </c>
      <c r="K3" s="212"/>
      <c r="L3" s="212"/>
      <c r="M3" s="212"/>
      <c r="N3" s="212"/>
      <c r="O3" s="212"/>
      <c r="P3" s="212"/>
      <c r="Q3" s="212">
        <v>5</v>
      </c>
      <c r="R3" s="212">
        <v>5</v>
      </c>
      <c r="S3" s="212">
        <v>5</v>
      </c>
      <c r="T3" s="212">
        <v>2</v>
      </c>
      <c r="U3" s="212">
        <v>2</v>
      </c>
      <c r="V3" s="212">
        <v>4</v>
      </c>
      <c r="W3" s="212"/>
      <c r="X3" s="212">
        <v>4</v>
      </c>
      <c r="Y3" s="212">
        <v>5</v>
      </c>
      <c r="Z3" s="212">
        <v>3</v>
      </c>
      <c r="AA3" s="212">
        <v>4</v>
      </c>
      <c r="AB3" s="212">
        <v>4</v>
      </c>
      <c r="AC3" s="212" t="s">
        <v>314</v>
      </c>
      <c r="AD3" s="212"/>
      <c r="AE3" s="212"/>
      <c r="AF3" s="212"/>
      <c r="AG3" s="212"/>
      <c r="AH3" s="212"/>
      <c r="AI3" s="212"/>
      <c r="AJ3" s="212">
        <v>4</v>
      </c>
      <c r="AK3" s="266" t="s">
        <v>239</v>
      </c>
      <c r="AL3" s="212" t="s">
        <v>323</v>
      </c>
      <c r="AM3" s="212"/>
      <c r="AN3" s="212"/>
      <c r="AO3" s="212"/>
      <c r="AP3" s="212"/>
      <c r="AQ3" s="212" t="s">
        <v>239</v>
      </c>
      <c r="AR3" s="212" t="s">
        <v>239</v>
      </c>
      <c r="AS3" s="212" t="s">
        <v>239</v>
      </c>
      <c r="AT3" s="212" t="s">
        <v>6</v>
      </c>
      <c r="AU3" s="212" t="s">
        <v>239</v>
      </c>
      <c r="AV3" s="212"/>
      <c r="AW3" s="212">
        <v>5</v>
      </c>
      <c r="AX3" s="212">
        <v>5</v>
      </c>
      <c r="AY3" s="212" t="s">
        <v>309</v>
      </c>
      <c r="AZ3" s="212" t="s">
        <v>310</v>
      </c>
      <c r="BA3" s="212"/>
      <c r="BB3">
        <f>IF(IFERROR(FIND(BB$1,$H3,1),0)&lt;&gt;0,1,0)</f>
        <v>0</v>
      </c>
      <c r="BC3">
        <f t="shared" ref="BC3:BG18" si="0">IF(IFERROR(FIND(BC$1,$H3,1),0)&lt;&gt;0,1,0)</f>
        <v>0</v>
      </c>
      <c r="BD3">
        <f t="shared" si="0"/>
        <v>1</v>
      </c>
      <c r="BE3">
        <f t="shared" si="0"/>
        <v>0</v>
      </c>
      <c r="BF3">
        <f t="shared" si="0"/>
        <v>0</v>
      </c>
      <c r="BG3">
        <f t="shared" si="0"/>
        <v>0</v>
      </c>
      <c r="BH3">
        <f>IF(IFERROR(FIND(BH$1,$AC3,1),0)&lt;&gt;0,1,0)</f>
        <v>0</v>
      </c>
      <c r="BI3">
        <f t="shared" ref="BI3:BN18" si="1">IF(IFERROR(FIND(BI$1,$AC3,1),0)&lt;&gt;0,1,0)</f>
        <v>0</v>
      </c>
      <c r="BJ3">
        <f t="shared" si="1"/>
        <v>0</v>
      </c>
      <c r="BK3">
        <f t="shared" si="1"/>
        <v>0</v>
      </c>
      <c r="BL3">
        <f t="shared" si="1"/>
        <v>0</v>
      </c>
      <c r="BM3">
        <f t="shared" si="1"/>
        <v>1</v>
      </c>
      <c r="BN3">
        <f t="shared" si="1"/>
        <v>0</v>
      </c>
    </row>
    <row r="4" spans="1:66" ht="15" x14ac:dyDescent="0.25">
      <c r="A4" s="167" t="str">
        <f>IF(ISNA(LOOKUP($E4,BLIOTECAS!$B$1:$B$27,BLIOTECAS!C$1:C$27)),"",LOOKUP($E4,BLIOTECAS!$B$1:$B$27,BLIOTECAS!C$1:C$27))</f>
        <v/>
      </c>
      <c r="B4" s="167" t="str">
        <f>IF(ISNA(LOOKUP($E4,BLIOTECAS!$B$1:$B$27,BLIOTECAS!D$1:D$27)),"",LOOKUP($E4,BLIOTECAS!$B$1:$B$27,BLIOTECAS!D$1:D$27))</f>
        <v/>
      </c>
      <c r="C4" s="167" t="str">
        <f>IFERROR(VLOOKUP(E4,BLIOTECAS!$C$1:$E$26,3,FALSE),"")</f>
        <v>Ciencias de la Salud</v>
      </c>
      <c r="D4" s="213">
        <v>43976.811805555553</v>
      </c>
      <c r="E4" s="212" t="s">
        <v>200</v>
      </c>
      <c r="F4" s="212" t="s">
        <v>303</v>
      </c>
      <c r="G4" s="212" t="s">
        <v>311</v>
      </c>
      <c r="H4" s="212" t="s">
        <v>312</v>
      </c>
      <c r="I4" s="212" t="s">
        <v>200</v>
      </c>
      <c r="J4" s="212" t="s">
        <v>89</v>
      </c>
      <c r="K4" s="212"/>
      <c r="L4" s="212"/>
      <c r="M4" s="212"/>
      <c r="N4" s="212"/>
      <c r="O4" s="212"/>
      <c r="P4" s="212"/>
      <c r="Q4" s="212">
        <v>2</v>
      </c>
      <c r="R4" s="212">
        <v>4</v>
      </c>
      <c r="S4" s="212">
        <v>1</v>
      </c>
      <c r="T4" s="212">
        <v>4</v>
      </c>
      <c r="U4" s="212">
        <v>2</v>
      </c>
      <c r="V4" s="212">
        <v>4</v>
      </c>
      <c r="W4" s="212"/>
      <c r="X4" s="212">
        <v>5</v>
      </c>
      <c r="Y4" s="212">
        <v>5</v>
      </c>
      <c r="Z4" s="212">
        <v>4</v>
      </c>
      <c r="AA4" s="212">
        <v>4</v>
      </c>
      <c r="AB4" s="212">
        <v>4</v>
      </c>
      <c r="AC4" s="212" t="s">
        <v>378</v>
      </c>
      <c r="AD4" s="212"/>
      <c r="AE4" s="212"/>
      <c r="AF4" s="212"/>
      <c r="AG4" s="212"/>
      <c r="AH4" s="212"/>
      <c r="AI4" s="212"/>
      <c r="AJ4" s="212">
        <v>5</v>
      </c>
      <c r="AK4" s="212" t="s">
        <v>7</v>
      </c>
      <c r="AL4" s="212"/>
      <c r="AM4" s="212"/>
      <c r="AN4" s="212"/>
      <c r="AO4" s="212"/>
      <c r="AP4" s="212"/>
      <c r="AQ4" s="212" t="s">
        <v>7</v>
      </c>
      <c r="AR4" s="212" t="s">
        <v>239</v>
      </c>
      <c r="AS4" s="212" t="s">
        <v>239</v>
      </c>
      <c r="AT4" s="212" t="s">
        <v>6</v>
      </c>
      <c r="AU4" s="212" t="s">
        <v>7</v>
      </c>
      <c r="AV4" s="212"/>
      <c r="AW4" s="212">
        <v>5</v>
      </c>
      <c r="AX4" s="212">
        <v>5</v>
      </c>
      <c r="AY4" s="212" t="s">
        <v>309</v>
      </c>
      <c r="AZ4" s="212" t="s">
        <v>310</v>
      </c>
      <c r="BA4" s="212"/>
      <c r="BB4">
        <f t="shared" ref="BB4:BG58" si="2">IF(IFERROR(FIND(BB$1,$H4,1),0)&lt;&gt;0,1,0)</f>
        <v>1</v>
      </c>
      <c r="BC4">
        <f t="shared" si="0"/>
        <v>0</v>
      </c>
      <c r="BD4">
        <f t="shared" si="0"/>
        <v>0</v>
      </c>
      <c r="BE4">
        <f t="shared" si="0"/>
        <v>0</v>
      </c>
      <c r="BF4">
        <f t="shared" si="0"/>
        <v>0</v>
      </c>
      <c r="BG4">
        <f t="shared" si="0"/>
        <v>0</v>
      </c>
      <c r="BH4">
        <f t="shared" ref="BH4:BN19" si="3">IF(IFERROR(FIND(BH$1,$AC4,1),0)&lt;&gt;0,1,0)</f>
        <v>0</v>
      </c>
      <c r="BI4">
        <f t="shared" si="1"/>
        <v>1</v>
      </c>
      <c r="BJ4">
        <f t="shared" si="1"/>
        <v>0</v>
      </c>
      <c r="BK4">
        <f t="shared" si="1"/>
        <v>1</v>
      </c>
      <c r="BL4">
        <f t="shared" si="1"/>
        <v>0</v>
      </c>
      <c r="BM4">
        <f t="shared" si="1"/>
        <v>0</v>
      </c>
      <c r="BN4">
        <f t="shared" si="1"/>
        <v>0</v>
      </c>
    </row>
    <row r="5" spans="1:66" ht="15" x14ac:dyDescent="0.25">
      <c r="A5" s="167" t="str">
        <f>IF(ISNA(LOOKUP($E5,BLIOTECAS!$B$1:$B$27,BLIOTECAS!C$1:C$27)),"",LOOKUP($E5,BLIOTECAS!$B$1:$B$27,BLIOTECAS!C$1:C$27))</f>
        <v/>
      </c>
      <c r="B5" s="167" t="str">
        <f>IF(ISNA(LOOKUP($E5,BLIOTECAS!$B$1:$B$27,BLIOTECAS!D$1:D$27)),"",LOOKUP($E5,BLIOTECAS!$B$1:$B$27,BLIOTECAS!D$1:D$27))</f>
        <v/>
      </c>
      <c r="C5" s="167" t="str">
        <f>IFERROR(VLOOKUP(E5,BLIOTECAS!$C$1:$E$26,3,FALSE),"")</f>
        <v>Humanidades</v>
      </c>
      <c r="D5" s="213">
        <v>43976.807638888888</v>
      </c>
      <c r="E5" s="212" t="s">
        <v>72</v>
      </c>
      <c r="F5" s="212" t="s">
        <v>311</v>
      </c>
      <c r="G5" s="212" t="s">
        <v>311</v>
      </c>
      <c r="H5" s="212" t="s">
        <v>312</v>
      </c>
      <c r="I5" s="212" t="s">
        <v>72</v>
      </c>
      <c r="J5" s="212"/>
      <c r="K5" s="212"/>
      <c r="L5" s="212"/>
      <c r="M5" s="212"/>
      <c r="N5" s="212"/>
      <c r="O5" s="212"/>
      <c r="P5" s="212"/>
      <c r="Q5" s="212">
        <v>3</v>
      </c>
      <c r="R5" s="212">
        <v>3</v>
      </c>
      <c r="S5" s="212">
        <v>4</v>
      </c>
      <c r="T5" s="212">
        <v>3</v>
      </c>
      <c r="U5" s="212">
        <v>4</v>
      </c>
      <c r="V5" s="212">
        <v>3</v>
      </c>
      <c r="W5" s="212"/>
      <c r="X5" s="212">
        <v>3</v>
      </c>
      <c r="Y5" s="212">
        <v>5</v>
      </c>
      <c r="Z5" s="212">
        <v>5</v>
      </c>
      <c r="AA5" s="212">
        <v>5</v>
      </c>
      <c r="AB5" s="212">
        <v>5</v>
      </c>
      <c r="AC5" s="212" t="s">
        <v>803</v>
      </c>
      <c r="AD5" s="212"/>
      <c r="AE5" s="212"/>
      <c r="AF5" s="212"/>
      <c r="AG5" s="212"/>
      <c r="AH5" s="212"/>
      <c r="AI5" s="212"/>
      <c r="AJ5" s="212">
        <v>3</v>
      </c>
      <c r="AK5" s="212" t="s">
        <v>239</v>
      </c>
      <c r="AL5" s="212" t="s">
        <v>323</v>
      </c>
      <c r="AM5" s="212"/>
      <c r="AN5" s="212"/>
      <c r="AO5" s="212"/>
      <c r="AP5" s="212"/>
      <c r="AQ5" s="212" t="s">
        <v>7</v>
      </c>
      <c r="AR5" s="212" t="s">
        <v>239</v>
      </c>
      <c r="AS5" s="212" t="s">
        <v>239</v>
      </c>
      <c r="AT5" s="212" t="s">
        <v>324</v>
      </c>
      <c r="AU5" s="212" t="s">
        <v>239</v>
      </c>
      <c r="AV5" s="212"/>
      <c r="AW5" s="212">
        <v>4</v>
      </c>
      <c r="AX5" s="212">
        <v>5</v>
      </c>
      <c r="AY5" s="212" t="s">
        <v>321</v>
      </c>
      <c r="AZ5" s="212" t="s">
        <v>315</v>
      </c>
      <c r="BA5" s="212"/>
      <c r="BB5">
        <f t="shared" si="2"/>
        <v>1</v>
      </c>
      <c r="BC5">
        <f t="shared" si="0"/>
        <v>0</v>
      </c>
      <c r="BD5">
        <f t="shared" si="0"/>
        <v>0</v>
      </c>
      <c r="BE5">
        <f t="shared" si="0"/>
        <v>0</v>
      </c>
      <c r="BF5">
        <f t="shared" si="0"/>
        <v>0</v>
      </c>
      <c r="BG5">
        <f t="shared" si="0"/>
        <v>0</v>
      </c>
      <c r="BH5">
        <f t="shared" si="3"/>
        <v>0</v>
      </c>
      <c r="BI5">
        <f t="shared" si="1"/>
        <v>0</v>
      </c>
      <c r="BJ5">
        <f t="shared" si="1"/>
        <v>1</v>
      </c>
      <c r="BK5">
        <f t="shared" si="1"/>
        <v>1</v>
      </c>
      <c r="BL5">
        <f t="shared" si="1"/>
        <v>1</v>
      </c>
      <c r="BM5">
        <f t="shared" si="1"/>
        <v>0</v>
      </c>
      <c r="BN5">
        <f t="shared" si="1"/>
        <v>0</v>
      </c>
    </row>
    <row r="6" spans="1:66" ht="15" x14ac:dyDescent="0.25">
      <c r="A6" s="167" t="str">
        <f>IF(ISNA(LOOKUP($E6,BLIOTECAS!$B$1:$B$27,BLIOTECAS!C$1:C$27)),"",LOOKUP($E6,BLIOTECAS!$B$1:$B$27,BLIOTECAS!C$1:C$27))</f>
        <v/>
      </c>
      <c r="B6" s="167" t="str">
        <f>IF(ISNA(LOOKUP($E6,BLIOTECAS!$B$1:$B$27,BLIOTECAS!D$1:D$27)),"",LOOKUP($E6,BLIOTECAS!$B$1:$B$27,BLIOTECAS!D$1:D$27))</f>
        <v/>
      </c>
      <c r="C6" s="167" t="str">
        <f>IFERROR(VLOOKUP(E6,BLIOTECAS!$C$1:$E$26,3,FALSE),"")</f>
        <v>Ciencias de la Salud</v>
      </c>
      <c r="D6" s="213">
        <v>43976.603472222225</v>
      </c>
      <c r="E6" s="212" t="s">
        <v>200</v>
      </c>
      <c r="F6" s="212" t="s">
        <v>303</v>
      </c>
      <c r="G6" s="212" t="s">
        <v>311</v>
      </c>
      <c r="H6" s="212" t="s">
        <v>330</v>
      </c>
      <c r="I6" s="212" t="s">
        <v>200</v>
      </c>
      <c r="J6" s="212"/>
      <c r="K6" s="212"/>
      <c r="L6" s="212"/>
      <c r="M6" s="212"/>
      <c r="N6" s="212"/>
      <c r="O6" s="212"/>
      <c r="P6" s="212"/>
      <c r="Q6" s="212">
        <v>5</v>
      </c>
      <c r="R6" s="212">
        <v>2</v>
      </c>
      <c r="S6" s="212">
        <v>3</v>
      </c>
      <c r="T6" s="212">
        <v>1</v>
      </c>
      <c r="U6" s="212">
        <v>1</v>
      </c>
      <c r="V6" s="212">
        <v>3</v>
      </c>
      <c r="W6" s="212"/>
      <c r="X6" s="212">
        <v>4</v>
      </c>
      <c r="Y6" s="212">
        <v>4</v>
      </c>
      <c r="Z6" s="212">
        <v>3</v>
      </c>
      <c r="AA6" s="212">
        <v>4</v>
      </c>
      <c r="AB6" s="212">
        <v>4</v>
      </c>
      <c r="AC6" s="212" t="s">
        <v>314</v>
      </c>
      <c r="AD6" s="212"/>
      <c r="AE6" s="212"/>
      <c r="AF6" s="212"/>
      <c r="AG6" s="212"/>
      <c r="AH6" s="212"/>
      <c r="AI6" s="212"/>
      <c r="AJ6" s="212">
        <v>5</v>
      </c>
      <c r="AK6" s="212" t="s">
        <v>239</v>
      </c>
      <c r="AL6" s="212" t="s">
        <v>323</v>
      </c>
      <c r="AM6" s="212"/>
      <c r="AN6" s="212"/>
      <c r="AO6" s="212"/>
      <c r="AP6" s="212"/>
      <c r="AQ6" s="212" t="s">
        <v>7</v>
      </c>
      <c r="AR6" s="212" t="s">
        <v>239</v>
      </c>
      <c r="AS6" s="212" t="s">
        <v>7</v>
      </c>
      <c r="AT6" s="212"/>
      <c r="AU6" s="212" t="s">
        <v>7</v>
      </c>
      <c r="AV6" s="212"/>
      <c r="AW6" s="212">
        <v>5</v>
      </c>
      <c r="AX6" s="212">
        <v>5</v>
      </c>
      <c r="AY6" s="212" t="s">
        <v>321</v>
      </c>
      <c r="AZ6" s="212" t="s">
        <v>310</v>
      </c>
      <c r="BA6" s="212"/>
      <c r="BB6">
        <f t="shared" si="2"/>
        <v>0</v>
      </c>
      <c r="BC6">
        <f t="shared" si="0"/>
        <v>1</v>
      </c>
      <c r="BD6">
        <f t="shared" si="0"/>
        <v>0</v>
      </c>
      <c r="BE6">
        <f t="shared" si="0"/>
        <v>0</v>
      </c>
      <c r="BF6">
        <f t="shared" si="0"/>
        <v>0</v>
      </c>
      <c r="BG6">
        <f t="shared" si="0"/>
        <v>0</v>
      </c>
      <c r="BH6">
        <f t="shared" si="3"/>
        <v>0</v>
      </c>
      <c r="BI6">
        <f t="shared" si="1"/>
        <v>0</v>
      </c>
      <c r="BJ6">
        <f t="shared" si="1"/>
        <v>0</v>
      </c>
      <c r="BK6">
        <f t="shared" si="1"/>
        <v>0</v>
      </c>
      <c r="BL6">
        <f t="shared" si="1"/>
        <v>0</v>
      </c>
      <c r="BM6">
        <f t="shared" si="1"/>
        <v>1</v>
      </c>
      <c r="BN6">
        <f t="shared" si="1"/>
        <v>0</v>
      </c>
    </row>
    <row r="7" spans="1:66" ht="15" x14ac:dyDescent="0.25">
      <c r="A7" s="167" t="str">
        <f>IF(ISNA(LOOKUP($E7,BLIOTECAS!$B$1:$B$27,BLIOTECAS!C$1:C$27)),"",LOOKUP($E7,BLIOTECAS!$B$1:$B$27,BLIOTECAS!C$1:C$27))</f>
        <v/>
      </c>
      <c r="B7" s="167" t="str">
        <f>IF(ISNA(LOOKUP($E7,BLIOTECAS!$B$1:$B$27,BLIOTECAS!D$1:D$27)),"",LOOKUP($E7,BLIOTECAS!$B$1:$B$27,BLIOTECAS!D$1:D$27))</f>
        <v/>
      </c>
      <c r="C7" s="167" t="str">
        <f>IFERROR(VLOOKUP(E7,BLIOTECAS!$C$1:$E$26,3,FALSE),"")</f>
        <v>Humanidades</v>
      </c>
      <c r="D7" s="213">
        <v>43976.5</v>
      </c>
      <c r="E7" s="212" t="s">
        <v>83</v>
      </c>
      <c r="F7" s="212" t="s">
        <v>303</v>
      </c>
      <c r="G7" s="212" t="s">
        <v>311</v>
      </c>
      <c r="H7" s="212" t="s">
        <v>312</v>
      </c>
      <c r="I7" s="212" t="s">
        <v>83</v>
      </c>
      <c r="J7" s="212"/>
      <c r="K7" s="212"/>
      <c r="L7" s="212" t="s">
        <v>780</v>
      </c>
      <c r="M7" s="212"/>
      <c r="N7" s="212"/>
      <c r="O7" s="212"/>
      <c r="P7" s="212"/>
      <c r="Q7" s="212">
        <v>4</v>
      </c>
      <c r="R7" s="212">
        <v>5</v>
      </c>
      <c r="S7" s="212">
        <v>4</v>
      </c>
      <c r="T7" s="212">
        <v>3</v>
      </c>
      <c r="U7" s="212">
        <v>4</v>
      </c>
      <c r="V7" s="212">
        <v>5</v>
      </c>
      <c r="W7" s="212"/>
      <c r="X7" s="212">
        <v>5</v>
      </c>
      <c r="Y7" s="212">
        <v>5</v>
      </c>
      <c r="Z7" s="212">
        <v>4</v>
      </c>
      <c r="AA7" s="212">
        <v>5</v>
      </c>
      <c r="AB7" s="212">
        <v>5</v>
      </c>
      <c r="AC7" s="212" t="s">
        <v>314</v>
      </c>
      <c r="AD7" s="212"/>
      <c r="AE7" s="212"/>
      <c r="AF7" s="212"/>
      <c r="AG7" s="212"/>
      <c r="AH7" s="212"/>
      <c r="AI7" s="212"/>
      <c r="AJ7" s="212"/>
      <c r="AK7" s="212" t="s">
        <v>239</v>
      </c>
      <c r="AL7" s="212" t="s">
        <v>323</v>
      </c>
      <c r="AM7" s="212"/>
      <c r="AN7" s="212"/>
      <c r="AO7" s="212"/>
      <c r="AP7" s="212"/>
      <c r="AQ7" s="212" t="s">
        <v>239</v>
      </c>
      <c r="AR7" s="212" t="s">
        <v>239</v>
      </c>
      <c r="AS7" s="212" t="s">
        <v>7</v>
      </c>
      <c r="AT7" s="212"/>
      <c r="AU7" s="212" t="s">
        <v>239</v>
      </c>
      <c r="AV7" s="212"/>
      <c r="AW7" s="212">
        <v>5</v>
      </c>
      <c r="AX7" s="212">
        <v>5</v>
      </c>
      <c r="AY7" s="212" t="s">
        <v>309</v>
      </c>
      <c r="AZ7" s="212" t="s">
        <v>337</v>
      </c>
      <c r="BA7" s="212" t="s">
        <v>781</v>
      </c>
      <c r="BB7">
        <f t="shared" si="2"/>
        <v>1</v>
      </c>
      <c r="BC7">
        <f t="shared" si="0"/>
        <v>0</v>
      </c>
      <c r="BD7">
        <f t="shared" si="0"/>
        <v>0</v>
      </c>
      <c r="BE7">
        <f t="shared" si="0"/>
        <v>0</v>
      </c>
      <c r="BF7">
        <f t="shared" si="0"/>
        <v>0</v>
      </c>
      <c r="BG7">
        <f t="shared" si="0"/>
        <v>0</v>
      </c>
      <c r="BH7">
        <f t="shared" si="3"/>
        <v>0</v>
      </c>
      <c r="BI7">
        <f t="shared" si="1"/>
        <v>0</v>
      </c>
      <c r="BJ7">
        <f t="shared" si="1"/>
        <v>0</v>
      </c>
      <c r="BK7">
        <f t="shared" si="1"/>
        <v>0</v>
      </c>
      <c r="BL7">
        <f t="shared" si="1"/>
        <v>0</v>
      </c>
      <c r="BM7">
        <f t="shared" si="1"/>
        <v>1</v>
      </c>
      <c r="BN7">
        <f t="shared" si="1"/>
        <v>0</v>
      </c>
    </row>
    <row r="8" spans="1:66" ht="15" x14ac:dyDescent="0.25">
      <c r="A8" s="167" t="str">
        <f>IF(ISNA(LOOKUP($E8,BLIOTECAS!$B$1:$B$27,BLIOTECAS!C$1:C$27)),"",LOOKUP($E8,BLIOTECAS!$B$1:$B$27,BLIOTECAS!C$1:C$27))</f>
        <v/>
      </c>
      <c r="B8" s="167" t="str">
        <f>IF(ISNA(LOOKUP($E8,BLIOTECAS!$B$1:$B$27,BLIOTECAS!D$1:D$27)),"",LOOKUP($E8,BLIOTECAS!$B$1:$B$27,BLIOTECAS!D$1:D$27))</f>
        <v/>
      </c>
      <c r="C8" s="167" t="str">
        <f>IFERROR(VLOOKUP(E8,BLIOTECAS!$C$1:$E$26,3,FALSE),"")</f>
        <v>Ciencias Sociales</v>
      </c>
      <c r="D8" s="213">
        <v>43976.398611111108</v>
      </c>
      <c r="E8" s="212" t="s">
        <v>75</v>
      </c>
      <c r="F8" s="212" t="s">
        <v>311</v>
      </c>
      <c r="G8" s="212" t="s">
        <v>304</v>
      </c>
      <c r="H8" s="212" t="s">
        <v>312</v>
      </c>
      <c r="I8" s="212" t="s">
        <v>75</v>
      </c>
      <c r="J8" s="212" t="s">
        <v>87</v>
      </c>
      <c r="K8" s="212" t="s">
        <v>317</v>
      </c>
      <c r="L8" s="212"/>
      <c r="M8" s="212"/>
      <c r="N8" s="212"/>
      <c r="O8" s="212"/>
      <c r="P8" s="212"/>
      <c r="Q8" s="212">
        <v>5</v>
      </c>
      <c r="R8" s="212">
        <v>4</v>
      </c>
      <c r="S8" s="212">
        <v>4</v>
      </c>
      <c r="T8" s="212">
        <v>3</v>
      </c>
      <c r="U8" s="212">
        <v>5</v>
      </c>
      <c r="V8" s="212">
        <v>4</v>
      </c>
      <c r="W8" s="212"/>
      <c r="X8" s="212">
        <v>4</v>
      </c>
      <c r="Y8" s="212">
        <v>5</v>
      </c>
      <c r="Z8" s="212">
        <v>3</v>
      </c>
      <c r="AA8" s="212">
        <v>4</v>
      </c>
      <c r="AB8" s="212">
        <v>4</v>
      </c>
      <c r="AC8" s="212" t="s">
        <v>677</v>
      </c>
      <c r="AD8" s="212"/>
      <c r="AE8" s="212"/>
      <c r="AF8" s="212"/>
      <c r="AG8" s="212"/>
      <c r="AH8" s="212"/>
      <c r="AI8" s="212"/>
      <c r="AJ8" s="212">
        <v>4</v>
      </c>
      <c r="AK8" s="212" t="s">
        <v>239</v>
      </c>
      <c r="AL8" s="212" t="s">
        <v>323</v>
      </c>
      <c r="AM8" s="212"/>
      <c r="AN8" s="212"/>
      <c r="AO8" s="212"/>
      <c r="AP8" s="212"/>
      <c r="AQ8" s="212" t="s">
        <v>239</v>
      </c>
      <c r="AR8" s="212" t="s">
        <v>239</v>
      </c>
      <c r="AS8" s="212" t="s">
        <v>239</v>
      </c>
      <c r="AT8" s="212" t="s">
        <v>6</v>
      </c>
      <c r="AU8" s="212" t="s">
        <v>7</v>
      </c>
      <c r="AV8" s="212"/>
      <c r="AW8" s="212">
        <v>4</v>
      </c>
      <c r="AX8" s="212">
        <v>4</v>
      </c>
      <c r="AY8" s="212" t="s">
        <v>321</v>
      </c>
      <c r="AZ8" s="212" t="s">
        <v>310</v>
      </c>
      <c r="BA8" s="212"/>
      <c r="BB8">
        <f t="shared" si="2"/>
        <v>1</v>
      </c>
      <c r="BC8">
        <f t="shared" si="0"/>
        <v>0</v>
      </c>
      <c r="BD8">
        <f t="shared" si="0"/>
        <v>0</v>
      </c>
      <c r="BE8">
        <f t="shared" si="0"/>
        <v>0</v>
      </c>
      <c r="BF8">
        <f t="shared" si="0"/>
        <v>0</v>
      </c>
      <c r="BG8">
        <f t="shared" si="0"/>
        <v>0</v>
      </c>
      <c r="BH8">
        <f t="shared" si="3"/>
        <v>1</v>
      </c>
      <c r="BI8">
        <f t="shared" si="1"/>
        <v>1</v>
      </c>
      <c r="BJ8">
        <f t="shared" si="1"/>
        <v>0</v>
      </c>
      <c r="BK8">
        <f t="shared" si="1"/>
        <v>0</v>
      </c>
      <c r="BL8">
        <f t="shared" si="1"/>
        <v>0</v>
      </c>
      <c r="BM8">
        <f t="shared" si="1"/>
        <v>0</v>
      </c>
      <c r="BN8">
        <f t="shared" si="1"/>
        <v>0</v>
      </c>
    </row>
    <row r="9" spans="1:66" ht="15" x14ac:dyDescent="0.25">
      <c r="A9" s="167" t="str">
        <f>IF(ISNA(LOOKUP($E9,BLIOTECAS!$B$1:$B$27,BLIOTECAS!C$1:C$27)),"",LOOKUP($E9,BLIOTECAS!$B$1:$B$27,BLIOTECAS!C$1:C$27))</f>
        <v/>
      </c>
      <c r="B9" s="167" t="str">
        <f>IF(ISNA(LOOKUP($E9,BLIOTECAS!$B$1:$B$27,BLIOTECAS!D$1:D$27)),"",LOOKUP($E9,BLIOTECAS!$B$1:$B$27,BLIOTECAS!D$1:D$27))</f>
        <v/>
      </c>
      <c r="C9" s="167" t="str">
        <f>IFERROR(VLOOKUP(E9,BLIOTECAS!$C$1:$E$26,3,FALSE),"")</f>
        <v>Ciencias de la Salud</v>
      </c>
      <c r="D9" s="213">
        <v>43976.354166666664</v>
      </c>
      <c r="E9" s="212" t="s">
        <v>92</v>
      </c>
      <c r="F9" s="212" t="s">
        <v>316</v>
      </c>
      <c r="G9" s="212" t="s">
        <v>303</v>
      </c>
      <c r="H9" s="212" t="s">
        <v>312</v>
      </c>
      <c r="I9" s="212" t="s">
        <v>92</v>
      </c>
      <c r="J9" s="212"/>
      <c r="K9" s="212"/>
      <c r="L9" s="212"/>
      <c r="M9" s="212"/>
      <c r="N9" s="212"/>
      <c r="O9" s="212"/>
      <c r="P9" s="212"/>
      <c r="Q9" s="212">
        <v>2</v>
      </c>
      <c r="R9" s="212">
        <v>5</v>
      </c>
      <c r="S9" s="212">
        <v>1</v>
      </c>
      <c r="T9" s="212">
        <v>3</v>
      </c>
      <c r="U9" s="212">
        <v>4</v>
      </c>
      <c r="V9" s="212">
        <v>4</v>
      </c>
      <c r="W9" s="212"/>
      <c r="X9" s="212">
        <v>5</v>
      </c>
      <c r="Y9" s="212">
        <v>5</v>
      </c>
      <c r="Z9" s="212">
        <v>4</v>
      </c>
      <c r="AA9" s="212">
        <v>5</v>
      </c>
      <c r="AB9" s="212">
        <v>4</v>
      </c>
      <c r="AC9" s="212" t="s">
        <v>326</v>
      </c>
      <c r="AD9" s="212"/>
      <c r="AE9" s="212"/>
      <c r="AF9" s="212"/>
      <c r="AG9" s="212"/>
      <c r="AH9" s="212"/>
      <c r="AI9" s="212"/>
      <c r="AJ9" s="212">
        <v>5</v>
      </c>
      <c r="AK9" s="212" t="s">
        <v>7</v>
      </c>
      <c r="AL9" s="212"/>
      <c r="AM9" s="212"/>
      <c r="AN9" s="212"/>
      <c r="AO9" s="212"/>
      <c r="AP9" s="212"/>
      <c r="AQ9" s="212" t="s">
        <v>239</v>
      </c>
      <c r="AR9" s="212" t="s">
        <v>239</v>
      </c>
      <c r="AS9" s="212" t="s">
        <v>7</v>
      </c>
      <c r="AT9" s="212"/>
      <c r="AU9" s="212" t="s">
        <v>7</v>
      </c>
      <c r="AV9" s="212"/>
      <c r="AW9" s="212">
        <v>5</v>
      </c>
      <c r="AX9" s="212">
        <v>5</v>
      </c>
      <c r="AY9" s="212" t="s">
        <v>309</v>
      </c>
      <c r="AZ9" s="212" t="s">
        <v>310</v>
      </c>
      <c r="BA9" s="212"/>
      <c r="BB9">
        <f t="shared" si="2"/>
        <v>1</v>
      </c>
      <c r="BC9">
        <f t="shared" si="0"/>
        <v>0</v>
      </c>
      <c r="BD9">
        <f t="shared" si="0"/>
        <v>0</v>
      </c>
      <c r="BE9">
        <f t="shared" si="0"/>
        <v>0</v>
      </c>
      <c r="BF9">
        <f t="shared" si="0"/>
        <v>0</v>
      </c>
      <c r="BG9">
        <f t="shared" si="0"/>
        <v>0</v>
      </c>
      <c r="BH9">
        <f t="shared" si="3"/>
        <v>0</v>
      </c>
      <c r="BI9">
        <f t="shared" si="1"/>
        <v>0</v>
      </c>
      <c r="BJ9">
        <f t="shared" si="1"/>
        <v>0</v>
      </c>
      <c r="BK9">
        <f t="shared" si="1"/>
        <v>1</v>
      </c>
      <c r="BL9">
        <f t="shared" si="1"/>
        <v>0</v>
      </c>
      <c r="BM9">
        <f t="shared" si="1"/>
        <v>0</v>
      </c>
      <c r="BN9">
        <f t="shared" si="1"/>
        <v>0</v>
      </c>
    </row>
    <row r="10" spans="1:66" ht="15" x14ac:dyDescent="0.25">
      <c r="A10" s="167" t="str">
        <f>IF(ISNA(LOOKUP($E10,BLIOTECAS!$B$1:$B$27,BLIOTECAS!C$1:C$27)),"",LOOKUP($E10,BLIOTECAS!$B$1:$B$27,BLIOTECAS!C$1:C$27))</f>
        <v/>
      </c>
      <c r="B10" s="167" t="str">
        <f>IF(ISNA(LOOKUP($E10,BLIOTECAS!$B$1:$B$27,BLIOTECAS!D$1:D$27)),"",LOOKUP($E10,BLIOTECAS!$B$1:$B$27,BLIOTECAS!D$1:D$27))</f>
        <v/>
      </c>
      <c r="C10" s="167" t="str">
        <f>IFERROR(VLOOKUP(E10,BLIOTECAS!$C$1:$E$26,3,FALSE),"")</f>
        <v>Ciencias de la Salud</v>
      </c>
      <c r="D10" s="213">
        <v>43975.703472222223</v>
      </c>
      <c r="E10" s="212" t="s">
        <v>91</v>
      </c>
      <c r="F10" s="212" t="s">
        <v>316</v>
      </c>
      <c r="G10" s="212" t="s">
        <v>304</v>
      </c>
      <c r="H10" s="212" t="s">
        <v>312</v>
      </c>
      <c r="I10" s="212" t="s">
        <v>91</v>
      </c>
      <c r="J10" s="212"/>
      <c r="K10" s="212"/>
      <c r="L10" s="212"/>
      <c r="M10" s="212"/>
      <c r="N10" s="212"/>
      <c r="O10" s="212"/>
      <c r="P10" s="212"/>
      <c r="Q10" s="212">
        <v>2</v>
      </c>
      <c r="R10" s="212">
        <v>5</v>
      </c>
      <c r="S10" s="212">
        <v>4</v>
      </c>
      <c r="T10" s="212">
        <v>2</v>
      </c>
      <c r="U10" s="212">
        <v>3</v>
      </c>
      <c r="V10" s="212">
        <v>5</v>
      </c>
      <c r="W10" s="212"/>
      <c r="X10" s="212">
        <v>5</v>
      </c>
      <c r="Y10" s="212">
        <v>5</v>
      </c>
      <c r="Z10" s="212">
        <v>4</v>
      </c>
      <c r="AA10" s="212">
        <v>4</v>
      </c>
      <c r="AB10" s="212">
        <v>4</v>
      </c>
      <c r="AC10" s="212" t="s">
        <v>314</v>
      </c>
      <c r="AD10" s="212"/>
      <c r="AE10" s="212"/>
      <c r="AF10" s="212"/>
      <c r="AG10" s="212"/>
      <c r="AH10" s="212"/>
      <c r="AI10" s="212"/>
      <c r="AJ10" s="212">
        <v>5</v>
      </c>
      <c r="AK10" s="212" t="s">
        <v>239</v>
      </c>
      <c r="AL10" s="212" t="s">
        <v>323</v>
      </c>
      <c r="AM10" s="212"/>
      <c r="AN10" s="212"/>
      <c r="AO10" s="212"/>
      <c r="AP10" s="212"/>
      <c r="AQ10" s="212" t="s">
        <v>7</v>
      </c>
      <c r="AR10" s="212" t="s">
        <v>239</v>
      </c>
      <c r="AS10" s="212" t="s">
        <v>7</v>
      </c>
      <c r="AT10" s="212"/>
      <c r="AU10" s="212" t="s">
        <v>7</v>
      </c>
      <c r="AV10" s="212"/>
      <c r="AW10" s="212">
        <v>5</v>
      </c>
      <c r="AX10" s="212">
        <v>5</v>
      </c>
      <c r="AY10" s="212" t="s">
        <v>309</v>
      </c>
      <c r="AZ10" s="212" t="s">
        <v>315</v>
      </c>
      <c r="BA10" s="212"/>
      <c r="BB10">
        <f t="shared" si="2"/>
        <v>1</v>
      </c>
      <c r="BC10">
        <f t="shared" si="0"/>
        <v>0</v>
      </c>
      <c r="BD10">
        <f t="shared" si="0"/>
        <v>0</v>
      </c>
      <c r="BE10">
        <f t="shared" si="0"/>
        <v>0</v>
      </c>
      <c r="BF10">
        <f t="shared" si="0"/>
        <v>0</v>
      </c>
      <c r="BG10">
        <f t="shared" si="0"/>
        <v>0</v>
      </c>
      <c r="BH10">
        <f t="shared" si="3"/>
        <v>0</v>
      </c>
      <c r="BI10">
        <f t="shared" si="1"/>
        <v>0</v>
      </c>
      <c r="BJ10">
        <f t="shared" si="1"/>
        <v>0</v>
      </c>
      <c r="BK10">
        <f t="shared" si="1"/>
        <v>0</v>
      </c>
      <c r="BL10">
        <f t="shared" si="1"/>
        <v>0</v>
      </c>
      <c r="BM10">
        <f t="shared" si="1"/>
        <v>1</v>
      </c>
      <c r="BN10">
        <f t="shared" si="1"/>
        <v>0</v>
      </c>
    </row>
    <row r="11" spans="1:66" ht="15" x14ac:dyDescent="0.25">
      <c r="A11" s="167" t="str">
        <f>IF(ISNA(LOOKUP($E11,BLIOTECAS!$B$1:$B$27,BLIOTECAS!C$1:C$27)),"",LOOKUP($E11,BLIOTECAS!$B$1:$B$27,BLIOTECAS!C$1:C$27))</f>
        <v/>
      </c>
      <c r="B11" s="167" t="str">
        <f>IF(ISNA(LOOKUP($E11,BLIOTECAS!$B$1:$B$27,BLIOTECAS!D$1:D$27)),"",LOOKUP($E11,BLIOTECAS!$B$1:$B$27,BLIOTECAS!D$1:D$27))</f>
        <v/>
      </c>
      <c r="C11" s="167" t="str">
        <f>IFERROR(VLOOKUP(E11,BLIOTECAS!$C$1:$E$26,3,FALSE),"")</f>
        <v/>
      </c>
      <c r="D11" s="213">
        <v>43975.518055555556</v>
      </c>
      <c r="E11" s="212"/>
      <c r="F11" s="212" t="s">
        <v>303</v>
      </c>
      <c r="G11" s="212" t="s">
        <v>303</v>
      </c>
      <c r="H11" s="212" t="s">
        <v>312</v>
      </c>
      <c r="I11" s="212" t="s">
        <v>72</v>
      </c>
      <c r="J11" s="212" t="s">
        <v>317</v>
      </c>
      <c r="K11" s="212"/>
      <c r="L11" s="212" t="s">
        <v>782</v>
      </c>
      <c r="M11" s="212"/>
      <c r="N11" s="212"/>
      <c r="O11" s="212"/>
      <c r="P11" s="212"/>
      <c r="Q11" s="212">
        <v>5</v>
      </c>
      <c r="R11" s="212">
        <v>5</v>
      </c>
      <c r="S11" s="212">
        <v>5</v>
      </c>
      <c r="T11" s="212">
        <v>2</v>
      </c>
      <c r="U11" s="212">
        <v>1</v>
      </c>
      <c r="V11" s="212">
        <v>5</v>
      </c>
      <c r="W11" s="212"/>
      <c r="X11" s="212">
        <v>5</v>
      </c>
      <c r="Y11" s="212">
        <v>5</v>
      </c>
      <c r="Z11" s="212">
        <v>3</v>
      </c>
      <c r="AA11" s="212">
        <v>4</v>
      </c>
      <c r="AB11" s="212">
        <v>5</v>
      </c>
      <c r="AC11" s="212" t="s">
        <v>783</v>
      </c>
      <c r="AD11" s="212"/>
      <c r="AE11" s="212"/>
      <c r="AF11" s="212"/>
      <c r="AG11" s="212"/>
      <c r="AH11" s="212"/>
      <c r="AI11" s="212"/>
      <c r="AJ11" s="212">
        <v>4</v>
      </c>
      <c r="AK11" s="212" t="s">
        <v>239</v>
      </c>
      <c r="AL11" s="212" t="s">
        <v>323</v>
      </c>
      <c r="AM11" s="212"/>
      <c r="AN11" s="212"/>
      <c r="AO11" s="212"/>
      <c r="AP11" s="212"/>
      <c r="AQ11" s="212" t="s">
        <v>7</v>
      </c>
      <c r="AR11" s="212" t="s">
        <v>7</v>
      </c>
      <c r="AS11" s="212" t="s">
        <v>7</v>
      </c>
      <c r="AT11" s="212"/>
      <c r="AU11" s="212" t="s">
        <v>7</v>
      </c>
      <c r="AV11" s="212"/>
      <c r="AW11" s="212">
        <v>5</v>
      </c>
      <c r="AX11" s="212">
        <v>5</v>
      </c>
      <c r="AY11" s="212" t="s">
        <v>309</v>
      </c>
      <c r="AZ11" s="212" t="s">
        <v>315</v>
      </c>
      <c r="BA11" s="212"/>
      <c r="BB11">
        <f t="shared" si="2"/>
        <v>1</v>
      </c>
      <c r="BC11">
        <f t="shared" si="0"/>
        <v>0</v>
      </c>
      <c r="BD11">
        <f t="shared" si="0"/>
        <v>0</v>
      </c>
      <c r="BE11">
        <f t="shared" si="0"/>
        <v>0</v>
      </c>
      <c r="BF11">
        <f t="shared" si="0"/>
        <v>0</v>
      </c>
      <c r="BG11">
        <f t="shared" si="0"/>
        <v>0</v>
      </c>
      <c r="BH11">
        <f t="shared" si="3"/>
        <v>1</v>
      </c>
      <c r="BI11">
        <f t="shared" si="1"/>
        <v>1</v>
      </c>
      <c r="BJ11">
        <f t="shared" si="1"/>
        <v>1</v>
      </c>
      <c r="BK11">
        <f t="shared" si="1"/>
        <v>0</v>
      </c>
      <c r="BL11">
        <f t="shared" si="1"/>
        <v>0</v>
      </c>
      <c r="BM11">
        <f t="shared" si="1"/>
        <v>0</v>
      </c>
      <c r="BN11">
        <f t="shared" si="1"/>
        <v>1</v>
      </c>
    </row>
    <row r="12" spans="1:66" ht="15" x14ac:dyDescent="0.25">
      <c r="A12" s="167" t="str">
        <f>IF(ISNA(LOOKUP($E12,BLIOTECAS!$B$1:$B$27,BLIOTECAS!C$1:C$27)),"",LOOKUP($E12,BLIOTECAS!$B$1:$B$27,BLIOTECAS!C$1:C$27))</f>
        <v/>
      </c>
      <c r="B12" s="167" t="str">
        <f>IF(ISNA(LOOKUP($E12,BLIOTECAS!$B$1:$B$27,BLIOTECAS!D$1:D$27)),"",LOOKUP($E12,BLIOTECAS!$B$1:$B$27,BLIOTECAS!D$1:D$27))</f>
        <v/>
      </c>
      <c r="C12" s="167" t="str">
        <f>IFERROR(VLOOKUP(E12,BLIOTECAS!$C$1:$E$26,3,FALSE),"")</f>
        <v>Humanidades</v>
      </c>
      <c r="D12" s="213">
        <v>43975.375</v>
      </c>
      <c r="E12" s="212" t="s">
        <v>87</v>
      </c>
      <c r="F12" s="212" t="s">
        <v>311</v>
      </c>
      <c r="G12" s="212" t="s">
        <v>311</v>
      </c>
      <c r="H12" s="212" t="s">
        <v>312</v>
      </c>
      <c r="I12" s="212" t="s">
        <v>87</v>
      </c>
      <c r="J12" s="212" t="s">
        <v>317</v>
      </c>
      <c r="K12" s="212" t="s">
        <v>318</v>
      </c>
      <c r="L12" s="212" t="s">
        <v>784</v>
      </c>
      <c r="M12" s="212"/>
      <c r="N12" s="212"/>
      <c r="O12" s="212"/>
      <c r="P12" s="212"/>
      <c r="Q12" s="212">
        <v>5</v>
      </c>
      <c r="R12" s="212">
        <v>5</v>
      </c>
      <c r="S12" s="212">
        <v>2</v>
      </c>
      <c r="T12" s="212">
        <v>3</v>
      </c>
      <c r="U12" s="212">
        <v>4</v>
      </c>
      <c r="V12" s="212">
        <v>4</v>
      </c>
      <c r="W12" s="212"/>
      <c r="X12" s="212">
        <v>4</v>
      </c>
      <c r="Y12" s="212">
        <v>5</v>
      </c>
      <c r="Z12" s="212">
        <v>3</v>
      </c>
      <c r="AA12" s="212">
        <v>5</v>
      </c>
      <c r="AB12" s="212">
        <v>3</v>
      </c>
      <c r="AC12" s="212" t="s">
        <v>371</v>
      </c>
      <c r="AD12" s="212"/>
      <c r="AE12" s="212"/>
      <c r="AF12" s="212"/>
      <c r="AG12" s="212"/>
      <c r="AH12" s="212"/>
      <c r="AI12" s="212"/>
      <c r="AJ12" s="212">
        <v>5</v>
      </c>
      <c r="AK12" s="212" t="s">
        <v>7</v>
      </c>
      <c r="AL12" s="212"/>
      <c r="AM12" s="212"/>
      <c r="AN12" s="212"/>
      <c r="AO12" s="212"/>
      <c r="AP12" s="212"/>
      <c r="AQ12" s="212" t="s">
        <v>239</v>
      </c>
      <c r="AR12" s="212" t="s">
        <v>239</v>
      </c>
      <c r="AS12" s="212" t="s">
        <v>239</v>
      </c>
      <c r="AT12" s="212" t="s">
        <v>324</v>
      </c>
      <c r="AU12" s="212" t="s">
        <v>7</v>
      </c>
      <c r="AV12" s="212"/>
      <c r="AW12" s="212">
        <v>5</v>
      </c>
      <c r="AX12" s="212">
        <v>5</v>
      </c>
      <c r="AY12" s="212" t="s">
        <v>309</v>
      </c>
      <c r="AZ12" s="212" t="s">
        <v>310</v>
      </c>
      <c r="BA12" s="212" t="s">
        <v>785</v>
      </c>
      <c r="BB12">
        <f t="shared" si="2"/>
        <v>1</v>
      </c>
      <c r="BC12">
        <f t="shared" si="0"/>
        <v>0</v>
      </c>
      <c r="BD12">
        <f t="shared" si="0"/>
        <v>0</v>
      </c>
      <c r="BE12">
        <f t="shared" si="0"/>
        <v>0</v>
      </c>
      <c r="BF12">
        <f t="shared" si="0"/>
        <v>0</v>
      </c>
      <c r="BG12">
        <f t="shared" si="0"/>
        <v>0</v>
      </c>
      <c r="BH12">
        <f t="shared" si="3"/>
        <v>1</v>
      </c>
      <c r="BI12">
        <f t="shared" si="1"/>
        <v>0</v>
      </c>
      <c r="BJ12">
        <f t="shared" si="1"/>
        <v>0</v>
      </c>
      <c r="BK12">
        <f t="shared" si="1"/>
        <v>0</v>
      </c>
      <c r="BL12">
        <f t="shared" si="1"/>
        <v>1</v>
      </c>
      <c r="BM12">
        <f t="shared" si="1"/>
        <v>0</v>
      </c>
      <c r="BN12">
        <f t="shared" si="1"/>
        <v>0</v>
      </c>
    </row>
    <row r="13" spans="1:66" ht="15" x14ac:dyDescent="0.25">
      <c r="A13" s="167" t="str">
        <f>IF(ISNA(LOOKUP($E13,BLIOTECAS!$B$1:$B$27,BLIOTECAS!C$1:C$27)),"",LOOKUP($E13,BLIOTECAS!$B$1:$B$27,BLIOTECAS!C$1:C$27))</f>
        <v/>
      </c>
      <c r="B13" s="167" t="str">
        <f>IF(ISNA(LOOKUP($E13,BLIOTECAS!$B$1:$B$27,BLIOTECAS!D$1:D$27)),"",LOOKUP($E13,BLIOTECAS!$B$1:$B$27,BLIOTECAS!D$1:D$27))</f>
        <v/>
      </c>
      <c r="C13" s="167" t="str">
        <f>IFERROR(VLOOKUP(E13,BLIOTECAS!$C$1:$E$26,3,FALSE),"")</f>
        <v>Ciencias Sociales</v>
      </c>
      <c r="D13" s="213">
        <v>43974.870138888888</v>
      </c>
      <c r="E13" s="212" t="s">
        <v>80</v>
      </c>
      <c r="F13" s="212" t="s">
        <v>303</v>
      </c>
      <c r="G13" s="212" t="s">
        <v>311</v>
      </c>
      <c r="H13" s="212" t="s">
        <v>330</v>
      </c>
      <c r="I13" s="212" t="s">
        <v>80</v>
      </c>
      <c r="J13" s="212" t="s">
        <v>317</v>
      </c>
      <c r="K13" s="212"/>
      <c r="L13" s="212"/>
      <c r="M13" s="212"/>
      <c r="N13" s="212"/>
      <c r="O13" s="212"/>
      <c r="P13" s="212"/>
      <c r="Q13" s="212">
        <v>4</v>
      </c>
      <c r="R13" s="212">
        <v>3</v>
      </c>
      <c r="S13" s="212">
        <v>5</v>
      </c>
      <c r="T13" s="212"/>
      <c r="U13" s="212">
        <v>4</v>
      </c>
      <c r="V13" s="212">
        <v>4</v>
      </c>
      <c r="W13" s="212"/>
      <c r="X13" s="212">
        <v>3</v>
      </c>
      <c r="Y13" s="212">
        <v>4</v>
      </c>
      <c r="Z13" s="212">
        <v>5</v>
      </c>
      <c r="AA13" s="212">
        <v>5</v>
      </c>
      <c r="AB13" s="212">
        <v>5</v>
      </c>
      <c r="AC13" s="212" t="s">
        <v>314</v>
      </c>
      <c r="AD13" s="212"/>
      <c r="AE13" s="212"/>
      <c r="AF13" s="212"/>
      <c r="AG13" s="212"/>
      <c r="AH13" s="212"/>
      <c r="AI13" s="212"/>
      <c r="AJ13" s="212">
        <v>4</v>
      </c>
      <c r="AK13" s="212" t="s">
        <v>239</v>
      </c>
      <c r="AL13" s="212" t="s">
        <v>323</v>
      </c>
      <c r="AM13" s="212"/>
      <c r="AN13" s="212"/>
      <c r="AO13" s="212"/>
      <c r="AP13" s="212"/>
      <c r="AQ13" s="212" t="s">
        <v>7</v>
      </c>
      <c r="AR13" s="212" t="s">
        <v>239</v>
      </c>
      <c r="AS13" s="212" t="s">
        <v>7</v>
      </c>
      <c r="AT13" s="212"/>
      <c r="AU13" s="212" t="s">
        <v>239</v>
      </c>
      <c r="AV13" s="212" t="s">
        <v>786</v>
      </c>
      <c r="AW13" s="212">
        <v>5</v>
      </c>
      <c r="AX13" s="212">
        <v>5</v>
      </c>
      <c r="AY13" s="212" t="s">
        <v>309</v>
      </c>
      <c r="AZ13" s="212" t="s">
        <v>315</v>
      </c>
      <c r="BA13" s="212"/>
      <c r="BB13">
        <f t="shared" si="2"/>
        <v>0</v>
      </c>
      <c r="BC13">
        <f t="shared" si="0"/>
        <v>1</v>
      </c>
      <c r="BD13">
        <f t="shared" si="0"/>
        <v>0</v>
      </c>
      <c r="BE13">
        <f t="shared" si="0"/>
        <v>0</v>
      </c>
      <c r="BF13">
        <f t="shared" si="0"/>
        <v>0</v>
      </c>
      <c r="BG13">
        <f t="shared" si="0"/>
        <v>0</v>
      </c>
      <c r="BH13">
        <f t="shared" si="3"/>
        <v>0</v>
      </c>
      <c r="BI13">
        <f t="shared" si="1"/>
        <v>0</v>
      </c>
      <c r="BJ13">
        <f t="shared" si="1"/>
        <v>0</v>
      </c>
      <c r="BK13">
        <f t="shared" si="1"/>
        <v>0</v>
      </c>
      <c r="BL13">
        <f t="shared" si="1"/>
        <v>0</v>
      </c>
      <c r="BM13">
        <f t="shared" si="1"/>
        <v>1</v>
      </c>
      <c r="BN13">
        <f t="shared" si="1"/>
        <v>0</v>
      </c>
    </row>
    <row r="14" spans="1:66" ht="15" x14ac:dyDescent="0.25">
      <c r="A14" s="167" t="str">
        <f>IF(ISNA(LOOKUP($E14,BLIOTECAS!$B$1:$B$27,BLIOTECAS!C$1:C$27)),"",LOOKUP($E14,BLIOTECAS!$B$1:$B$27,BLIOTECAS!C$1:C$27))</f>
        <v/>
      </c>
      <c r="B14" s="167" t="str">
        <f>IF(ISNA(LOOKUP($E14,BLIOTECAS!$B$1:$B$27,BLIOTECAS!D$1:D$27)),"",LOOKUP($E14,BLIOTECAS!$B$1:$B$27,BLIOTECAS!D$1:D$27))</f>
        <v/>
      </c>
      <c r="C14" s="167" t="str">
        <f>IFERROR(VLOOKUP(E14,BLIOTECAS!$C$1:$E$26,3,FALSE),"")</f>
        <v>Ciencias de la Salud</v>
      </c>
      <c r="D14" s="213">
        <v>43974.807638888888</v>
      </c>
      <c r="E14" s="212" t="s">
        <v>200</v>
      </c>
      <c r="F14" s="212" t="s">
        <v>303</v>
      </c>
      <c r="G14" s="212" t="s">
        <v>311</v>
      </c>
      <c r="H14" s="212" t="s">
        <v>312</v>
      </c>
      <c r="I14" s="212" t="s">
        <v>200</v>
      </c>
      <c r="J14" s="212" t="s">
        <v>89</v>
      </c>
      <c r="K14" s="212" t="s">
        <v>75</v>
      </c>
      <c r="L14" s="212"/>
      <c r="M14" s="212"/>
      <c r="N14" s="212"/>
      <c r="O14" s="212"/>
      <c r="P14" s="212"/>
      <c r="Q14" s="212">
        <v>3</v>
      </c>
      <c r="R14" s="212">
        <v>4</v>
      </c>
      <c r="S14" s="212">
        <v>3</v>
      </c>
      <c r="T14" s="212">
        <v>2</v>
      </c>
      <c r="U14" s="212">
        <v>3</v>
      </c>
      <c r="V14" s="212">
        <v>4</v>
      </c>
      <c r="W14" s="212"/>
      <c r="X14" s="212">
        <v>4</v>
      </c>
      <c r="Y14" s="212">
        <v>5</v>
      </c>
      <c r="Z14" s="212">
        <v>4</v>
      </c>
      <c r="AA14" s="212">
        <v>4</v>
      </c>
      <c r="AB14" s="212">
        <v>4</v>
      </c>
      <c r="AC14" s="212" t="s">
        <v>326</v>
      </c>
      <c r="AD14" s="212"/>
      <c r="AE14" s="212"/>
      <c r="AF14" s="212"/>
      <c r="AG14" s="212"/>
      <c r="AH14" s="212"/>
      <c r="AI14" s="212"/>
      <c r="AJ14" s="212">
        <v>4</v>
      </c>
      <c r="AK14" s="212" t="s">
        <v>239</v>
      </c>
      <c r="AL14" s="212" t="s">
        <v>323</v>
      </c>
      <c r="AM14" s="212"/>
      <c r="AN14" s="212"/>
      <c r="AO14" s="212"/>
      <c r="AP14" s="212"/>
      <c r="AQ14" s="212" t="s">
        <v>7</v>
      </c>
      <c r="AR14" s="212" t="s">
        <v>239</v>
      </c>
      <c r="AS14" s="212" t="s">
        <v>239</v>
      </c>
      <c r="AT14" s="212" t="s">
        <v>324</v>
      </c>
      <c r="AU14" s="212" t="s">
        <v>239</v>
      </c>
      <c r="AV14" s="212"/>
      <c r="AW14" s="212">
        <v>5</v>
      </c>
      <c r="AX14" s="212">
        <v>5</v>
      </c>
      <c r="AY14" s="212" t="s">
        <v>321</v>
      </c>
      <c r="AZ14" s="212" t="s">
        <v>315</v>
      </c>
      <c r="BA14" s="212"/>
      <c r="BB14">
        <f t="shared" si="2"/>
        <v>1</v>
      </c>
      <c r="BC14">
        <f t="shared" si="0"/>
        <v>0</v>
      </c>
      <c r="BD14">
        <f t="shared" si="0"/>
        <v>0</v>
      </c>
      <c r="BE14">
        <f t="shared" si="0"/>
        <v>0</v>
      </c>
      <c r="BF14">
        <f t="shared" si="0"/>
        <v>0</v>
      </c>
      <c r="BG14">
        <f t="shared" si="0"/>
        <v>0</v>
      </c>
      <c r="BH14">
        <f t="shared" si="3"/>
        <v>0</v>
      </c>
      <c r="BI14">
        <f t="shared" si="1"/>
        <v>0</v>
      </c>
      <c r="BJ14">
        <f t="shared" si="1"/>
        <v>0</v>
      </c>
      <c r="BK14">
        <f t="shared" si="1"/>
        <v>1</v>
      </c>
      <c r="BL14">
        <f t="shared" si="1"/>
        <v>0</v>
      </c>
      <c r="BM14">
        <f t="shared" si="1"/>
        <v>0</v>
      </c>
      <c r="BN14">
        <f t="shared" si="1"/>
        <v>0</v>
      </c>
    </row>
    <row r="15" spans="1:66" ht="15" x14ac:dyDescent="0.25">
      <c r="A15" s="167" t="str">
        <f>IF(ISNA(LOOKUP($E15,BLIOTECAS!$B$1:$B$27,BLIOTECAS!C$1:C$27)),"",LOOKUP($E15,BLIOTECAS!$B$1:$B$27,BLIOTECAS!C$1:C$27))</f>
        <v/>
      </c>
      <c r="B15" s="167" t="str">
        <f>IF(ISNA(LOOKUP($E15,BLIOTECAS!$B$1:$B$27,BLIOTECAS!D$1:D$27)),"",LOOKUP($E15,BLIOTECAS!$B$1:$B$27,BLIOTECAS!D$1:D$27))</f>
        <v/>
      </c>
      <c r="C15" s="167" t="str">
        <f>IFERROR(VLOOKUP(E15,BLIOTECAS!$C$1:$E$26,3,FALSE),"")</f>
        <v>Ciencias Sociales</v>
      </c>
      <c r="D15" s="213">
        <v>43974.791666666664</v>
      </c>
      <c r="E15" s="212" t="s">
        <v>82</v>
      </c>
      <c r="F15" s="212" t="s">
        <v>303</v>
      </c>
      <c r="G15" s="212" t="s">
        <v>304</v>
      </c>
      <c r="H15" s="212" t="s">
        <v>330</v>
      </c>
      <c r="I15" s="212" t="s">
        <v>486</v>
      </c>
      <c r="J15" s="212" t="s">
        <v>199</v>
      </c>
      <c r="K15" s="212" t="s">
        <v>76</v>
      </c>
      <c r="L15" s="212" t="s">
        <v>787</v>
      </c>
      <c r="M15" s="212"/>
      <c r="N15" s="212"/>
      <c r="O15" s="212"/>
      <c r="P15" s="212"/>
      <c r="Q15" s="212">
        <v>5</v>
      </c>
      <c r="R15" s="212">
        <v>5</v>
      </c>
      <c r="S15" s="212">
        <v>2</v>
      </c>
      <c r="T15" s="212">
        <v>4</v>
      </c>
      <c r="U15" s="212">
        <v>4</v>
      </c>
      <c r="V15" s="212">
        <v>4</v>
      </c>
      <c r="W15" s="212"/>
      <c r="X15" s="212">
        <v>5</v>
      </c>
      <c r="Y15" s="212">
        <v>5</v>
      </c>
      <c r="Z15" s="212">
        <v>5</v>
      </c>
      <c r="AA15" s="212">
        <v>5</v>
      </c>
      <c r="AB15" s="212">
        <v>5</v>
      </c>
      <c r="AC15" s="212" t="s">
        <v>314</v>
      </c>
      <c r="AD15" s="212"/>
      <c r="AE15" s="212"/>
      <c r="AF15" s="212"/>
      <c r="AG15" s="212"/>
      <c r="AH15" s="212"/>
      <c r="AI15" s="212"/>
      <c r="AJ15" s="212">
        <v>4</v>
      </c>
      <c r="AK15" s="212" t="s">
        <v>239</v>
      </c>
      <c r="AL15" s="212" t="s">
        <v>327</v>
      </c>
      <c r="AM15" s="212"/>
      <c r="AN15" s="212"/>
      <c r="AO15" s="212"/>
      <c r="AP15" s="212"/>
      <c r="AQ15" s="212" t="s">
        <v>239</v>
      </c>
      <c r="AR15" s="212" t="s">
        <v>239</v>
      </c>
      <c r="AS15" s="212" t="s">
        <v>239</v>
      </c>
      <c r="AT15" s="212" t="s">
        <v>324</v>
      </c>
      <c r="AU15" s="212" t="s">
        <v>239</v>
      </c>
      <c r="AV15" s="212" t="s">
        <v>788</v>
      </c>
      <c r="AW15" s="212">
        <v>5</v>
      </c>
      <c r="AX15" s="212">
        <v>5</v>
      </c>
      <c r="AY15" s="212" t="s">
        <v>309</v>
      </c>
      <c r="AZ15" s="212" t="s">
        <v>310</v>
      </c>
      <c r="BA15" s="212" t="s">
        <v>789</v>
      </c>
      <c r="BB15">
        <f t="shared" si="2"/>
        <v>0</v>
      </c>
      <c r="BC15">
        <f t="shared" si="0"/>
        <v>1</v>
      </c>
      <c r="BD15">
        <f t="shared" si="0"/>
        <v>0</v>
      </c>
      <c r="BE15">
        <f t="shared" si="0"/>
        <v>0</v>
      </c>
      <c r="BF15">
        <f t="shared" si="0"/>
        <v>0</v>
      </c>
      <c r="BG15">
        <f t="shared" si="0"/>
        <v>0</v>
      </c>
      <c r="BH15">
        <f t="shared" si="3"/>
        <v>0</v>
      </c>
      <c r="BI15">
        <f t="shared" si="1"/>
        <v>0</v>
      </c>
      <c r="BJ15">
        <f t="shared" si="1"/>
        <v>0</v>
      </c>
      <c r="BK15">
        <f t="shared" si="1"/>
        <v>0</v>
      </c>
      <c r="BL15">
        <f t="shared" si="1"/>
        <v>0</v>
      </c>
      <c r="BM15">
        <f t="shared" si="1"/>
        <v>1</v>
      </c>
      <c r="BN15">
        <f t="shared" si="1"/>
        <v>0</v>
      </c>
    </row>
    <row r="16" spans="1:66" ht="15" x14ac:dyDescent="0.25">
      <c r="A16" s="167" t="str">
        <f>IF(ISNA(LOOKUP($E16,BLIOTECAS!$B$1:$B$27,BLIOTECAS!C$1:C$27)),"",LOOKUP($E16,BLIOTECAS!$B$1:$B$27,BLIOTECAS!C$1:C$27))</f>
        <v/>
      </c>
      <c r="B16" s="167" t="str">
        <f>IF(ISNA(LOOKUP($E16,BLIOTECAS!$B$1:$B$27,BLIOTECAS!D$1:D$27)),"",LOOKUP($E16,BLIOTECAS!$B$1:$B$27,BLIOTECAS!D$1:D$27))</f>
        <v/>
      </c>
      <c r="C16" s="167" t="str">
        <f>IFERROR(VLOOKUP(E16,BLIOTECAS!$C$1:$E$26,3,FALSE),"")</f>
        <v>Humanidades</v>
      </c>
      <c r="D16" s="213">
        <v>43974.782638888886</v>
      </c>
      <c r="E16" s="212" t="s">
        <v>85</v>
      </c>
      <c r="F16" s="212" t="s">
        <v>311</v>
      </c>
      <c r="G16" s="212" t="s">
        <v>303</v>
      </c>
      <c r="H16" s="212" t="s">
        <v>312</v>
      </c>
      <c r="I16" s="212" t="s">
        <v>317</v>
      </c>
      <c r="J16" s="212" t="s">
        <v>75</v>
      </c>
      <c r="K16" s="212" t="s">
        <v>318</v>
      </c>
      <c r="L16" s="212" t="s">
        <v>790</v>
      </c>
      <c r="M16" s="212"/>
      <c r="N16" s="212"/>
      <c r="O16" s="212"/>
      <c r="P16" s="212"/>
      <c r="Q16" s="212">
        <v>4</v>
      </c>
      <c r="R16" s="212">
        <v>4</v>
      </c>
      <c r="S16" s="212">
        <v>2</v>
      </c>
      <c r="T16" s="212">
        <v>4</v>
      </c>
      <c r="U16" s="212">
        <v>5</v>
      </c>
      <c r="V16" s="212">
        <v>5</v>
      </c>
      <c r="W16" s="212"/>
      <c r="X16" s="212">
        <v>4</v>
      </c>
      <c r="Y16" s="212">
        <v>5</v>
      </c>
      <c r="Z16" s="212">
        <v>4</v>
      </c>
      <c r="AA16" s="212">
        <v>5</v>
      </c>
      <c r="AB16" s="212">
        <v>5</v>
      </c>
      <c r="AC16" s="212" t="s">
        <v>791</v>
      </c>
      <c r="AD16" s="212"/>
      <c r="AE16" s="212"/>
      <c r="AF16" s="212"/>
      <c r="AG16" s="212"/>
      <c r="AH16" s="212"/>
      <c r="AI16" s="212"/>
      <c r="AJ16" s="212">
        <v>5</v>
      </c>
      <c r="AK16" s="212" t="s">
        <v>239</v>
      </c>
      <c r="AL16" s="212" t="s">
        <v>323</v>
      </c>
      <c r="AM16" s="212"/>
      <c r="AN16" s="212"/>
      <c r="AO16" s="212"/>
      <c r="AP16" s="212"/>
      <c r="AQ16" s="212" t="s">
        <v>7</v>
      </c>
      <c r="AR16" s="212" t="s">
        <v>239</v>
      </c>
      <c r="AS16" s="212" t="s">
        <v>239</v>
      </c>
      <c r="AT16" s="212" t="s">
        <v>6</v>
      </c>
      <c r="AU16" s="212" t="s">
        <v>7</v>
      </c>
      <c r="AV16" s="212"/>
      <c r="AW16" s="212">
        <v>5</v>
      </c>
      <c r="AX16" s="212">
        <v>5</v>
      </c>
      <c r="AY16" s="212" t="s">
        <v>309</v>
      </c>
      <c r="AZ16" s="212" t="s">
        <v>310</v>
      </c>
      <c r="BA16" s="212"/>
      <c r="BB16">
        <f t="shared" si="2"/>
        <v>1</v>
      </c>
      <c r="BC16">
        <f t="shared" si="0"/>
        <v>0</v>
      </c>
      <c r="BD16">
        <f t="shared" si="0"/>
        <v>0</v>
      </c>
      <c r="BE16">
        <f t="shared" si="0"/>
        <v>0</v>
      </c>
      <c r="BF16">
        <f t="shared" si="0"/>
        <v>0</v>
      </c>
      <c r="BG16">
        <f t="shared" si="0"/>
        <v>0</v>
      </c>
      <c r="BH16">
        <f t="shared" si="3"/>
        <v>0</v>
      </c>
      <c r="BI16">
        <f t="shared" si="1"/>
        <v>0</v>
      </c>
      <c r="BJ16">
        <f t="shared" si="1"/>
        <v>1</v>
      </c>
      <c r="BK16">
        <f t="shared" si="1"/>
        <v>0</v>
      </c>
      <c r="BL16">
        <f t="shared" si="1"/>
        <v>1</v>
      </c>
      <c r="BM16">
        <f t="shared" si="1"/>
        <v>0</v>
      </c>
      <c r="BN16">
        <f t="shared" si="1"/>
        <v>1</v>
      </c>
    </row>
    <row r="17" spans="1:66" ht="15" x14ac:dyDescent="0.25">
      <c r="A17" s="167" t="str">
        <f>IF(ISNA(LOOKUP($E17,BLIOTECAS!$B$1:$B$27,BLIOTECAS!C$1:C$27)),"",LOOKUP($E17,BLIOTECAS!$B$1:$B$27,BLIOTECAS!C$1:C$27))</f>
        <v/>
      </c>
      <c r="B17" s="167" t="str">
        <f>IF(ISNA(LOOKUP($E17,BLIOTECAS!$B$1:$B$27,BLIOTECAS!D$1:D$27)),"",LOOKUP($E17,BLIOTECAS!$B$1:$B$27,BLIOTECAS!D$1:D$27))</f>
        <v/>
      </c>
      <c r="C17" s="167" t="str">
        <f>IFERROR(VLOOKUP(E17,BLIOTECAS!$C$1:$E$26,3,FALSE),"")</f>
        <v>Humanidades</v>
      </c>
      <c r="D17" s="228">
        <v>43974.655555555553</v>
      </c>
      <c r="E17" s="212" t="s">
        <v>83</v>
      </c>
      <c r="F17" s="212" t="s">
        <v>311</v>
      </c>
      <c r="G17" s="212" t="s">
        <v>311</v>
      </c>
      <c r="H17" s="212" t="s">
        <v>312</v>
      </c>
      <c r="I17" s="212" t="s">
        <v>83</v>
      </c>
      <c r="J17" s="212"/>
      <c r="K17" s="212"/>
      <c r="L17" s="212"/>
      <c r="M17" s="212"/>
      <c r="N17" s="212"/>
      <c r="O17" s="212"/>
      <c r="P17" s="212"/>
      <c r="Q17" s="212">
        <v>5</v>
      </c>
      <c r="R17" s="212">
        <v>4</v>
      </c>
      <c r="S17" s="212">
        <v>1</v>
      </c>
      <c r="T17" s="212">
        <v>1</v>
      </c>
      <c r="U17" s="212">
        <v>4</v>
      </c>
      <c r="V17" s="212">
        <v>3</v>
      </c>
      <c r="W17" s="212"/>
      <c r="X17" s="212">
        <v>3</v>
      </c>
      <c r="Y17" s="212">
        <v>5</v>
      </c>
      <c r="Z17" s="212">
        <v>4</v>
      </c>
      <c r="AA17" s="212">
        <v>3</v>
      </c>
      <c r="AB17" s="212">
        <v>4</v>
      </c>
      <c r="AC17" s="212" t="s">
        <v>314</v>
      </c>
      <c r="AD17" s="212"/>
      <c r="AE17" s="212"/>
      <c r="AF17" s="212"/>
      <c r="AG17" s="212"/>
      <c r="AH17" s="212"/>
      <c r="AI17" s="212"/>
      <c r="AJ17" s="212">
        <v>3</v>
      </c>
      <c r="AK17" s="212" t="s">
        <v>7</v>
      </c>
      <c r="AL17" s="212"/>
      <c r="AM17" s="212"/>
      <c r="AN17" s="212"/>
      <c r="AO17" s="212"/>
      <c r="AP17" s="212"/>
      <c r="AQ17" s="212" t="s">
        <v>7</v>
      </c>
      <c r="AR17" s="212" t="s">
        <v>239</v>
      </c>
      <c r="AS17" s="212" t="s">
        <v>7</v>
      </c>
      <c r="AT17" s="212"/>
      <c r="AU17" s="212" t="s">
        <v>7</v>
      </c>
      <c r="AV17" s="212"/>
      <c r="AW17" s="212">
        <v>5</v>
      </c>
      <c r="AX17" s="212">
        <v>5</v>
      </c>
      <c r="AY17" s="212" t="s">
        <v>309</v>
      </c>
      <c r="AZ17" s="212" t="s">
        <v>310</v>
      </c>
      <c r="BA17" s="212"/>
      <c r="BB17">
        <f t="shared" si="2"/>
        <v>1</v>
      </c>
      <c r="BC17">
        <f t="shared" si="0"/>
        <v>0</v>
      </c>
      <c r="BD17">
        <f t="shared" si="0"/>
        <v>0</v>
      </c>
      <c r="BE17">
        <f t="shared" si="0"/>
        <v>0</v>
      </c>
      <c r="BF17">
        <f t="shared" si="0"/>
        <v>0</v>
      </c>
      <c r="BG17">
        <f t="shared" si="0"/>
        <v>0</v>
      </c>
      <c r="BH17">
        <f t="shared" si="3"/>
        <v>0</v>
      </c>
      <c r="BI17">
        <f t="shared" si="1"/>
        <v>0</v>
      </c>
      <c r="BJ17">
        <f t="shared" si="1"/>
        <v>0</v>
      </c>
      <c r="BK17">
        <f t="shared" si="1"/>
        <v>0</v>
      </c>
      <c r="BL17">
        <f t="shared" si="1"/>
        <v>0</v>
      </c>
      <c r="BM17">
        <f t="shared" si="1"/>
        <v>1</v>
      </c>
      <c r="BN17">
        <f t="shared" si="1"/>
        <v>0</v>
      </c>
    </row>
    <row r="18" spans="1:66" ht="15" x14ac:dyDescent="0.25">
      <c r="A18" s="167" t="str">
        <f>IF(ISNA(LOOKUP($E18,BLIOTECAS!$B$1:$B$27,BLIOTECAS!C$1:C$27)),"",LOOKUP($E18,BLIOTECAS!$B$1:$B$27,BLIOTECAS!C$1:C$27))</f>
        <v/>
      </c>
      <c r="B18" s="167" t="str">
        <f>IF(ISNA(LOOKUP($E18,BLIOTECAS!$B$1:$B$27,BLIOTECAS!D$1:D$27)),"",LOOKUP($E18,BLIOTECAS!$B$1:$B$27,BLIOTECAS!D$1:D$27))</f>
        <v/>
      </c>
      <c r="C18" s="167" t="str">
        <f>IFERROR(VLOOKUP(E18,BLIOTECAS!$C$1:$E$26,3,FALSE),"")</f>
        <v>Ciencias de la Salud</v>
      </c>
      <c r="D18" s="213">
        <v>43974.509027777778</v>
      </c>
      <c r="E18" s="212" t="s">
        <v>200</v>
      </c>
      <c r="F18" s="212" t="s">
        <v>316</v>
      </c>
      <c r="G18" s="212" t="s">
        <v>303</v>
      </c>
      <c r="H18" s="212" t="s">
        <v>333</v>
      </c>
      <c r="I18" s="212" t="s">
        <v>200</v>
      </c>
      <c r="J18" s="212" t="s">
        <v>317</v>
      </c>
      <c r="K18" s="212"/>
      <c r="L18" s="212"/>
      <c r="M18" s="212"/>
      <c r="N18" s="212"/>
      <c r="O18" s="212"/>
      <c r="P18" s="212"/>
      <c r="Q18" s="212">
        <v>2</v>
      </c>
      <c r="R18" s="212">
        <v>5</v>
      </c>
      <c r="S18" s="212">
        <v>3</v>
      </c>
      <c r="T18" s="212">
        <v>4</v>
      </c>
      <c r="U18" s="212">
        <v>5</v>
      </c>
      <c r="V18" s="212">
        <v>4</v>
      </c>
      <c r="W18" s="212"/>
      <c r="X18" s="212">
        <v>5</v>
      </c>
      <c r="Y18" s="212">
        <v>5</v>
      </c>
      <c r="Z18" s="212">
        <v>4</v>
      </c>
      <c r="AA18" s="212"/>
      <c r="AB18" s="212">
        <v>4</v>
      </c>
      <c r="AC18" s="212" t="s">
        <v>314</v>
      </c>
      <c r="AD18" s="212"/>
      <c r="AE18" s="212"/>
      <c r="AF18" s="212"/>
      <c r="AG18" s="212"/>
      <c r="AH18" s="212"/>
      <c r="AI18" s="212"/>
      <c r="AJ18" s="212">
        <v>4</v>
      </c>
      <c r="AK18" s="212" t="s">
        <v>7</v>
      </c>
      <c r="AL18" s="212"/>
      <c r="AM18" s="212"/>
      <c r="AN18" s="212"/>
      <c r="AO18" s="212"/>
      <c r="AP18" s="212"/>
      <c r="AQ18" s="212" t="s">
        <v>7</v>
      </c>
      <c r="AR18" s="212" t="s">
        <v>239</v>
      </c>
      <c r="AS18" s="212" t="s">
        <v>7</v>
      </c>
      <c r="AT18" s="212"/>
      <c r="AU18" s="212" t="s">
        <v>7</v>
      </c>
      <c r="AV18" s="212"/>
      <c r="AW18" s="212">
        <v>5</v>
      </c>
      <c r="AX18" s="212">
        <v>5</v>
      </c>
      <c r="AY18" s="212" t="s">
        <v>309</v>
      </c>
      <c r="AZ18" s="212" t="s">
        <v>315</v>
      </c>
      <c r="BA18" s="212" t="s">
        <v>792</v>
      </c>
      <c r="BB18">
        <f t="shared" si="2"/>
        <v>0</v>
      </c>
      <c r="BC18">
        <f t="shared" si="0"/>
        <v>0</v>
      </c>
      <c r="BD18">
        <f t="shared" si="0"/>
        <v>0</v>
      </c>
      <c r="BE18">
        <f t="shared" si="0"/>
        <v>1</v>
      </c>
      <c r="BF18">
        <f t="shared" si="0"/>
        <v>0</v>
      </c>
      <c r="BG18">
        <f t="shared" si="0"/>
        <v>0</v>
      </c>
      <c r="BH18">
        <f t="shared" si="3"/>
        <v>0</v>
      </c>
      <c r="BI18">
        <f t="shared" si="1"/>
        <v>0</v>
      </c>
      <c r="BJ18">
        <f t="shared" si="1"/>
        <v>0</v>
      </c>
      <c r="BK18">
        <f t="shared" si="1"/>
        <v>0</v>
      </c>
      <c r="BL18">
        <f t="shared" si="1"/>
        <v>0</v>
      </c>
      <c r="BM18">
        <f t="shared" si="1"/>
        <v>1</v>
      </c>
      <c r="BN18">
        <f t="shared" si="1"/>
        <v>0</v>
      </c>
    </row>
    <row r="19" spans="1:66" ht="15" x14ac:dyDescent="0.25">
      <c r="A19" s="167" t="str">
        <f>IF(ISNA(LOOKUP($E19,BLIOTECAS!$B$1:$B$27,BLIOTECAS!C$1:C$27)),"",LOOKUP($E19,BLIOTECAS!$B$1:$B$27,BLIOTECAS!C$1:C$27))</f>
        <v/>
      </c>
      <c r="B19" s="167" t="str">
        <f>IF(ISNA(LOOKUP($E19,BLIOTECAS!$B$1:$B$27,BLIOTECAS!D$1:D$27)),"",LOOKUP($E19,BLIOTECAS!$B$1:$B$27,BLIOTECAS!D$1:D$27))</f>
        <v/>
      </c>
      <c r="C19" s="167" t="str">
        <f>IFERROR(VLOOKUP(E19,BLIOTECAS!$C$1:$E$26,3,FALSE),"")</f>
        <v>Ciencias Sociales</v>
      </c>
      <c r="D19" s="213">
        <v>43974.433333333334</v>
      </c>
      <c r="E19" s="212" t="s">
        <v>203</v>
      </c>
      <c r="F19" s="212" t="s">
        <v>316</v>
      </c>
      <c r="G19" s="212" t="s">
        <v>311</v>
      </c>
      <c r="H19" s="212" t="s">
        <v>312</v>
      </c>
      <c r="I19" s="212" t="s">
        <v>80</v>
      </c>
      <c r="J19" s="212" t="s">
        <v>76</v>
      </c>
      <c r="K19" s="212" t="s">
        <v>317</v>
      </c>
      <c r="L19" s="212"/>
      <c r="M19" s="212"/>
      <c r="N19" s="212"/>
      <c r="O19" s="212"/>
      <c r="P19" s="212"/>
      <c r="Q19" s="212">
        <v>4</v>
      </c>
      <c r="R19" s="212">
        <v>3</v>
      </c>
      <c r="S19" s="212">
        <v>3</v>
      </c>
      <c r="T19" s="212">
        <v>3</v>
      </c>
      <c r="U19" s="212">
        <v>4</v>
      </c>
      <c r="V19" s="212">
        <v>4</v>
      </c>
      <c r="W19" s="212"/>
      <c r="X19" s="212">
        <v>4</v>
      </c>
      <c r="Y19" s="212">
        <v>5</v>
      </c>
      <c r="Z19" s="212">
        <v>4</v>
      </c>
      <c r="AA19" s="212">
        <v>5</v>
      </c>
      <c r="AB19" s="212">
        <v>4</v>
      </c>
      <c r="AC19" s="212" t="s">
        <v>336</v>
      </c>
      <c r="AD19" s="212"/>
      <c r="AE19" s="212"/>
      <c r="AF19" s="212"/>
      <c r="AG19" s="212"/>
      <c r="AH19" s="212"/>
      <c r="AI19" s="212"/>
      <c r="AJ19" s="212"/>
      <c r="AK19" s="212" t="s">
        <v>239</v>
      </c>
      <c r="AL19" s="212" t="s">
        <v>327</v>
      </c>
      <c r="AM19" s="212"/>
      <c r="AN19" s="212"/>
      <c r="AO19" s="212"/>
      <c r="AP19" s="212"/>
      <c r="AQ19" s="212" t="s">
        <v>7</v>
      </c>
      <c r="AR19" s="212" t="s">
        <v>239</v>
      </c>
      <c r="AS19" s="212" t="s">
        <v>239</v>
      </c>
      <c r="AT19" s="212" t="s">
        <v>6</v>
      </c>
      <c r="AU19" s="212" t="s">
        <v>7</v>
      </c>
      <c r="AV19" s="212"/>
      <c r="AW19" s="212">
        <v>5</v>
      </c>
      <c r="AX19" s="212">
        <v>5</v>
      </c>
      <c r="AY19" s="212" t="s">
        <v>309</v>
      </c>
      <c r="AZ19" s="212" t="s">
        <v>315</v>
      </c>
      <c r="BA19" s="212" t="s">
        <v>793</v>
      </c>
      <c r="BB19">
        <f t="shared" si="2"/>
        <v>1</v>
      </c>
      <c r="BC19">
        <f t="shared" si="2"/>
        <v>0</v>
      </c>
      <c r="BD19">
        <f t="shared" si="2"/>
        <v>0</v>
      </c>
      <c r="BE19">
        <f t="shared" si="2"/>
        <v>0</v>
      </c>
      <c r="BF19">
        <f t="shared" si="2"/>
        <v>0</v>
      </c>
      <c r="BG19">
        <f t="shared" si="2"/>
        <v>0</v>
      </c>
      <c r="BH19">
        <f t="shared" si="3"/>
        <v>0</v>
      </c>
      <c r="BI19">
        <f t="shared" si="3"/>
        <v>0</v>
      </c>
      <c r="BJ19">
        <f t="shared" si="3"/>
        <v>0</v>
      </c>
      <c r="BK19">
        <f t="shared" si="3"/>
        <v>1</v>
      </c>
      <c r="BL19">
        <f t="shared" si="3"/>
        <v>1</v>
      </c>
      <c r="BM19">
        <f t="shared" si="3"/>
        <v>0</v>
      </c>
      <c r="BN19">
        <f t="shared" si="3"/>
        <v>0</v>
      </c>
    </row>
    <row r="20" spans="1:66" ht="15" x14ac:dyDescent="0.25">
      <c r="A20" s="167" t="str">
        <f>IF(ISNA(LOOKUP($E20,BLIOTECAS!$B$1:$B$27,BLIOTECAS!C$1:C$27)),"",LOOKUP($E20,BLIOTECAS!$B$1:$B$27,BLIOTECAS!C$1:C$27))</f>
        <v/>
      </c>
      <c r="B20" s="167" t="str">
        <f>IF(ISNA(LOOKUP($E20,BLIOTECAS!$B$1:$B$27,BLIOTECAS!D$1:D$27)),"",LOOKUP($E20,BLIOTECAS!$B$1:$B$27,BLIOTECAS!D$1:D$27))</f>
        <v/>
      </c>
      <c r="C20" s="167" t="str">
        <f>IFERROR(VLOOKUP(E20,BLIOTECAS!$C$1:$E$26,3,FALSE),"")</f>
        <v>Ciencias Experimentales</v>
      </c>
      <c r="D20" s="213">
        <v>43974.320138888892</v>
      </c>
      <c r="E20" s="212" t="s">
        <v>77</v>
      </c>
      <c r="F20" s="212" t="s">
        <v>303</v>
      </c>
      <c r="G20" s="212" t="s">
        <v>311</v>
      </c>
      <c r="H20" s="212" t="s">
        <v>312</v>
      </c>
      <c r="I20" s="212" t="s">
        <v>77</v>
      </c>
      <c r="J20" s="212" t="s">
        <v>81</v>
      </c>
      <c r="K20" s="212" t="s">
        <v>79</v>
      </c>
      <c r="L20" s="212"/>
      <c r="M20" s="212"/>
      <c r="N20" s="212"/>
      <c r="O20" s="212"/>
      <c r="P20" s="212"/>
      <c r="Q20" s="212">
        <v>3</v>
      </c>
      <c r="R20" s="212">
        <v>5</v>
      </c>
      <c r="S20" s="212">
        <v>4</v>
      </c>
      <c r="T20" s="212">
        <v>2</v>
      </c>
      <c r="U20" s="212">
        <v>4</v>
      </c>
      <c r="V20" s="212">
        <v>4</v>
      </c>
      <c r="W20" s="212"/>
      <c r="X20" s="212">
        <v>5</v>
      </c>
      <c r="Y20" s="212">
        <v>5</v>
      </c>
      <c r="Z20" s="212">
        <v>5</v>
      </c>
      <c r="AA20" s="212">
        <v>5</v>
      </c>
      <c r="AB20" s="212">
        <v>4</v>
      </c>
      <c r="AC20" s="212" t="s">
        <v>326</v>
      </c>
      <c r="AD20" s="212"/>
      <c r="AE20" s="212"/>
      <c r="AF20" s="212"/>
      <c r="AG20" s="212"/>
      <c r="AH20" s="212"/>
      <c r="AI20" s="212"/>
      <c r="AJ20" s="212">
        <v>3</v>
      </c>
      <c r="AK20" s="212" t="s">
        <v>239</v>
      </c>
      <c r="AL20" s="212" t="s">
        <v>323</v>
      </c>
      <c r="AM20" s="212"/>
      <c r="AN20" s="212"/>
      <c r="AO20" s="212"/>
      <c r="AP20" s="212"/>
      <c r="AQ20" s="212" t="s">
        <v>239</v>
      </c>
      <c r="AR20" s="212" t="s">
        <v>239</v>
      </c>
      <c r="AS20" s="212" t="s">
        <v>7</v>
      </c>
      <c r="AT20" s="212"/>
      <c r="AU20" s="212" t="s">
        <v>7</v>
      </c>
      <c r="AV20" s="212"/>
      <c r="AW20" s="212">
        <v>5</v>
      </c>
      <c r="AX20" s="212">
        <v>5</v>
      </c>
      <c r="AY20" s="212" t="s">
        <v>309</v>
      </c>
      <c r="AZ20" s="212" t="s">
        <v>315</v>
      </c>
      <c r="BA20" s="212"/>
      <c r="BB20">
        <f t="shared" si="2"/>
        <v>1</v>
      </c>
      <c r="BC20">
        <f t="shared" si="2"/>
        <v>0</v>
      </c>
      <c r="BD20">
        <f t="shared" si="2"/>
        <v>0</v>
      </c>
      <c r="BE20">
        <f t="shared" si="2"/>
        <v>0</v>
      </c>
      <c r="BF20">
        <f t="shared" si="2"/>
        <v>0</v>
      </c>
      <c r="BG20">
        <f t="shared" si="2"/>
        <v>0</v>
      </c>
      <c r="BH20">
        <f t="shared" ref="BH20:BN56" si="4">IF(IFERROR(FIND(BH$1,$AC20,1),0)&lt;&gt;0,1,0)</f>
        <v>0</v>
      </c>
      <c r="BI20">
        <f t="shared" si="4"/>
        <v>0</v>
      </c>
      <c r="BJ20">
        <f t="shared" si="4"/>
        <v>0</v>
      </c>
      <c r="BK20">
        <f t="shared" si="4"/>
        <v>1</v>
      </c>
      <c r="BL20">
        <f t="shared" si="4"/>
        <v>0</v>
      </c>
      <c r="BM20">
        <f t="shared" si="4"/>
        <v>0</v>
      </c>
      <c r="BN20">
        <f t="shared" si="4"/>
        <v>0</v>
      </c>
    </row>
    <row r="21" spans="1:66" ht="15" x14ac:dyDescent="0.25">
      <c r="A21" s="167" t="str">
        <f>IF(ISNA(LOOKUP($E21,BLIOTECAS!$B$1:$B$27,BLIOTECAS!C$1:C$27)),"",LOOKUP($E21,BLIOTECAS!$B$1:$B$27,BLIOTECAS!C$1:C$27))</f>
        <v/>
      </c>
      <c r="B21" s="167" t="str">
        <f>IF(ISNA(LOOKUP($E21,BLIOTECAS!$B$1:$B$27,BLIOTECAS!D$1:D$27)),"",LOOKUP($E21,BLIOTECAS!$B$1:$B$27,BLIOTECAS!D$1:D$27))</f>
        <v/>
      </c>
      <c r="C21" s="167" t="str">
        <f>IFERROR(VLOOKUP(E21,BLIOTECAS!$C$1:$E$26,3,FALSE),"")</f>
        <v>Ciencias de la Salud</v>
      </c>
      <c r="D21" s="213">
        <v>43973.926388888889</v>
      </c>
      <c r="E21" s="212" t="s">
        <v>200</v>
      </c>
      <c r="F21" s="212" t="s">
        <v>303</v>
      </c>
      <c r="G21" s="212" t="s">
        <v>304</v>
      </c>
      <c r="H21" s="212" t="s">
        <v>330</v>
      </c>
      <c r="I21" s="212" t="s">
        <v>200</v>
      </c>
      <c r="J21" s="212" t="s">
        <v>317</v>
      </c>
      <c r="K21" s="212" t="s">
        <v>89</v>
      </c>
      <c r="L21" s="212"/>
      <c r="M21" s="212"/>
      <c r="N21" s="212"/>
      <c r="O21" s="212"/>
      <c r="P21" s="212"/>
      <c r="Q21" s="212">
        <v>2</v>
      </c>
      <c r="R21" s="212">
        <v>4</v>
      </c>
      <c r="S21" s="212">
        <v>1</v>
      </c>
      <c r="T21" s="212">
        <v>4</v>
      </c>
      <c r="U21" s="212">
        <v>3</v>
      </c>
      <c r="V21" s="212">
        <v>4</v>
      </c>
      <c r="W21" s="212"/>
      <c r="X21" s="212">
        <v>4</v>
      </c>
      <c r="Y21" s="212">
        <v>5</v>
      </c>
      <c r="Z21" s="212">
        <v>3</v>
      </c>
      <c r="AA21" s="212">
        <v>4</v>
      </c>
      <c r="AB21" s="212">
        <v>3</v>
      </c>
      <c r="AC21" s="212" t="s">
        <v>314</v>
      </c>
      <c r="AD21" s="212"/>
      <c r="AE21" s="212"/>
      <c r="AF21" s="212"/>
      <c r="AG21" s="212"/>
      <c r="AH21" s="212"/>
      <c r="AI21" s="212"/>
      <c r="AJ21" s="212">
        <v>3</v>
      </c>
      <c r="AK21" s="212" t="s">
        <v>239</v>
      </c>
      <c r="AL21" s="212" t="s">
        <v>323</v>
      </c>
      <c r="AM21" s="212"/>
      <c r="AN21" s="212"/>
      <c r="AO21" s="212"/>
      <c r="AP21" s="212"/>
      <c r="AQ21" s="212" t="s">
        <v>7</v>
      </c>
      <c r="AR21" s="212" t="s">
        <v>239</v>
      </c>
      <c r="AS21" s="212" t="s">
        <v>239</v>
      </c>
      <c r="AT21" s="212" t="s">
        <v>6</v>
      </c>
      <c r="AU21" s="212" t="s">
        <v>239</v>
      </c>
      <c r="AV21" s="212"/>
      <c r="AW21" s="212">
        <v>5</v>
      </c>
      <c r="AX21" s="212">
        <v>5</v>
      </c>
      <c r="AY21" s="212" t="s">
        <v>321</v>
      </c>
      <c r="AZ21" s="212" t="s">
        <v>310</v>
      </c>
      <c r="BA21" s="212"/>
      <c r="BB21">
        <f t="shared" si="2"/>
        <v>0</v>
      </c>
      <c r="BC21">
        <f t="shared" si="2"/>
        <v>1</v>
      </c>
      <c r="BD21">
        <f t="shared" si="2"/>
        <v>0</v>
      </c>
      <c r="BE21">
        <f t="shared" si="2"/>
        <v>0</v>
      </c>
      <c r="BF21">
        <f t="shared" si="2"/>
        <v>0</v>
      </c>
      <c r="BG21">
        <f t="shared" si="2"/>
        <v>0</v>
      </c>
      <c r="BH21">
        <f t="shared" si="4"/>
        <v>0</v>
      </c>
      <c r="BI21">
        <f t="shared" si="4"/>
        <v>0</v>
      </c>
      <c r="BJ21">
        <f t="shared" si="4"/>
        <v>0</v>
      </c>
      <c r="BK21">
        <f t="shared" si="4"/>
        <v>0</v>
      </c>
      <c r="BL21">
        <f t="shared" si="4"/>
        <v>0</v>
      </c>
      <c r="BM21">
        <f t="shared" si="4"/>
        <v>1</v>
      </c>
      <c r="BN21">
        <f t="shared" si="4"/>
        <v>0</v>
      </c>
    </row>
    <row r="22" spans="1:66" ht="15" x14ac:dyDescent="0.25">
      <c r="A22" s="167" t="str">
        <f>IF(ISNA(LOOKUP($E22,BLIOTECAS!$B$1:$B$27,BLIOTECAS!C$1:C$27)),"",LOOKUP($E22,BLIOTECAS!$B$1:$B$27,BLIOTECAS!C$1:C$27))</f>
        <v/>
      </c>
      <c r="B22" s="167" t="str">
        <f>IF(ISNA(LOOKUP($E22,BLIOTECAS!$B$1:$B$27,BLIOTECAS!D$1:D$27)),"",LOOKUP($E22,BLIOTECAS!$B$1:$B$27,BLIOTECAS!D$1:D$27))</f>
        <v/>
      </c>
      <c r="C22" s="167" t="str">
        <f>IFERROR(VLOOKUP(E22,BLIOTECAS!$C$1:$E$26,3,FALSE),"")</f>
        <v>Ciencias de la Salud</v>
      </c>
      <c r="D22" s="213">
        <v>43973.854166666664</v>
      </c>
      <c r="E22" s="212" t="s">
        <v>200</v>
      </c>
      <c r="F22" s="212" t="s">
        <v>303</v>
      </c>
      <c r="G22" s="212" t="s">
        <v>311</v>
      </c>
      <c r="H22" s="212" t="s">
        <v>312</v>
      </c>
      <c r="I22" s="212" t="s">
        <v>200</v>
      </c>
      <c r="J22" s="212" t="s">
        <v>89</v>
      </c>
      <c r="K22" s="212" t="s">
        <v>83</v>
      </c>
      <c r="L22" s="212"/>
      <c r="M22" s="212"/>
      <c r="N22" s="212"/>
      <c r="O22" s="212"/>
      <c r="P22" s="212"/>
      <c r="Q22" s="212">
        <v>4</v>
      </c>
      <c r="R22" s="212">
        <v>4</v>
      </c>
      <c r="S22" s="212">
        <v>3</v>
      </c>
      <c r="T22" s="212">
        <v>2</v>
      </c>
      <c r="U22" s="212">
        <v>3</v>
      </c>
      <c r="V22" s="212">
        <v>3</v>
      </c>
      <c r="W22" s="212"/>
      <c r="X22" s="212">
        <v>4</v>
      </c>
      <c r="Y22" s="212">
        <v>5</v>
      </c>
      <c r="Z22" s="212">
        <v>4</v>
      </c>
      <c r="AA22" s="212">
        <v>5</v>
      </c>
      <c r="AB22" s="212">
        <v>5</v>
      </c>
      <c r="AC22" s="212" t="s">
        <v>523</v>
      </c>
      <c r="AD22" s="212"/>
      <c r="AE22" s="212"/>
      <c r="AF22" s="212"/>
      <c r="AG22" s="212"/>
      <c r="AH22" s="212"/>
      <c r="AI22" s="212"/>
      <c r="AJ22" s="212">
        <v>3</v>
      </c>
      <c r="AK22" s="212" t="s">
        <v>239</v>
      </c>
      <c r="AL22" s="212" t="s">
        <v>323</v>
      </c>
      <c r="AM22" s="212"/>
      <c r="AN22" s="212"/>
      <c r="AO22" s="212"/>
      <c r="AP22" s="212"/>
      <c r="AQ22" s="212" t="s">
        <v>239</v>
      </c>
      <c r="AR22" s="212" t="s">
        <v>239</v>
      </c>
      <c r="AS22" s="212" t="s">
        <v>239</v>
      </c>
      <c r="AT22" s="212" t="s">
        <v>6</v>
      </c>
      <c r="AU22" s="212" t="s">
        <v>7</v>
      </c>
      <c r="AV22" s="212"/>
      <c r="AW22" s="212">
        <v>5</v>
      </c>
      <c r="AX22" s="212">
        <v>5</v>
      </c>
      <c r="AY22" s="212" t="s">
        <v>309</v>
      </c>
      <c r="AZ22" s="212" t="s">
        <v>310</v>
      </c>
      <c r="BA22" s="212"/>
      <c r="BB22">
        <f t="shared" si="2"/>
        <v>1</v>
      </c>
      <c r="BC22">
        <f t="shared" si="2"/>
        <v>0</v>
      </c>
      <c r="BD22">
        <f t="shared" si="2"/>
        <v>0</v>
      </c>
      <c r="BE22">
        <f t="shared" si="2"/>
        <v>0</v>
      </c>
      <c r="BF22">
        <f t="shared" si="2"/>
        <v>0</v>
      </c>
      <c r="BG22">
        <f t="shared" si="2"/>
        <v>0</v>
      </c>
      <c r="BH22">
        <f t="shared" si="4"/>
        <v>0</v>
      </c>
      <c r="BI22">
        <f t="shared" si="4"/>
        <v>1</v>
      </c>
      <c r="BJ22">
        <f t="shared" si="4"/>
        <v>1</v>
      </c>
      <c r="BK22">
        <f t="shared" si="4"/>
        <v>1</v>
      </c>
      <c r="BL22">
        <f t="shared" si="4"/>
        <v>1</v>
      </c>
      <c r="BM22">
        <f t="shared" si="4"/>
        <v>0</v>
      </c>
      <c r="BN22">
        <f t="shared" si="4"/>
        <v>0</v>
      </c>
    </row>
    <row r="23" spans="1:66" ht="15" x14ac:dyDescent="0.25">
      <c r="A23" s="167" t="str">
        <f>IF(ISNA(LOOKUP($E23,BLIOTECAS!$B$1:$B$27,BLIOTECAS!C$1:C$27)),"",LOOKUP($E23,BLIOTECAS!$B$1:$B$27,BLIOTECAS!C$1:C$27))</f>
        <v/>
      </c>
      <c r="B23" s="167" t="str">
        <f>IF(ISNA(LOOKUP($E23,BLIOTECAS!$B$1:$B$27,BLIOTECAS!D$1:D$27)),"",LOOKUP($E23,BLIOTECAS!$B$1:$B$27,BLIOTECAS!D$1:D$27))</f>
        <v/>
      </c>
      <c r="C23" s="167" t="str">
        <f>IFERROR(VLOOKUP(E23,BLIOTECAS!$C$1:$E$26,3,FALSE),"")</f>
        <v>Ciencias Sociales</v>
      </c>
      <c r="D23" s="213">
        <v>43973.818055555559</v>
      </c>
      <c r="E23" s="212" t="s">
        <v>82</v>
      </c>
      <c r="F23" s="212" t="s">
        <v>311</v>
      </c>
      <c r="G23" s="212" t="s">
        <v>311</v>
      </c>
      <c r="H23" s="212" t="s">
        <v>339</v>
      </c>
      <c r="I23" s="212" t="s">
        <v>317</v>
      </c>
      <c r="J23" s="212" t="s">
        <v>359</v>
      </c>
      <c r="K23" s="212" t="s">
        <v>87</v>
      </c>
      <c r="L23" s="212"/>
      <c r="M23" s="212"/>
      <c r="N23" s="212"/>
      <c r="O23" s="212"/>
      <c r="P23" s="212"/>
      <c r="Q23" s="212">
        <v>5</v>
      </c>
      <c r="R23" s="212">
        <v>4</v>
      </c>
      <c r="S23" s="212">
        <v>2</v>
      </c>
      <c r="T23" s="212">
        <v>2</v>
      </c>
      <c r="U23" s="212">
        <v>3</v>
      </c>
      <c r="V23" s="212">
        <v>5</v>
      </c>
      <c r="W23" s="212"/>
      <c r="X23" s="212">
        <v>4</v>
      </c>
      <c r="Y23" s="212">
        <v>5</v>
      </c>
      <c r="Z23" s="212">
        <v>5</v>
      </c>
      <c r="AA23" s="212">
        <v>5</v>
      </c>
      <c r="AB23" s="212">
        <v>5</v>
      </c>
      <c r="AC23" s="212" t="s">
        <v>320</v>
      </c>
      <c r="AD23" s="212"/>
      <c r="AE23" s="212"/>
      <c r="AF23" s="212"/>
      <c r="AG23" s="212"/>
      <c r="AH23" s="212"/>
      <c r="AI23" s="212"/>
      <c r="AJ23" s="212">
        <v>3</v>
      </c>
      <c r="AK23" s="212" t="s">
        <v>239</v>
      </c>
      <c r="AL23" s="212" t="s">
        <v>323</v>
      </c>
      <c r="AM23" s="212"/>
      <c r="AN23" s="212"/>
      <c r="AO23" s="212"/>
      <c r="AP23" s="212"/>
      <c r="AQ23" s="212" t="s">
        <v>7</v>
      </c>
      <c r="AR23" s="212" t="s">
        <v>239</v>
      </c>
      <c r="AS23" s="212" t="s">
        <v>7</v>
      </c>
      <c r="AT23" s="212"/>
      <c r="AU23" s="212" t="s">
        <v>7</v>
      </c>
      <c r="AV23" s="212"/>
      <c r="AW23" s="212">
        <v>5</v>
      </c>
      <c r="AX23" s="212">
        <v>5</v>
      </c>
      <c r="AY23" s="212" t="s">
        <v>309</v>
      </c>
      <c r="AZ23" s="212" t="s">
        <v>310</v>
      </c>
      <c r="BA23" s="212"/>
      <c r="BB23">
        <f t="shared" si="2"/>
        <v>0</v>
      </c>
      <c r="BC23">
        <f t="shared" si="2"/>
        <v>0</v>
      </c>
      <c r="BD23">
        <f t="shared" si="2"/>
        <v>1</v>
      </c>
      <c r="BE23">
        <f t="shared" si="2"/>
        <v>0</v>
      </c>
      <c r="BF23">
        <f t="shared" si="2"/>
        <v>0</v>
      </c>
      <c r="BG23">
        <f t="shared" si="2"/>
        <v>0</v>
      </c>
      <c r="BH23">
        <f t="shared" si="4"/>
        <v>1</v>
      </c>
      <c r="BI23">
        <f t="shared" si="4"/>
        <v>1</v>
      </c>
      <c r="BJ23">
        <f t="shared" si="4"/>
        <v>0</v>
      </c>
      <c r="BK23">
        <f t="shared" si="4"/>
        <v>1</v>
      </c>
      <c r="BL23">
        <f t="shared" si="4"/>
        <v>1</v>
      </c>
      <c r="BM23">
        <f t="shared" si="4"/>
        <v>0</v>
      </c>
      <c r="BN23">
        <f t="shared" si="4"/>
        <v>0</v>
      </c>
    </row>
    <row r="24" spans="1:66" ht="15" x14ac:dyDescent="0.25">
      <c r="A24" s="167" t="str">
        <f>IF(ISNA(LOOKUP($E24,BLIOTECAS!$B$1:$B$27,BLIOTECAS!C$1:C$27)),"",LOOKUP($E24,BLIOTECAS!$B$1:$B$27,BLIOTECAS!C$1:C$27))</f>
        <v/>
      </c>
      <c r="B24" s="167" t="str">
        <f>IF(ISNA(LOOKUP($E24,BLIOTECAS!$B$1:$B$27,BLIOTECAS!D$1:D$27)),"",LOOKUP($E24,BLIOTECAS!$B$1:$B$27,BLIOTECAS!D$1:D$27))</f>
        <v/>
      </c>
      <c r="C24" s="167" t="str">
        <f>IFERROR(VLOOKUP(E24,BLIOTECAS!$C$1:$E$26,3,FALSE),"")</f>
        <v>Ciencias Sociales</v>
      </c>
      <c r="D24" s="213">
        <v>43973.809027777781</v>
      </c>
      <c r="E24" s="212" t="s">
        <v>82</v>
      </c>
      <c r="F24" s="212" t="s">
        <v>311</v>
      </c>
      <c r="G24" s="212" t="s">
        <v>304</v>
      </c>
      <c r="H24" s="212" t="s">
        <v>312</v>
      </c>
      <c r="I24" s="212" t="s">
        <v>486</v>
      </c>
      <c r="J24" s="212" t="s">
        <v>317</v>
      </c>
      <c r="K24" s="212"/>
      <c r="L24" s="212"/>
      <c r="M24" s="212"/>
      <c r="N24" s="212"/>
      <c r="O24" s="212"/>
      <c r="P24" s="212"/>
      <c r="Q24" s="212">
        <v>5</v>
      </c>
      <c r="R24" s="212">
        <v>5</v>
      </c>
      <c r="S24" s="212">
        <v>4</v>
      </c>
      <c r="T24" s="212">
        <v>3</v>
      </c>
      <c r="U24" s="212">
        <v>3</v>
      </c>
      <c r="V24" s="212">
        <v>4</v>
      </c>
      <c r="W24" s="212"/>
      <c r="X24" s="212">
        <v>4</v>
      </c>
      <c r="Y24" s="212">
        <v>5</v>
      </c>
      <c r="Z24" s="212">
        <v>1</v>
      </c>
      <c r="AA24" s="212">
        <v>4</v>
      </c>
      <c r="AB24" s="212">
        <v>3</v>
      </c>
      <c r="AC24" s="212" t="s">
        <v>314</v>
      </c>
      <c r="AD24" s="212"/>
      <c r="AE24" s="212"/>
      <c r="AF24" s="212"/>
      <c r="AG24" s="212"/>
      <c r="AH24" s="212"/>
      <c r="AI24" s="212"/>
      <c r="AJ24" s="212">
        <v>3</v>
      </c>
      <c r="AK24" s="212" t="s">
        <v>239</v>
      </c>
      <c r="AL24" s="212" t="s">
        <v>323</v>
      </c>
      <c r="AM24" s="212"/>
      <c r="AN24" s="212"/>
      <c r="AO24" s="212"/>
      <c r="AP24" s="212"/>
      <c r="AQ24" s="212" t="s">
        <v>239</v>
      </c>
      <c r="AR24" s="212" t="s">
        <v>239</v>
      </c>
      <c r="AS24" s="212" t="s">
        <v>7</v>
      </c>
      <c r="AT24" s="212"/>
      <c r="AU24" s="212" t="s">
        <v>7</v>
      </c>
      <c r="AV24" s="212"/>
      <c r="AW24" s="212">
        <v>5</v>
      </c>
      <c r="AX24" s="212">
        <v>5</v>
      </c>
      <c r="AY24" s="212" t="s">
        <v>309</v>
      </c>
      <c r="AZ24" s="212" t="s">
        <v>310</v>
      </c>
      <c r="BA24" s="212"/>
      <c r="BB24">
        <f t="shared" si="2"/>
        <v>1</v>
      </c>
      <c r="BC24">
        <f t="shared" si="2"/>
        <v>0</v>
      </c>
      <c r="BD24">
        <f t="shared" si="2"/>
        <v>0</v>
      </c>
      <c r="BE24">
        <f t="shared" si="2"/>
        <v>0</v>
      </c>
      <c r="BF24">
        <f t="shared" si="2"/>
        <v>0</v>
      </c>
      <c r="BG24">
        <f t="shared" si="2"/>
        <v>0</v>
      </c>
      <c r="BH24">
        <f t="shared" si="4"/>
        <v>0</v>
      </c>
      <c r="BI24">
        <f t="shared" si="4"/>
        <v>0</v>
      </c>
      <c r="BJ24">
        <f t="shared" si="4"/>
        <v>0</v>
      </c>
      <c r="BK24">
        <f t="shared" si="4"/>
        <v>0</v>
      </c>
      <c r="BL24">
        <f t="shared" si="4"/>
        <v>0</v>
      </c>
      <c r="BM24">
        <f t="shared" si="4"/>
        <v>1</v>
      </c>
      <c r="BN24">
        <f t="shared" si="4"/>
        <v>0</v>
      </c>
    </row>
    <row r="25" spans="1:66" ht="15" x14ac:dyDescent="0.25">
      <c r="A25" s="167" t="str">
        <f>IF(ISNA(LOOKUP($E25,BLIOTECAS!$B$1:$B$27,BLIOTECAS!C$1:C$27)),"",LOOKUP($E25,BLIOTECAS!$B$1:$B$27,BLIOTECAS!C$1:C$27))</f>
        <v/>
      </c>
      <c r="B25" s="167" t="str">
        <f>IF(ISNA(LOOKUP($E25,BLIOTECAS!$B$1:$B$27,BLIOTECAS!D$1:D$27)),"",LOOKUP($E25,BLIOTECAS!$B$1:$B$27,BLIOTECAS!D$1:D$27))</f>
        <v/>
      </c>
      <c r="C25" s="167" t="str">
        <f>IFERROR(VLOOKUP(E25,BLIOTECAS!$C$1:$E$26,3,FALSE),"")</f>
        <v>Humanidades</v>
      </c>
      <c r="D25" s="213">
        <v>43973.797222222223</v>
      </c>
      <c r="E25" s="212" t="s">
        <v>85</v>
      </c>
      <c r="F25" s="212" t="s">
        <v>304</v>
      </c>
      <c r="G25" s="212" t="s">
        <v>304</v>
      </c>
      <c r="H25" s="212" t="s">
        <v>312</v>
      </c>
      <c r="I25" s="212" t="s">
        <v>318</v>
      </c>
      <c r="J25" s="212" t="s">
        <v>73</v>
      </c>
      <c r="K25" s="212"/>
      <c r="L25" s="212"/>
      <c r="M25" s="212"/>
      <c r="N25" s="212"/>
      <c r="O25" s="212"/>
      <c r="P25" s="212"/>
      <c r="Q25" s="212">
        <v>4</v>
      </c>
      <c r="R25" s="212">
        <v>4</v>
      </c>
      <c r="S25" s="212">
        <v>4</v>
      </c>
      <c r="T25" s="212">
        <v>1</v>
      </c>
      <c r="U25" s="212">
        <v>1</v>
      </c>
      <c r="V25" s="212">
        <v>4</v>
      </c>
      <c r="W25" s="212"/>
      <c r="X25" s="212">
        <v>4</v>
      </c>
      <c r="Y25" s="212">
        <v>3</v>
      </c>
      <c r="Z25" s="212">
        <v>1</v>
      </c>
      <c r="AA25" s="212">
        <v>4</v>
      </c>
      <c r="AB25" s="212">
        <v>1</v>
      </c>
      <c r="AC25" s="212" t="s">
        <v>320</v>
      </c>
      <c r="AD25" s="212"/>
      <c r="AE25" s="212"/>
      <c r="AF25" s="212"/>
      <c r="AG25" s="212"/>
      <c r="AH25" s="212"/>
      <c r="AI25" s="212"/>
      <c r="AJ25" s="212">
        <v>4</v>
      </c>
      <c r="AK25" s="212" t="s">
        <v>239</v>
      </c>
      <c r="AL25" s="212"/>
      <c r="AM25" s="212"/>
      <c r="AN25" s="212"/>
      <c r="AO25" s="212"/>
      <c r="AP25" s="212"/>
      <c r="AQ25" s="212" t="s">
        <v>7</v>
      </c>
      <c r="AR25" s="212" t="s">
        <v>239</v>
      </c>
      <c r="AS25" s="212" t="s">
        <v>7</v>
      </c>
      <c r="AT25" s="212"/>
      <c r="AU25" s="212" t="s">
        <v>7</v>
      </c>
      <c r="AV25" s="212"/>
      <c r="AW25" s="212">
        <v>4</v>
      </c>
      <c r="AX25" s="212">
        <v>4</v>
      </c>
      <c r="AY25" s="212" t="s">
        <v>321</v>
      </c>
      <c r="AZ25" s="212" t="s">
        <v>337</v>
      </c>
      <c r="BA25" s="212" t="s">
        <v>794</v>
      </c>
      <c r="BB25">
        <f t="shared" si="2"/>
        <v>1</v>
      </c>
      <c r="BC25">
        <f t="shared" si="2"/>
        <v>0</v>
      </c>
      <c r="BD25">
        <f t="shared" si="2"/>
        <v>0</v>
      </c>
      <c r="BE25">
        <f t="shared" si="2"/>
        <v>0</v>
      </c>
      <c r="BF25">
        <f t="shared" si="2"/>
        <v>0</v>
      </c>
      <c r="BG25">
        <f t="shared" si="2"/>
        <v>0</v>
      </c>
      <c r="BH25">
        <f t="shared" si="4"/>
        <v>1</v>
      </c>
      <c r="BI25">
        <f t="shared" si="4"/>
        <v>1</v>
      </c>
      <c r="BJ25">
        <f t="shared" si="4"/>
        <v>0</v>
      </c>
      <c r="BK25">
        <f t="shared" si="4"/>
        <v>1</v>
      </c>
      <c r="BL25">
        <f t="shared" si="4"/>
        <v>1</v>
      </c>
      <c r="BM25">
        <f t="shared" si="4"/>
        <v>0</v>
      </c>
      <c r="BN25">
        <f t="shared" si="4"/>
        <v>0</v>
      </c>
    </row>
    <row r="26" spans="1:66" ht="15" x14ac:dyDescent="0.25">
      <c r="A26" s="167" t="str">
        <f>IF(ISNA(LOOKUP($E26,BLIOTECAS!$B$1:$B$27,BLIOTECAS!C$1:C$27)),"",LOOKUP($E26,BLIOTECAS!$B$1:$B$27,BLIOTECAS!C$1:C$27))</f>
        <v/>
      </c>
      <c r="B26" s="167" t="str">
        <f>IF(ISNA(LOOKUP($E26,BLIOTECAS!$B$1:$B$27,BLIOTECAS!D$1:D$27)),"",LOOKUP($E26,BLIOTECAS!$B$1:$B$27,BLIOTECAS!D$1:D$27))</f>
        <v/>
      </c>
      <c r="C26" s="167" t="str">
        <f>IFERROR(VLOOKUP(E26,BLIOTECAS!$C$1:$E$26,3,FALSE),"")</f>
        <v>Ciencias de la Salud</v>
      </c>
      <c r="D26" s="213">
        <v>43973.748611111114</v>
      </c>
      <c r="E26" s="212" t="s">
        <v>92</v>
      </c>
      <c r="F26" s="212" t="s">
        <v>303</v>
      </c>
      <c r="G26" s="212" t="s">
        <v>311</v>
      </c>
      <c r="H26" s="212" t="s">
        <v>312</v>
      </c>
      <c r="I26" s="212" t="s">
        <v>92</v>
      </c>
      <c r="J26" s="212"/>
      <c r="K26" s="212"/>
      <c r="L26" s="212"/>
      <c r="M26" s="212"/>
      <c r="N26" s="212"/>
      <c r="O26" s="212"/>
      <c r="P26" s="212"/>
      <c r="Q26" s="212">
        <v>4</v>
      </c>
      <c r="R26" s="212">
        <v>3</v>
      </c>
      <c r="S26" s="212">
        <v>3</v>
      </c>
      <c r="T26" s="212">
        <v>3</v>
      </c>
      <c r="U26" s="212">
        <v>2</v>
      </c>
      <c r="V26" s="212">
        <v>4</v>
      </c>
      <c r="W26" s="212"/>
      <c r="X26" s="212">
        <v>4</v>
      </c>
      <c r="Y26" s="212">
        <v>4</v>
      </c>
      <c r="Z26" s="212">
        <v>3</v>
      </c>
      <c r="AA26" s="212">
        <v>5</v>
      </c>
      <c r="AB26" s="212">
        <v>3</v>
      </c>
      <c r="AC26" s="212" t="s">
        <v>314</v>
      </c>
      <c r="AD26" s="212"/>
      <c r="AE26" s="212"/>
      <c r="AF26" s="212"/>
      <c r="AG26" s="212"/>
      <c r="AH26" s="212"/>
      <c r="AI26" s="212"/>
      <c r="AJ26" s="212">
        <v>5</v>
      </c>
      <c r="AK26" s="212" t="s">
        <v>239</v>
      </c>
      <c r="AL26" s="212" t="s">
        <v>323</v>
      </c>
      <c r="AM26" s="212"/>
      <c r="AN26" s="212"/>
      <c r="AO26" s="212"/>
      <c r="AP26" s="212"/>
      <c r="AQ26" s="212" t="s">
        <v>239</v>
      </c>
      <c r="AR26" s="212" t="s">
        <v>239</v>
      </c>
      <c r="AS26" s="212" t="s">
        <v>239</v>
      </c>
      <c r="AT26" s="212" t="s">
        <v>324</v>
      </c>
      <c r="AU26" s="212" t="s">
        <v>239</v>
      </c>
      <c r="AV26" s="212"/>
      <c r="AW26" s="212">
        <v>5</v>
      </c>
      <c r="AX26" s="212">
        <v>5</v>
      </c>
      <c r="AY26" s="212" t="s">
        <v>321</v>
      </c>
      <c r="AZ26" s="212" t="s">
        <v>315</v>
      </c>
      <c r="BA26" s="212"/>
      <c r="BB26">
        <f t="shared" si="2"/>
        <v>1</v>
      </c>
      <c r="BC26">
        <f t="shared" si="2"/>
        <v>0</v>
      </c>
      <c r="BD26">
        <f t="shared" si="2"/>
        <v>0</v>
      </c>
      <c r="BE26">
        <f t="shared" si="2"/>
        <v>0</v>
      </c>
      <c r="BF26">
        <f t="shared" si="2"/>
        <v>0</v>
      </c>
      <c r="BG26">
        <f t="shared" si="2"/>
        <v>0</v>
      </c>
      <c r="BH26">
        <f t="shared" si="4"/>
        <v>0</v>
      </c>
      <c r="BI26">
        <f t="shared" si="4"/>
        <v>0</v>
      </c>
      <c r="BJ26">
        <f t="shared" si="4"/>
        <v>0</v>
      </c>
      <c r="BK26">
        <f t="shared" si="4"/>
        <v>0</v>
      </c>
      <c r="BL26">
        <f t="shared" si="4"/>
        <v>0</v>
      </c>
      <c r="BM26">
        <f t="shared" si="4"/>
        <v>1</v>
      </c>
      <c r="BN26">
        <f t="shared" si="4"/>
        <v>0</v>
      </c>
    </row>
    <row r="27" spans="1:66" ht="15" x14ac:dyDescent="0.25">
      <c r="A27" s="167" t="str">
        <f>IF(ISNA(LOOKUP($E27,BLIOTECAS!$B$1:$B$27,BLIOTECAS!C$1:C$27)),"",LOOKUP($E27,BLIOTECAS!$B$1:$B$27,BLIOTECAS!C$1:C$27))</f>
        <v/>
      </c>
      <c r="B27" s="167" t="str">
        <f>IF(ISNA(LOOKUP($E27,BLIOTECAS!$B$1:$B$27,BLIOTECAS!D$1:D$27)),"",LOOKUP($E27,BLIOTECAS!$B$1:$B$27,BLIOTECAS!D$1:D$27))</f>
        <v/>
      </c>
      <c r="C27" s="167" t="str">
        <f>IFERROR(VLOOKUP(E27,BLIOTECAS!$C$1:$E$26,3,FALSE),"")</f>
        <v>Ciencias Sociales</v>
      </c>
      <c r="D27" s="213">
        <v>43973.731249999997</v>
      </c>
      <c r="E27" s="212" t="s">
        <v>199</v>
      </c>
      <c r="F27" s="212" t="s">
        <v>303</v>
      </c>
      <c r="G27" s="212" t="s">
        <v>316</v>
      </c>
      <c r="H27" s="212" t="s">
        <v>456</v>
      </c>
      <c r="I27" s="212" t="s">
        <v>199</v>
      </c>
      <c r="J27" s="212" t="s">
        <v>76</v>
      </c>
      <c r="K27" s="212"/>
      <c r="L27" s="212" t="s">
        <v>795</v>
      </c>
      <c r="M27" s="212"/>
      <c r="N27" s="212"/>
      <c r="O27" s="212"/>
      <c r="P27" s="212"/>
      <c r="Q27" s="212">
        <v>5</v>
      </c>
      <c r="R27" s="212">
        <v>2</v>
      </c>
      <c r="S27" s="212">
        <v>2</v>
      </c>
      <c r="T27" s="212">
        <v>2</v>
      </c>
      <c r="U27" s="212">
        <v>3</v>
      </c>
      <c r="V27" s="212">
        <v>3</v>
      </c>
      <c r="W27" s="212"/>
      <c r="X27" s="212">
        <v>3</v>
      </c>
      <c r="Y27" s="212">
        <v>5</v>
      </c>
      <c r="Z27" s="212">
        <v>2</v>
      </c>
      <c r="AA27" s="212">
        <v>5</v>
      </c>
      <c r="AB27" s="212">
        <v>2</v>
      </c>
      <c r="AC27" s="212" t="s">
        <v>314</v>
      </c>
      <c r="AD27" s="212"/>
      <c r="AE27" s="212"/>
      <c r="AF27" s="212"/>
      <c r="AG27" s="212"/>
      <c r="AH27" s="212"/>
      <c r="AI27" s="212"/>
      <c r="AJ27" s="212">
        <v>5</v>
      </c>
      <c r="AK27" s="212" t="s">
        <v>7</v>
      </c>
      <c r="AL27" s="212"/>
      <c r="AM27" s="212"/>
      <c r="AN27" s="212"/>
      <c r="AO27" s="212"/>
      <c r="AP27" s="212"/>
      <c r="AQ27" s="212" t="s">
        <v>239</v>
      </c>
      <c r="AR27" s="212" t="s">
        <v>239</v>
      </c>
      <c r="AS27" s="212" t="s">
        <v>7</v>
      </c>
      <c r="AT27" s="212"/>
      <c r="AU27" s="212" t="s">
        <v>239</v>
      </c>
      <c r="AV27" s="212"/>
      <c r="AW27" s="212">
        <v>5</v>
      </c>
      <c r="AX27" s="212">
        <v>5</v>
      </c>
      <c r="AY27" s="212" t="s">
        <v>321</v>
      </c>
      <c r="AZ27" s="212" t="s">
        <v>315</v>
      </c>
      <c r="BA27" s="212"/>
      <c r="BB27">
        <f t="shared" si="2"/>
        <v>0</v>
      </c>
      <c r="BC27">
        <f t="shared" si="2"/>
        <v>1</v>
      </c>
      <c r="BD27">
        <f t="shared" si="2"/>
        <v>1</v>
      </c>
      <c r="BE27">
        <f t="shared" si="2"/>
        <v>0</v>
      </c>
      <c r="BF27">
        <f t="shared" si="2"/>
        <v>0</v>
      </c>
      <c r="BG27">
        <f t="shared" si="2"/>
        <v>0</v>
      </c>
      <c r="BH27">
        <f t="shared" si="4"/>
        <v>0</v>
      </c>
      <c r="BI27">
        <f t="shared" si="4"/>
        <v>0</v>
      </c>
      <c r="BJ27">
        <f t="shared" si="4"/>
        <v>0</v>
      </c>
      <c r="BK27">
        <f t="shared" si="4"/>
        <v>0</v>
      </c>
      <c r="BL27">
        <f t="shared" si="4"/>
        <v>0</v>
      </c>
      <c r="BM27">
        <f t="shared" si="4"/>
        <v>1</v>
      </c>
      <c r="BN27">
        <f t="shared" si="4"/>
        <v>0</v>
      </c>
    </row>
    <row r="28" spans="1:66" ht="15" x14ac:dyDescent="0.25">
      <c r="A28" s="167" t="str">
        <f>IF(ISNA(LOOKUP($E28,BLIOTECAS!$B$1:$B$27,BLIOTECAS!C$1:C$27)),"",LOOKUP($E28,BLIOTECAS!$B$1:$B$27,BLIOTECAS!C$1:C$27))</f>
        <v/>
      </c>
      <c r="B28" s="167" t="str">
        <f>IF(ISNA(LOOKUP($E28,BLIOTECAS!$B$1:$B$27,BLIOTECAS!D$1:D$27)),"",LOOKUP($E28,BLIOTECAS!$B$1:$B$27,BLIOTECAS!D$1:D$27))</f>
        <v/>
      </c>
      <c r="C28" s="167" t="str">
        <f>IFERROR(VLOOKUP(E28,BLIOTECAS!$C$1:$E$26,3,FALSE),"")</f>
        <v>Humanidades</v>
      </c>
      <c r="D28" s="213">
        <v>43973.713194444441</v>
      </c>
      <c r="E28" s="212" t="s">
        <v>85</v>
      </c>
      <c r="F28" s="212" t="s">
        <v>304</v>
      </c>
      <c r="G28" s="212" t="s">
        <v>304</v>
      </c>
      <c r="H28" s="212" t="s">
        <v>312</v>
      </c>
      <c r="I28" s="212" t="s">
        <v>318</v>
      </c>
      <c r="J28" s="212" t="s">
        <v>86</v>
      </c>
      <c r="K28" s="212" t="s">
        <v>87</v>
      </c>
      <c r="L28" s="212" t="s">
        <v>796</v>
      </c>
      <c r="M28" s="212"/>
      <c r="N28" s="212"/>
      <c r="O28" s="212"/>
      <c r="P28" s="212"/>
      <c r="Q28" s="212">
        <v>4</v>
      </c>
      <c r="R28" s="212">
        <v>4</v>
      </c>
      <c r="S28" s="212">
        <v>3</v>
      </c>
      <c r="T28" s="212">
        <v>3</v>
      </c>
      <c r="U28" s="212">
        <v>4</v>
      </c>
      <c r="V28" s="212">
        <v>4</v>
      </c>
      <c r="W28" s="212"/>
      <c r="X28" s="212">
        <v>3</v>
      </c>
      <c r="Y28" s="212">
        <v>5</v>
      </c>
      <c r="Z28" s="212">
        <v>2</v>
      </c>
      <c r="AA28" s="212">
        <v>5</v>
      </c>
      <c r="AB28" s="212">
        <v>3</v>
      </c>
      <c r="AC28" s="212" t="s">
        <v>331</v>
      </c>
      <c r="AD28" s="212"/>
      <c r="AE28" s="212"/>
      <c r="AF28" s="212"/>
      <c r="AG28" s="212"/>
      <c r="AH28" s="212"/>
      <c r="AI28" s="212"/>
      <c r="AJ28" s="212">
        <v>5</v>
      </c>
      <c r="AK28" s="212" t="s">
        <v>239</v>
      </c>
      <c r="AL28" s="212" t="s">
        <v>323</v>
      </c>
      <c r="AM28" s="212"/>
      <c r="AN28" s="212"/>
      <c r="AO28" s="212"/>
      <c r="AP28" s="212"/>
      <c r="AQ28" s="212" t="s">
        <v>7</v>
      </c>
      <c r="AR28" s="212" t="s">
        <v>239</v>
      </c>
      <c r="AS28" s="212" t="s">
        <v>239</v>
      </c>
      <c r="AT28" s="212" t="s">
        <v>393</v>
      </c>
      <c r="AU28" s="212" t="s">
        <v>239</v>
      </c>
      <c r="AV28" s="212" t="s">
        <v>797</v>
      </c>
      <c r="AW28" s="212">
        <v>5</v>
      </c>
      <c r="AX28" s="212">
        <v>5</v>
      </c>
      <c r="AY28" s="212" t="s">
        <v>321</v>
      </c>
      <c r="AZ28" s="212" t="s">
        <v>422</v>
      </c>
      <c r="BA28" s="212" t="s">
        <v>798</v>
      </c>
      <c r="BB28">
        <f t="shared" si="2"/>
        <v>1</v>
      </c>
      <c r="BC28">
        <f t="shared" si="2"/>
        <v>0</v>
      </c>
      <c r="BD28">
        <f t="shared" si="2"/>
        <v>0</v>
      </c>
      <c r="BE28">
        <f t="shared" si="2"/>
        <v>0</v>
      </c>
      <c r="BF28">
        <f t="shared" si="2"/>
        <v>0</v>
      </c>
      <c r="BG28">
        <f t="shared" si="2"/>
        <v>0</v>
      </c>
      <c r="BH28">
        <f t="shared" si="4"/>
        <v>0</v>
      </c>
      <c r="BI28">
        <f t="shared" si="4"/>
        <v>0</v>
      </c>
      <c r="BJ28">
        <f t="shared" si="4"/>
        <v>0</v>
      </c>
      <c r="BK28">
        <f t="shared" si="4"/>
        <v>0</v>
      </c>
      <c r="BL28">
        <f t="shared" si="4"/>
        <v>1</v>
      </c>
      <c r="BM28">
        <f t="shared" si="4"/>
        <v>0</v>
      </c>
      <c r="BN28">
        <f t="shared" si="4"/>
        <v>0</v>
      </c>
    </row>
    <row r="29" spans="1:66" ht="15" x14ac:dyDescent="0.25">
      <c r="A29" s="167" t="str">
        <f>IF(ISNA(LOOKUP($E29,BLIOTECAS!$B$1:$B$27,BLIOTECAS!C$1:C$27)),"",LOOKUP($E29,BLIOTECAS!$B$1:$B$27,BLIOTECAS!C$1:C$27))</f>
        <v/>
      </c>
      <c r="B29" s="167" t="str">
        <f>IF(ISNA(LOOKUP($E29,BLIOTECAS!$B$1:$B$27,BLIOTECAS!D$1:D$27)),"",LOOKUP($E29,BLIOTECAS!$B$1:$B$27,BLIOTECAS!D$1:D$27))</f>
        <v/>
      </c>
      <c r="C29" s="167" t="str">
        <f>IFERROR(VLOOKUP(E29,BLIOTECAS!$C$1:$E$26,3,FALSE),"")</f>
        <v/>
      </c>
      <c r="D29" s="213">
        <v>43973.707638888889</v>
      </c>
      <c r="E29" s="212" t="s">
        <v>68</v>
      </c>
      <c r="F29" s="212" t="s">
        <v>316</v>
      </c>
      <c r="G29" s="212" t="s">
        <v>316</v>
      </c>
      <c r="H29" s="212" t="s">
        <v>312</v>
      </c>
      <c r="I29" s="212" t="s">
        <v>200</v>
      </c>
      <c r="J29" s="212" t="s">
        <v>89</v>
      </c>
      <c r="K29" s="212" t="s">
        <v>90</v>
      </c>
      <c r="L29" s="212" t="s">
        <v>799</v>
      </c>
      <c r="M29" s="212"/>
      <c r="N29" s="212"/>
      <c r="O29" s="212"/>
      <c r="P29" s="212"/>
      <c r="Q29" s="212">
        <v>5</v>
      </c>
      <c r="R29" s="212">
        <v>5</v>
      </c>
      <c r="S29" s="212">
        <v>5</v>
      </c>
      <c r="T29" s="212"/>
      <c r="U29" s="212">
        <v>5</v>
      </c>
      <c r="V29" s="212">
        <v>5</v>
      </c>
      <c r="W29" s="212"/>
      <c r="X29" s="212">
        <v>4</v>
      </c>
      <c r="Y29" s="212">
        <v>5</v>
      </c>
      <c r="Z29" s="212">
        <v>4</v>
      </c>
      <c r="AA29" s="212">
        <v>5</v>
      </c>
      <c r="AB29" s="212">
        <v>5</v>
      </c>
      <c r="AC29" s="212" t="s">
        <v>314</v>
      </c>
      <c r="AD29" s="212"/>
      <c r="AE29" s="212"/>
      <c r="AF29" s="212"/>
      <c r="AG29" s="212"/>
      <c r="AH29" s="212"/>
      <c r="AI29" s="212"/>
      <c r="AJ29" s="212">
        <v>4</v>
      </c>
      <c r="AK29" s="212" t="s">
        <v>7</v>
      </c>
      <c r="AL29" s="212"/>
      <c r="AM29" s="212"/>
      <c r="AN29" s="212"/>
      <c r="AO29" s="212"/>
      <c r="AP29" s="212"/>
      <c r="AQ29" s="212" t="s">
        <v>7</v>
      </c>
      <c r="AR29" s="212" t="s">
        <v>239</v>
      </c>
      <c r="AS29" s="212" t="s">
        <v>239</v>
      </c>
      <c r="AT29" s="212" t="s">
        <v>324</v>
      </c>
      <c r="AU29" s="212" t="s">
        <v>239</v>
      </c>
      <c r="AV29" s="212"/>
      <c r="AW29" s="212">
        <v>5</v>
      </c>
      <c r="AX29" s="212">
        <v>5</v>
      </c>
      <c r="AY29" s="212" t="s">
        <v>321</v>
      </c>
      <c r="AZ29" s="212" t="s">
        <v>315</v>
      </c>
      <c r="BA29" s="212"/>
      <c r="BB29">
        <f t="shared" si="2"/>
        <v>1</v>
      </c>
      <c r="BC29">
        <f t="shared" si="2"/>
        <v>0</v>
      </c>
      <c r="BD29">
        <f t="shared" si="2"/>
        <v>0</v>
      </c>
      <c r="BE29">
        <f t="shared" si="2"/>
        <v>0</v>
      </c>
      <c r="BF29">
        <f t="shared" si="2"/>
        <v>0</v>
      </c>
      <c r="BG29">
        <f t="shared" si="2"/>
        <v>0</v>
      </c>
      <c r="BH29">
        <f t="shared" si="4"/>
        <v>0</v>
      </c>
      <c r="BI29">
        <f t="shared" si="4"/>
        <v>0</v>
      </c>
      <c r="BJ29">
        <f t="shared" si="4"/>
        <v>0</v>
      </c>
      <c r="BK29">
        <f t="shared" si="4"/>
        <v>0</v>
      </c>
      <c r="BL29">
        <f t="shared" si="4"/>
        <v>0</v>
      </c>
      <c r="BM29">
        <f t="shared" si="4"/>
        <v>1</v>
      </c>
      <c r="BN29">
        <f t="shared" si="4"/>
        <v>0</v>
      </c>
    </row>
    <row r="30" spans="1:66" ht="15" x14ac:dyDescent="0.25">
      <c r="A30" s="167" t="str">
        <f>IF(ISNA(LOOKUP($E30,BLIOTECAS!$B$1:$B$27,BLIOTECAS!C$1:C$27)),"",LOOKUP($E30,BLIOTECAS!$B$1:$B$27,BLIOTECAS!C$1:C$27))</f>
        <v/>
      </c>
      <c r="B30" s="167" t="str">
        <f>IF(ISNA(LOOKUP($E30,BLIOTECAS!$B$1:$B$27,BLIOTECAS!D$1:D$27)),"",LOOKUP($E30,BLIOTECAS!$B$1:$B$27,BLIOTECAS!D$1:D$27))</f>
        <v/>
      </c>
      <c r="C30" s="167" t="str">
        <f>IFERROR(VLOOKUP(E30,BLIOTECAS!$C$1:$E$26,3,FALSE),"")</f>
        <v>Humanidades</v>
      </c>
      <c r="D30" s="213">
        <v>43973.584722222222</v>
      </c>
      <c r="E30" s="212" t="s">
        <v>87</v>
      </c>
      <c r="F30" s="212" t="s">
        <v>303</v>
      </c>
      <c r="G30" s="212" t="s">
        <v>303</v>
      </c>
      <c r="H30" s="212" t="s">
        <v>312</v>
      </c>
      <c r="I30" s="212" t="s">
        <v>87</v>
      </c>
      <c r="J30" s="212" t="s">
        <v>199</v>
      </c>
      <c r="K30" s="212"/>
      <c r="L30" s="212"/>
      <c r="M30" s="212"/>
      <c r="N30" s="212"/>
      <c r="O30" s="212"/>
      <c r="P30" s="212"/>
      <c r="Q30" s="212">
        <v>3</v>
      </c>
      <c r="R30" s="212">
        <v>3</v>
      </c>
      <c r="S30" s="212">
        <v>3</v>
      </c>
      <c r="T30" s="212">
        <v>4</v>
      </c>
      <c r="U30" s="212">
        <v>4</v>
      </c>
      <c r="V30" s="212">
        <v>3</v>
      </c>
      <c r="W30" s="212"/>
      <c r="X30" s="212">
        <v>3</v>
      </c>
      <c r="Y30" s="212">
        <v>5</v>
      </c>
      <c r="Z30" s="212">
        <v>4</v>
      </c>
      <c r="AA30" s="212">
        <v>4</v>
      </c>
      <c r="AB30" s="212">
        <v>4</v>
      </c>
      <c r="AC30" s="212" t="s">
        <v>575</v>
      </c>
      <c r="AD30" s="212"/>
      <c r="AE30" s="212"/>
      <c r="AF30" s="212"/>
      <c r="AG30" s="212"/>
      <c r="AH30" s="212"/>
      <c r="AI30" s="212"/>
      <c r="AJ30" s="212">
        <v>5</v>
      </c>
      <c r="AK30" s="212" t="s">
        <v>7</v>
      </c>
      <c r="AL30" s="212"/>
      <c r="AM30" s="212"/>
      <c r="AN30" s="212"/>
      <c r="AO30" s="212"/>
      <c r="AP30" s="212"/>
      <c r="AQ30" s="212" t="s">
        <v>7</v>
      </c>
      <c r="AR30" s="212" t="s">
        <v>7</v>
      </c>
      <c r="AS30" s="212" t="s">
        <v>7</v>
      </c>
      <c r="AT30" s="212"/>
      <c r="AU30" s="212" t="s">
        <v>7</v>
      </c>
      <c r="AV30" s="212"/>
      <c r="AW30" s="212">
        <v>5</v>
      </c>
      <c r="AX30" s="212">
        <v>5</v>
      </c>
      <c r="AY30" s="212" t="s">
        <v>321</v>
      </c>
      <c r="AZ30" s="212"/>
      <c r="BA30" s="212" t="s">
        <v>800</v>
      </c>
      <c r="BB30">
        <f t="shared" si="2"/>
        <v>1</v>
      </c>
      <c r="BC30">
        <f t="shared" si="2"/>
        <v>0</v>
      </c>
      <c r="BD30">
        <f t="shared" si="2"/>
        <v>0</v>
      </c>
      <c r="BE30">
        <f t="shared" si="2"/>
        <v>0</v>
      </c>
      <c r="BF30">
        <f t="shared" si="2"/>
        <v>0</v>
      </c>
      <c r="BG30">
        <f t="shared" si="2"/>
        <v>0</v>
      </c>
      <c r="BH30">
        <f t="shared" si="4"/>
        <v>1</v>
      </c>
      <c r="BI30">
        <f t="shared" si="4"/>
        <v>0</v>
      </c>
      <c r="BJ30">
        <f t="shared" si="4"/>
        <v>0</v>
      </c>
      <c r="BK30">
        <f t="shared" si="4"/>
        <v>0</v>
      </c>
      <c r="BL30">
        <f t="shared" si="4"/>
        <v>1</v>
      </c>
      <c r="BM30">
        <f t="shared" si="4"/>
        <v>0</v>
      </c>
      <c r="BN30">
        <f t="shared" si="4"/>
        <v>1</v>
      </c>
    </row>
    <row r="31" spans="1:66" ht="15" x14ac:dyDescent="0.25">
      <c r="A31" s="167" t="str">
        <f>IF(ISNA(LOOKUP($E31,BLIOTECAS!$B$1:$B$27,BLIOTECAS!C$1:C$27)),"",LOOKUP($E31,BLIOTECAS!$B$1:$B$27,BLIOTECAS!C$1:C$27))</f>
        <v/>
      </c>
      <c r="B31" s="167" t="str">
        <f>IF(ISNA(LOOKUP($E31,BLIOTECAS!$B$1:$B$27,BLIOTECAS!D$1:D$27)),"",LOOKUP($E31,BLIOTECAS!$B$1:$B$27,BLIOTECAS!D$1:D$27))</f>
        <v/>
      </c>
      <c r="C31" s="167" t="str">
        <f>IFERROR(VLOOKUP(E31,BLIOTECAS!$C$1:$E$26,3,FALSE),"")</f>
        <v>Humanidades</v>
      </c>
      <c r="D31" s="213">
        <v>43973.539583333331</v>
      </c>
      <c r="E31" s="212" t="s">
        <v>83</v>
      </c>
      <c r="F31" s="212" t="s">
        <v>311</v>
      </c>
      <c r="G31" s="212" t="s">
        <v>311</v>
      </c>
      <c r="H31" s="212" t="s">
        <v>312</v>
      </c>
      <c r="I31" s="212" t="s">
        <v>83</v>
      </c>
      <c r="J31" s="212" t="s">
        <v>317</v>
      </c>
      <c r="K31" s="212"/>
      <c r="L31" s="212"/>
      <c r="M31" s="212"/>
      <c r="N31" s="212"/>
      <c r="O31" s="212"/>
      <c r="P31" s="212"/>
      <c r="Q31" s="212">
        <v>4</v>
      </c>
      <c r="R31" s="212">
        <v>4</v>
      </c>
      <c r="S31" s="212">
        <v>2</v>
      </c>
      <c r="T31" s="212">
        <v>1</v>
      </c>
      <c r="U31" s="212">
        <v>2</v>
      </c>
      <c r="V31" s="212">
        <v>4</v>
      </c>
      <c r="W31" s="212"/>
      <c r="X31" s="212">
        <v>4</v>
      </c>
      <c r="Y31" s="212">
        <v>5</v>
      </c>
      <c r="Z31" s="212">
        <v>4</v>
      </c>
      <c r="AA31" s="212">
        <v>5</v>
      </c>
      <c r="AB31" s="212">
        <v>5</v>
      </c>
      <c r="AC31" s="212" t="s">
        <v>326</v>
      </c>
      <c r="AD31" s="212"/>
      <c r="AE31" s="212"/>
      <c r="AF31" s="212"/>
      <c r="AG31" s="212"/>
      <c r="AH31" s="212"/>
      <c r="AI31" s="212"/>
      <c r="AJ31" s="212">
        <v>5</v>
      </c>
      <c r="AK31" s="212" t="s">
        <v>239</v>
      </c>
      <c r="AL31" s="212" t="s">
        <v>323</v>
      </c>
      <c r="AM31" s="212"/>
      <c r="AN31" s="212"/>
      <c r="AO31" s="212"/>
      <c r="AP31" s="212"/>
      <c r="AQ31" s="212" t="s">
        <v>239</v>
      </c>
      <c r="AR31" s="212" t="s">
        <v>239</v>
      </c>
      <c r="AS31" s="212" t="s">
        <v>7</v>
      </c>
      <c r="AT31" s="212"/>
      <c r="AU31" s="212" t="s">
        <v>239</v>
      </c>
      <c r="AV31" s="212" t="s">
        <v>801</v>
      </c>
      <c r="AW31" s="212">
        <v>5</v>
      </c>
      <c r="AX31" s="212">
        <v>5</v>
      </c>
      <c r="AY31" s="212" t="s">
        <v>321</v>
      </c>
      <c r="AZ31" s="212" t="s">
        <v>337</v>
      </c>
      <c r="BA31" s="212"/>
      <c r="BB31">
        <f t="shared" si="2"/>
        <v>1</v>
      </c>
      <c r="BC31">
        <f t="shared" si="2"/>
        <v>0</v>
      </c>
      <c r="BD31">
        <f t="shared" si="2"/>
        <v>0</v>
      </c>
      <c r="BE31">
        <f t="shared" si="2"/>
        <v>0</v>
      </c>
      <c r="BF31">
        <f t="shared" si="2"/>
        <v>0</v>
      </c>
      <c r="BG31">
        <f t="shared" si="2"/>
        <v>0</v>
      </c>
      <c r="BH31">
        <f t="shared" si="4"/>
        <v>0</v>
      </c>
      <c r="BI31">
        <f t="shared" si="4"/>
        <v>0</v>
      </c>
      <c r="BJ31">
        <f t="shared" si="4"/>
        <v>0</v>
      </c>
      <c r="BK31">
        <f t="shared" si="4"/>
        <v>1</v>
      </c>
      <c r="BL31">
        <f t="shared" si="4"/>
        <v>0</v>
      </c>
      <c r="BM31">
        <f t="shared" si="4"/>
        <v>0</v>
      </c>
      <c r="BN31">
        <f t="shared" si="4"/>
        <v>0</v>
      </c>
    </row>
    <row r="32" spans="1:66" ht="15" x14ac:dyDescent="0.25">
      <c r="A32" s="167" t="str">
        <f>IF(ISNA(LOOKUP($E32,BLIOTECAS!$B$1:$B$27,BLIOTECAS!C$1:C$27)),"",LOOKUP($E32,BLIOTECAS!$B$1:$B$27,BLIOTECAS!C$1:C$27))</f>
        <v/>
      </c>
      <c r="B32" s="167" t="str">
        <f>IF(ISNA(LOOKUP($E32,BLIOTECAS!$B$1:$B$27,BLIOTECAS!D$1:D$27)),"",LOOKUP($E32,BLIOTECAS!$B$1:$B$27,BLIOTECAS!D$1:D$27))</f>
        <v/>
      </c>
      <c r="C32" s="167" t="str">
        <f>IFERROR(VLOOKUP(E32,BLIOTECAS!$C$1:$E$26,3,FALSE),"")</f>
        <v>Ciencias de la Salud</v>
      </c>
      <c r="D32" s="213">
        <v>43973.518750000003</v>
      </c>
      <c r="E32" s="212" t="s">
        <v>200</v>
      </c>
      <c r="F32" s="212" t="s">
        <v>303</v>
      </c>
      <c r="G32" s="212" t="s">
        <v>303</v>
      </c>
      <c r="H32" s="212" t="s">
        <v>312</v>
      </c>
      <c r="I32" s="212" t="s">
        <v>200</v>
      </c>
      <c r="J32" s="212"/>
      <c r="K32" s="212"/>
      <c r="L32" s="212"/>
      <c r="M32" s="212"/>
      <c r="N32" s="212"/>
      <c r="O32" s="212"/>
      <c r="P32" s="212"/>
      <c r="Q32" s="212">
        <v>2</v>
      </c>
      <c r="R32" s="212">
        <v>5</v>
      </c>
      <c r="S32" s="212">
        <v>2</v>
      </c>
      <c r="T32" s="212">
        <v>1</v>
      </c>
      <c r="U32" s="212">
        <v>3</v>
      </c>
      <c r="V32" s="212">
        <v>5</v>
      </c>
      <c r="W32" s="212"/>
      <c r="X32" s="212">
        <v>4</v>
      </c>
      <c r="Y32" s="212">
        <v>5</v>
      </c>
      <c r="Z32" s="212">
        <v>4</v>
      </c>
      <c r="AA32" s="212">
        <v>5</v>
      </c>
      <c r="AB32" s="212">
        <v>4</v>
      </c>
      <c r="AC32" s="212" t="s">
        <v>314</v>
      </c>
      <c r="AD32" s="212"/>
      <c r="AE32" s="212"/>
      <c r="AF32" s="212"/>
      <c r="AG32" s="212"/>
      <c r="AH32" s="212"/>
      <c r="AI32" s="212"/>
      <c r="AJ32" s="212">
        <v>5</v>
      </c>
      <c r="AK32" s="212" t="s">
        <v>239</v>
      </c>
      <c r="AL32" s="212" t="s">
        <v>323</v>
      </c>
      <c r="AM32" s="212"/>
      <c r="AN32" s="212"/>
      <c r="AO32" s="212"/>
      <c r="AP32" s="212"/>
      <c r="AQ32" s="212" t="s">
        <v>7</v>
      </c>
      <c r="AR32" s="212" t="s">
        <v>239</v>
      </c>
      <c r="AS32" s="212" t="s">
        <v>7</v>
      </c>
      <c r="AT32" s="212"/>
      <c r="AU32" s="212" t="s">
        <v>7</v>
      </c>
      <c r="AV32" s="212"/>
      <c r="AW32" s="212">
        <v>5</v>
      </c>
      <c r="AX32" s="212">
        <v>5</v>
      </c>
      <c r="AY32" s="212" t="s">
        <v>309</v>
      </c>
      <c r="AZ32" s="212" t="s">
        <v>310</v>
      </c>
      <c r="BA32" s="212"/>
      <c r="BB32">
        <f t="shared" si="2"/>
        <v>1</v>
      </c>
      <c r="BC32">
        <f t="shared" si="2"/>
        <v>0</v>
      </c>
      <c r="BD32">
        <f t="shared" si="2"/>
        <v>0</v>
      </c>
      <c r="BE32">
        <f t="shared" si="2"/>
        <v>0</v>
      </c>
      <c r="BF32">
        <f t="shared" si="2"/>
        <v>0</v>
      </c>
      <c r="BG32">
        <f t="shared" si="2"/>
        <v>0</v>
      </c>
      <c r="BH32">
        <f t="shared" si="4"/>
        <v>0</v>
      </c>
      <c r="BI32">
        <f t="shared" si="4"/>
        <v>0</v>
      </c>
      <c r="BJ32">
        <f t="shared" si="4"/>
        <v>0</v>
      </c>
      <c r="BK32">
        <f t="shared" si="4"/>
        <v>0</v>
      </c>
      <c r="BL32">
        <f t="shared" si="4"/>
        <v>0</v>
      </c>
      <c r="BM32">
        <f t="shared" si="4"/>
        <v>1</v>
      </c>
      <c r="BN32">
        <f t="shared" si="4"/>
        <v>0</v>
      </c>
    </row>
    <row r="33" spans="1:66" ht="15" x14ac:dyDescent="0.25">
      <c r="A33" s="167" t="str">
        <f>IF(ISNA(LOOKUP($E33,BLIOTECAS!$B$1:$B$27,BLIOTECAS!C$1:C$27)),"",LOOKUP($E33,BLIOTECAS!$B$1:$B$27,BLIOTECAS!C$1:C$27))</f>
        <v/>
      </c>
      <c r="B33" s="167" t="str">
        <f>IF(ISNA(LOOKUP($E33,BLIOTECAS!$B$1:$B$27,BLIOTECAS!D$1:D$27)),"",LOOKUP($E33,BLIOTECAS!$B$1:$B$27,BLIOTECAS!D$1:D$27))</f>
        <v/>
      </c>
      <c r="C33" s="167" t="str">
        <f>IFERROR(VLOOKUP(E33,BLIOTECAS!$C$1:$E$26,3,FALSE),"")</f>
        <v>Ciencias de la Salud</v>
      </c>
      <c r="D33" s="213">
        <v>43973.509027777778</v>
      </c>
      <c r="E33" s="212" t="s">
        <v>92</v>
      </c>
      <c r="F33" s="212" t="s">
        <v>303</v>
      </c>
      <c r="G33" s="212" t="s">
        <v>311</v>
      </c>
      <c r="H33" s="212" t="s">
        <v>339</v>
      </c>
      <c r="I33" s="212" t="s">
        <v>92</v>
      </c>
      <c r="J33" s="212"/>
      <c r="K33" s="212"/>
      <c r="L33" s="212"/>
      <c r="M33" s="212"/>
      <c r="N33" s="212"/>
      <c r="O33" s="212"/>
      <c r="P33" s="212"/>
      <c r="Q33" s="212">
        <v>4</v>
      </c>
      <c r="R33" s="212">
        <v>1</v>
      </c>
      <c r="S33" s="212">
        <v>2</v>
      </c>
      <c r="T33" s="212">
        <v>4</v>
      </c>
      <c r="U33" s="212">
        <v>2</v>
      </c>
      <c r="V33" s="212">
        <v>4</v>
      </c>
      <c r="W33" s="212"/>
      <c r="X33" s="212">
        <v>4</v>
      </c>
      <c r="Y33" s="212">
        <v>4</v>
      </c>
      <c r="Z33" s="212">
        <v>3</v>
      </c>
      <c r="AA33" s="212">
        <v>4</v>
      </c>
      <c r="AB33" s="212">
        <v>4</v>
      </c>
      <c r="AC33" s="212" t="s">
        <v>352</v>
      </c>
      <c r="AD33" s="212"/>
      <c r="AE33" s="212"/>
      <c r="AF33" s="212"/>
      <c r="AG33" s="212"/>
      <c r="AH33" s="212"/>
      <c r="AI33" s="212"/>
      <c r="AJ33" s="212">
        <v>4</v>
      </c>
      <c r="AK33" s="212" t="s">
        <v>239</v>
      </c>
      <c r="AL33" s="212" t="s">
        <v>323</v>
      </c>
      <c r="AM33" s="212"/>
      <c r="AN33" s="212"/>
      <c r="AO33" s="212"/>
      <c r="AP33" s="212"/>
      <c r="AQ33" s="212" t="s">
        <v>7</v>
      </c>
      <c r="AR33" s="212" t="s">
        <v>239</v>
      </c>
      <c r="AS33" s="212" t="s">
        <v>239</v>
      </c>
      <c r="AT33" s="212" t="s">
        <v>324</v>
      </c>
      <c r="AU33" s="212" t="s">
        <v>7</v>
      </c>
      <c r="AV33" s="212" t="s">
        <v>802</v>
      </c>
      <c r="AW33" s="212">
        <v>4</v>
      </c>
      <c r="AX33" s="212">
        <v>4</v>
      </c>
      <c r="AY33" s="212" t="s">
        <v>321</v>
      </c>
      <c r="AZ33" s="212" t="s">
        <v>315</v>
      </c>
      <c r="BA33" s="212"/>
      <c r="BB33">
        <f t="shared" si="2"/>
        <v>0</v>
      </c>
      <c r="BC33">
        <f t="shared" si="2"/>
        <v>0</v>
      </c>
      <c r="BD33">
        <f t="shared" si="2"/>
        <v>1</v>
      </c>
      <c r="BE33">
        <f t="shared" si="2"/>
        <v>0</v>
      </c>
      <c r="BF33">
        <f t="shared" si="2"/>
        <v>0</v>
      </c>
      <c r="BG33">
        <f t="shared" si="2"/>
        <v>0</v>
      </c>
      <c r="BH33">
        <f t="shared" si="4"/>
        <v>0</v>
      </c>
      <c r="BI33">
        <f t="shared" si="4"/>
        <v>0</v>
      </c>
      <c r="BJ33">
        <f t="shared" si="4"/>
        <v>0</v>
      </c>
      <c r="BK33">
        <f t="shared" si="4"/>
        <v>0</v>
      </c>
      <c r="BL33">
        <f t="shared" si="4"/>
        <v>0</v>
      </c>
      <c r="BM33">
        <f t="shared" si="4"/>
        <v>0</v>
      </c>
      <c r="BN33">
        <f t="shared" si="4"/>
        <v>1</v>
      </c>
    </row>
    <row r="34" spans="1:66" ht="15" x14ac:dyDescent="0.25">
      <c r="A34" s="167" t="str">
        <f>IF(ISNA(LOOKUP($E34,BLIOTECAS!$B$1:$B$27,BLIOTECAS!C$1:C$27)),"",LOOKUP($E34,BLIOTECAS!$B$1:$B$27,BLIOTECAS!C$1:C$27))</f>
        <v/>
      </c>
      <c r="B34" s="167" t="str">
        <f>IF(ISNA(LOOKUP($E34,BLIOTECAS!$B$1:$B$27,BLIOTECAS!D$1:D$27)),"",LOOKUP($E34,BLIOTECAS!$B$1:$B$27,BLIOTECAS!D$1:D$27))</f>
        <v/>
      </c>
      <c r="C34" s="167" t="str">
        <f>IFERROR(VLOOKUP(E34,BLIOTECAS!$C$1:$E$26,3,FALSE),"")</f>
        <v>Ciencias de la Salud</v>
      </c>
      <c r="D34" s="213">
        <v>43973.500694444447</v>
      </c>
      <c r="E34" s="212" t="s">
        <v>200</v>
      </c>
      <c r="F34" s="212" t="s">
        <v>303</v>
      </c>
      <c r="G34" s="212" t="s">
        <v>303</v>
      </c>
      <c r="H34" s="212" t="s">
        <v>330</v>
      </c>
      <c r="I34" s="212" t="s">
        <v>200</v>
      </c>
      <c r="J34" s="212" t="s">
        <v>89</v>
      </c>
      <c r="K34" s="212" t="s">
        <v>84</v>
      </c>
      <c r="L34" s="212"/>
      <c r="M34" s="212"/>
      <c r="N34" s="212"/>
      <c r="O34" s="212"/>
      <c r="P34" s="212"/>
      <c r="Q34" s="212">
        <v>5</v>
      </c>
      <c r="R34" s="212">
        <v>5</v>
      </c>
      <c r="S34" s="212">
        <v>4</v>
      </c>
      <c r="T34" s="212">
        <v>1</v>
      </c>
      <c r="U34" s="212">
        <v>3</v>
      </c>
      <c r="V34" s="212">
        <v>4</v>
      </c>
      <c r="W34" s="212"/>
      <c r="X34" s="212">
        <v>5</v>
      </c>
      <c r="Y34" s="212">
        <v>5</v>
      </c>
      <c r="Z34" s="212">
        <v>5</v>
      </c>
      <c r="AA34" s="212">
        <v>5</v>
      </c>
      <c r="AB34" s="212">
        <v>5</v>
      </c>
      <c r="AC34" s="212" t="s">
        <v>314</v>
      </c>
      <c r="AD34" s="212"/>
      <c r="AE34" s="212"/>
      <c r="AF34" s="212"/>
      <c r="AG34" s="212"/>
      <c r="AH34" s="212"/>
      <c r="AI34" s="212"/>
      <c r="AJ34" s="212">
        <v>5</v>
      </c>
      <c r="AK34" s="212" t="s">
        <v>7</v>
      </c>
      <c r="AL34" s="212"/>
      <c r="AM34" s="212"/>
      <c r="AN34" s="212"/>
      <c r="AO34" s="212"/>
      <c r="AP34" s="212"/>
      <c r="AQ34" s="212" t="s">
        <v>7</v>
      </c>
      <c r="AR34" s="212" t="s">
        <v>239</v>
      </c>
      <c r="AS34" s="212" t="s">
        <v>239</v>
      </c>
      <c r="AT34" s="212" t="s">
        <v>324</v>
      </c>
      <c r="AU34" s="212" t="s">
        <v>239</v>
      </c>
      <c r="AV34" s="212"/>
      <c r="AW34" s="212">
        <v>5</v>
      </c>
      <c r="AX34" s="212">
        <v>5</v>
      </c>
      <c r="AY34" s="212" t="s">
        <v>309</v>
      </c>
      <c r="AZ34" s="212" t="s">
        <v>310</v>
      </c>
      <c r="BA34" s="212"/>
      <c r="BB34">
        <f t="shared" si="2"/>
        <v>0</v>
      </c>
      <c r="BC34">
        <f t="shared" si="2"/>
        <v>1</v>
      </c>
      <c r="BD34">
        <f t="shared" si="2"/>
        <v>0</v>
      </c>
      <c r="BE34">
        <f t="shared" si="2"/>
        <v>0</v>
      </c>
      <c r="BF34">
        <f t="shared" si="2"/>
        <v>0</v>
      </c>
      <c r="BG34">
        <f t="shared" si="2"/>
        <v>0</v>
      </c>
      <c r="BH34">
        <f t="shared" si="4"/>
        <v>0</v>
      </c>
      <c r="BI34">
        <f t="shared" si="4"/>
        <v>0</v>
      </c>
      <c r="BJ34">
        <f t="shared" si="4"/>
        <v>0</v>
      </c>
      <c r="BK34">
        <f t="shared" si="4"/>
        <v>0</v>
      </c>
      <c r="BL34">
        <f t="shared" si="4"/>
        <v>0</v>
      </c>
      <c r="BM34">
        <f t="shared" si="4"/>
        <v>1</v>
      </c>
      <c r="BN34">
        <f t="shared" si="4"/>
        <v>0</v>
      </c>
    </row>
    <row r="35" spans="1:66" ht="15" x14ac:dyDescent="0.25">
      <c r="A35" s="167" t="str">
        <f>IF(ISNA(LOOKUP($E35,BLIOTECAS!$B$1:$B$27,BLIOTECAS!C$1:C$27)),"",LOOKUP($E35,BLIOTECAS!$B$1:$B$27,BLIOTECAS!C$1:C$27))</f>
        <v/>
      </c>
      <c r="B35" s="167" t="str">
        <f>IF(ISNA(LOOKUP($E35,BLIOTECAS!$B$1:$B$27,BLIOTECAS!D$1:D$27)),"",LOOKUP($E35,BLIOTECAS!$B$1:$B$27,BLIOTECAS!D$1:D$27))</f>
        <v/>
      </c>
      <c r="C35" s="167" t="str">
        <f>IFERROR(VLOOKUP(E35,BLIOTECAS!$C$1:$E$26,3,FALSE),"")</f>
        <v>Ciencias de la Salud</v>
      </c>
      <c r="D35" s="213">
        <v>43973.488888888889</v>
      </c>
      <c r="E35" s="212" t="s">
        <v>200</v>
      </c>
      <c r="F35" s="212" t="s">
        <v>316</v>
      </c>
      <c r="G35" s="212" t="s">
        <v>316</v>
      </c>
      <c r="H35" s="212" t="s">
        <v>312</v>
      </c>
      <c r="I35" s="212" t="s">
        <v>200</v>
      </c>
      <c r="J35" s="212" t="s">
        <v>89</v>
      </c>
      <c r="K35" s="212" t="s">
        <v>92</v>
      </c>
      <c r="L35" s="212"/>
      <c r="M35" s="212"/>
      <c r="N35" s="212"/>
      <c r="O35" s="212"/>
      <c r="P35" s="212"/>
      <c r="Q35" s="212">
        <v>3</v>
      </c>
      <c r="R35" s="212">
        <v>3</v>
      </c>
      <c r="S35" s="212">
        <v>3</v>
      </c>
      <c r="T35" s="212">
        <v>4</v>
      </c>
      <c r="U35" s="212">
        <v>4</v>
      </c>
      <c r="V35" s="212">
        <v>4</v>
      </c>
      <c r="W35" s="212"/>
      <c r="X35" s="212">
        <v>5</v>
      </c>
      <c r="Y35" s="212">
        <v>5</v>
      </c>
      <c r="Z35" s="212">
        <v>4</v>
      </c>
      <c r="AA35" s="212">
        <v>4</v>
      </c>
      <c r="AB35" s="212">
        <v>5</v>
      </c>
      <c r="AC35" s="212" t="s">
        <v>376</v>
      </c>
      <c r="AD35" s="212"/>
      <c r="AE35" s="212"/>
      <c r="AF35" s="212"/>
      <c r="AG35" s="212"/>
      <c r="AH35" s="212"/>
      <c r="AI35" s="212"/>
      <c r="AJ35" s="212">
        <v>5</v>
      </c>
      <c r="AK35" s="212"/>
      <c r="AL35" s="212"/>
      <c r="AM35" s="212"/>
      <c r="AN35" s="212"/>
      <c r="AO35" s="212"/>
      <c r="AP35" s="212"/>
      <c r="AQ35" s="212" t="s">
        <v>239</v>
      </c>
      <c r="AR35" s="212" t="s">
        <v>239</v>
      </c>
      <c r="AS35" s="212"/>
      <c r="AT35" s="212"/>
      <c r="AU35" s="212" t="s">
        <v>239</v>
      </c>
      <c r="AV35" s="212"/>
      <c r="AW35" s="212">
        <v>4</v>
      </c>
      <c r="AX35" s="212">
        <v>4</v>
      </c>
      <c r="AY35" s="212" t="s">
        <v>321</v>
      </c>
      <c r="AZ35" s="212" t="s">
        <v>337</v>
      </c>
      <c r="BA35" s="212"/>
      <c r="BB35">
        <f t="shared" si="2"/>
        <v>1</v>
      </c>
      <c r="BC35">
        <f t="shared" si="2"/>
        <v>0</v>
      </c>
      <c r="BD35">
        <f t="shared" si="2"/>
        <v>0</v>
      </c>
      <c r="BE35">
        <f t="shared" si="2"/>
        <v>0</v>
      </c>
      <c r="BF35">
        <f t="shared" si="2"/>
        <v>0</v>
      </c>
      <c r="BG35">
        <f t="shared" si="2"/>
        <v>0</v>
      </c>
      <c r="BH35">
        <f t="shared" si="4"/>
        <v>0</v>
      </c>
      <c r="BI35">
        <f t="shared" si="4"/>
        <v>0</v>
      </c>
      <c r="BJ35">
        <f t="shared" si="4"/>
        <v>0</v>
      </c>
      <c r="BK35">
        <f t="shared" si="4"/>
        <v>0</v>
      </c>
      <c r="BL35">
        <f t="shared" si="4"/>
        <v>1</v>
      </c>
      <c r="BM35">
        <f t="shared" si="4"/>
        <v>0</v>
      </c>
      <c r="BN35">
        <f t="shared" si="4"/>
        <v>1</v>
      </c>
    </row>
    <row r="36" spans="1:66" ht="15" x14ac:dyDescent="0.25">
      <c r="A36" s="167" t="str">
        <f>IF(ISNA(LOOKUP($E36,BLIOTECAS!$B$1:$B$27,BLIOTECAS!C$1:C$27)),"",LOOKUP($E36,BLIOTECAS!$B$1:$B$27,BLIOTECAS!C$1:C$27))</f>
        <v/>
      </c>
      <c r="B36" s="167" t="str">
        <f>IF(ISNA(LOOKUP($E36,BLIOTECAS!$B$1:$B$27,BLIOTECAS!D$1:D$27)),"",LOOKUP($E36,BLIOTECAS!$B$1:$B$27,BLIOTECAS!D$1:D$27))</f>
        <v/>
      </c>
      <c r="C36" s="167" t="str">
        <f>IFERROR(VLOOKUP(E36,BLIOTECAS!$C$1:$E$26,3,FALSE),"")</f>
        <v>Humanidades</v>
      </c>
      <c r="D36" s="213">
        <v>43973.48333333333</v>
      </c>
      <c r="E36" s="212" t="s">
        <v>87</v>
      </c>
      <c r="F36" s="212" t="s">
        <v>303</v>
      </c>
      <c r="G36" s="212" t="s">
        <v>303</v>
      </c>
      <c r="H36" s="212" t="s">
        <v>339</v>
      </c>
      <c r="I36" s="212" t="s">
        <v>87</v>
      </c>
      <c r="J36" s="212"/>
      <c r="K36" s="212"/>
      <c r="L36" s="212"/>
      <c r="M36" s="212"/>
      <c r="N36" s="212"/>
      <c r="O36" s="212"/>
      <c r="P36" s="212"/>
      <c r="Q36" s="212">
        <v>4</v>
      </c>
      <c r="R36" s="212">
        <v>5</v>
      </c>
      <c r="S36" s="212">
        <v>2</v>
      </c>
      <c r="T36" s="212">
        <v>2</v>
      </c>
      <c r="U36" s="212">
        <v>2</v>
      </c>
      <c r="V36" s="212">
        <v>4</v>
      </c>
      <c r="W36" s="212"/>
      <c r="X36" s="212">
        <v>3</v>
      </c>
      <c r="Y36" s="212">
        <v>5</v>
      </c>
      <c r="Z36" s="212">
        <v>3</v>
      </c>
      <c r="AA36" s="212">
        <v>3</v>
      </c>
      <c r="AB36" s="212">
        <v>4</v>
      </c>
      <c r="AC36" s="212" t="s">
        <v>314</v>
      </c>
      <c r="AD36" s="212"/>
      <c r="AE36" s="212"/>
      <c r="AF36" s="212"/>
      <c r="AG36" s="212"/>
      <c r="AH36" s="212"/>
      <c r="AI36" s="212"/>
      <c r="AJ36" s="212">
        <v>5</v>
      </c>
      <c r="AK36" s="212" t="s">
        <v>7</v>
      </c>
      <c r="AL36" s="212"/>
      <c r="AM36" s="212"/>
      <c r="AN36" s="212"/>
      <c r="AO36" s="212"/>
      <c r="AP36" s="212"/>
      <c r="AQ36" s="212" t="s">
        <v>7</v>
      </c>
      <c r="AR36" s="212" t="s">
        <v>239</v>
      </c>
      <c r="AS36" s="212" t="s">
        <v>7</v>
      </c>
      <c r="AT36" s="212"/>
      <c r="AU36" s="212" t="s">
        <v>7</v>
      </c>
      <c r="AV36" s="212"/>
      <c r="AW36" s="212">
        <v>5</v>
      </c>
      <c r="AX36" s="212">
        <v>5</v>
      </c>
      <c r="AY36" s="212" t="s">
        <v>309</v>
      </c>
      <c r="AZ36" s="212" t="s">
        <v>310</v>
      </c>
      <c r="BA36" s="212"/>
      <c r="BB36">
        <f t="shared" si="2"/>
        <v>0</v>
      </c>
      <c r="BC36">
        <f t="shared" si="2"/>
        <v>0</v>
      </c>
      <c r="BD36">
        <f t="shared" si="2"/>
        <v>1</v>
      </c>
      <c r="BE36">
        <f t="shared" si="2"/>
        <v>0</v>
      </c>
      <c r="BF36">
        <f t="shared" si="2"/>
        <v>0</v>
      </c>
      <c r="BG36">
        <f t="shared" si="2"/>
        <v>0</v>
      </c>
      <c r="BH36">
        <f t="shared" si="4"/>
        <v>0</v>
      </c>
      <c r="BI36">
        <f t="shared" si="4"/>
        <v>0</v>
      </c>
      <c r="BJ36">
        <f t="shared" si="4"/>
        <v>0</v>
      </c>
      <c r="BK36">
        <f t="shared" si="4"/>
        <v>0</v>
      </c>
      <c r="BL36">
        <f t="shared" si="4"/>
        <v>0</v>
      </c>
      <c r="BM36">
        <f t="shared" si="4"/>
        <v>1</v>
      </c>
      <c r="BN36">
        <f t="shared" si="4"/>
        <v>0</v>
      </c>
    </row>
    <row r="37" spans="1:66" ht="15" x14ac:dyDescent="0.25">
      <c r="A37" s="167" t="str">
        <f>IF(ISNA(LOOKUP($E37,BLIOTECAS!$B$1:$B$27,BLIOTECAS!C$1:C$27)),"",LOOKUP($E37,BLIOTECAS!$B$1:$B$27,BLIOTECAS!C$1:C$27))</f>
        <v/>
      </c>
      <c r="B37" s="167" t="str">
        <f>IF(ISNA(LOOKUP($E37,BLIOTECAS!$B$1:$B$27,BLIOTECAS!D$1:D$27)),"",LOOKUP($E37,BLIOTECAS!$B$1:$B$27,BLIOTECAS!D$1:D$27))</f>
        <v/>
      </c>
      <c r="C37" s="167" t="str">
        <f>IFERROR(VLOOKUP(E37,BLIOTECAS!$C$1:$E$26,3,FALSE),"")</f>
        <v>Ciencias Sociales</v>
      </c>
      <c r="D37" s="213">
        <v>43973.482638888891</v>
      </c>
      <c r="E37" s="212" t="s">
        <v>76</v>
      </c>
      <c r="F37" s="212" t="s">
        <v>311</v>
      </c>
      <c r="G37" s="212" t="s">
        <v>311</v>
      </c>
      <c r="H37" s="212" t="s">
        <v>339</v>
      </c>
      <c r="I37" s="212" t="s">
        <v>76</v>
      </c>
      <c r="J37" s="212" t="s">
        <v>80</v>
      </c>
      <c r="K37" s="212" t="s">
        <v>91</v>
      </c>
      <c r="L37" s="212"/>
      <c r="M37" s="212"/>
      <c r="N37" s="212"/>
      <c r="O37" s="212"/>
      <c r="P37" s="212"/>
      <c r="Q37" s="212">
        <v>5</v>
      </c>
      <c r="R37" s="212">
        <v>3</v>
      </c>
      <c r="S37" s="212">
        <v>1</v>
      </c>
      <c r="T37" s="212">
        <v>1</v>
      </c>
      <c r="U37" s="212">
        <v>1</v>
      </c>
      <c r="V37" s="212">
        <v>5</v>
      </c>
      <c r="W37" s="212"/>
      <c r="X37" s="212">
        <v>5</v>
      </c>
      <c r="Y37" s="212">
        <v>5</v>
      </c>
      <c r="Z37" s="212">
        <v>4</v>
      </c>
      <c r="AA37" s="212">
        <v>5</v>
      </c>
      <c r="AB37" s="212">
        <v>4</v>
      </c>
      <c r="AC37" s="212" t="s">
        <v>326</v>
      </c>
      <c r="AD37" s="212"/>
      <c r="AE37" s="212"/>
      <c r="AF37" s="212"/>
      <c r="AG37" s="212"/>
      <c r="AH37" s="212"/>
      <c r="AI37" s="212"/>
      <c r="AJ37" s="212">
        <v>5</v>
      </c>
      <c r="AK37" s="212" t="s">
        <v>239</v>
      </c>
      <c r="AL37" s="212" t="s">
        <v>323</v>
      </c>
      <c r="AM37" s="212"/>
      <c r="AN37" s="212"/>
      <c r="AO37" s="212"/>
      <c r="AP37" s="212"/>
      <c r="AQ37" s="212" t="s">
        <v>7</v>
      </c>
      <c r="AR37" s="212" t="s">
        <v>239</v>
      </c>
      <c r="AS37" s="212" t="s">
        <v>7</v>
      </c>
      <c r="AT37" s="212"/>
      <c r="AU37" s="212" t="s">
        <v>7</v>
      </c>
      <c r="AV37" s="212"/>
      <c r="AW37" s="212">
        <v>5</v>
      </c>
      <c r="AX37" s="212">
        <v>5</v>
      </c>
      <c r="AY37" s="212" t="s">
        <v>309</v>
      </c>
      <c r="AZ37" s="212" t="s">
        <v>337</v>
      </c>
      <c r="BA37" s="212"/>
      <c r="BB37">
        <f t="shared" si="2"/>
        <v>0</v>
      </c>
      <c r="BC37">
        <f t="shared" si="2"/>
        <v>0</v>
      </c>
      <c r="BD37">
        <f t="shared" si="2"/>
        <v>1</v>
      </c>
      <c r="BE37">
        <f t="shared" si="2"/>
        <v>0</v>
      </c>
      <c r="BF37">
        <f t="shared" si="2"/>
        <v>0</v>
      </c>
      <c r="BG37">
        <f t="shared" si="2"/>
        <v>0</v>
      </c>
      <c r="BH37">
        <f t="shared" si="4"/>
        <v>0</v>
      </c>
      <c r="BI37">
        <f t="shared" si="4"/>
        <v>0</v>
      </c>
      <c r="BJ37">
        <f t="shared" si="4"/>
        <v>0</v>
      </c>
      <c r="BK37">
        <f t="shared" si="4"/>
        <v>1</v>
      </c>
      <c r="BL37">
        <f t="shared" si="4"/>
        <v>0</v>
      </c>
      <c r="BM37">
        <f t="shared" si="4"/>
        <v>0</v>
      </c>
      <c r="BN37">
        <f t="shared" si="4"/>
        <v>0</v>
      </c>
    </row>
    <row r="38" spans="1:66" ht="15" x14ac:dyDescent="0.25">
      <c r="A38" s="167" t="str">
        <f>IF(ISNA(LOOKUP($E38,BLIOTECAS!$B$1:$B$27,BLIOTECAS!C$1:C$27)),"",LOOKUP($E38,BLIOTECAS!$B$1:$B$27,BLIOTECAS!C$1:C$27))</f>
        <v/>
      </c>
      <c r="B38" s="167" t="str">
        <f>IF(ISNA(LOOKUP($E38,BLIOTECAS!$B$1:$B$27,BLIOTECAS!D$1:D$27)),"",LOOKUP($E38,BLIOTECAS!$B$1:$B$27,BLIOTECAS!D$1:D$27))</f>
        <v/>
      </c>
      <c r="C38" s="167" t="str">
        <f>IFERROR(VLOOKUP(E38,BLIOTECAS!$C$1:$E$26,3,FALSE),"")</f>
        <v>Ciencias de la Salud</v>
      </c>
      <c r="D38" s="213">
        <v>43973.456250000003</v>
      </c>
      <c r="E38" s="212" t="s">
        <v>200</v>
      </c>
      <c r="F38" s="212" t="s">
        <v>303</v>
      </c>
      <c r="G38" s="212" t="s">
        <v>311</v>
      </c>
      <c r="H38" s="212" t="s">
        <v>330</v>
      </c>
      <c r="I38" s="212" t="s">
        <v>200</v>
      </c>
      <c r="J38" s="212" t="s">
        <v>89</v>
      </c>
      <c r="K38" s="212"/>
      <c r="L38" s="212"/>
      <c r="M38" s="212"/>
      <c r="N38" s="212"/>
      <c r="O38" s="212"/>
      <c r="P38" s="212"/>
      <c r="Q38" s="212">
        <v>4</v>
      </c>
      <c r="R38" s="212">
        <v>5</v>
      </c>
      <c r="S38" s="212">
        <v>3</v>
      </c>
      <c r="T38" s="212">
        <v>3</v>
      </c>
      <c r="U38" s="212">
        <v>4</v>
      </c>
      <c r="V38" s="212">
        <v>4</v>
      </c>
      <c r="W38" s="212"/>
      <c r="X38" s="212">
        <v>4</v>
      </c>
      <c r="Y38" s="212">
        <v>5</v>
      </c>
      <c r="Z38" s="212">
        <v>4</v>
      </c>
      <c r="AA38" s="212">
        <v>5</v>
      </c>
      <c r="AB38" s="212">
        <v>5</v>
      </c>
      <c r="AC38" s="212" t="s">
        <v>373</v>
      </c>
      <c r="AD38" s="212"/>
      <c r="AE38" s="212"/>
      <c r="AF38" s="212"/>
      <c r="AG38" s="212"/>
      <c r="AH38" s="212"/>
      <c r="AI38" s="212"/>
      <c r="AJ38" s="212">
        <v>4</v>
      </c>
      <c r="AK38" s="212" t="s">
        <v>239</v>
      </c>
      <c r="AL38" s="212"/>
      <c r="AM38" s="212"/>
      <c r="AN38" s="212"/>
      <c r="AO38" s="212"/>
      <c r="AP38" s="212"/>
      <c r="AQ38" s="212" t="s">
        <v>239</v>
      </c>
      <c r="AR38" s="212" t="s">
        <v>239</v>
      </c>
      <c r="AS38" s="212" t="s">
        <v>239</v>
      </c>
      <c r="AT38" s="212"/>
      <c r="AU38" s="212" t="s">
        <v>239</v>
      </c>
      <c r="AV38" s="212"/>
      <c r="AW38" s="212">
        <v>5</v>
      </c>
      <c r="AX38" s="212">
        <v>5</v>
      </c>
      <c r="AY38" s="212" t="s">
        <v>321</v>
      </c>
      <c r="AZ38" s="212" t="s">
        <v>315</v>
      </c>
      <c r="BA38" s="212"/>
      <c r="BB38">
        <f t="shared" si="2"/>
        <v>0</v>
      </c>
      <c r="BC38">
        <f t="shared" si="2"/>
        <v>1</v>
      </c>
      <c r="BD38">
        <f t="shared" si="2"/>
        <v>0</v>
      </c>
      <c r="BE38">
        <f t="shared" si="2"/>
        <v>0</v>
      </c>
      <c r="BF38">
        <f t="shared" si="2"/>
        <v>0</v>
      </c>
      <c r="BG38">
        <f t="shared" si="2"/>
        <v>0</v>
      </c>
      <c r="BH38">
        <f t="shared" si="4"/>
        <v>1</v>
      </c>
      <c r="BI38">
        <f t="shared" si="4"/>
        <v>0</v>
      </c>
      <c r="BJ38">
        <f t="shared" si="4"/>
        <v>0</v>
      </c>
      <c r="BK38">
        <f t="shared" si="4"/>
        <v>1</v>
      </c>
      <c r="BL38">
        <f t="shared" si="4"/>
        <v>0</v>
      </c>
      <c r="BM38">
        <f t="shared" si="4"/>
        <v>0</v>
      </c>
      <c r="BN38">
        <f t="shared" si="4"/>
        <v>0</v>
      </c>
    </row>
    <row r="39" spans="1:66" ht="15" x14ac:dyDescent="0.25">
      <c r="A39" s="167" t="str">
        <f>IF(ISNA(LOOKUP($E39,BLIOTECAS!$B$1:$B$27,BLIOTECAS!C$1:C$27)),"",LOOKUP($E39,BLIOTECAS!$B$1:$B$27,BLIOTECAS!C$1:C$27))</f>
        <v/>
      </c>
      <c r="B39" s="167" t="str">
        <f>IF(ISNA(LOOKUP($E39,BLIOTECAS!$B$1:$B$27,BLIOTECAS!D$1:D$27)),"",LOOKUP($E39,BLIOTECAS!$B$1:$B$27,BLIOTECAS!D$1:D$27))</f>
        <v/>
      </c>
      <c r="C39" s="167" t="str">
        <f>IFERROR(VLOOKUP(E39,BLIOTECAS!$C$1:$E$26,3,FALSE),"")</f>
        <v>Ciencias Experimentales</v>
      </c>
      <c r="D39" s="213">
        <v>43973.447916666664</v>
      </c>
      <c r="E39" s="212" t="s">
        <v>81</v>
      </c>
      <c r="F39" s="212" t="s">
        <v>316</v>
      </c>
      <c r="G39" s="212" t="s">
        <v>311</v>
      </c>
      <c r="H39" s="212" t="s">
        <v>330</v>
      </c>
      <c r="I39" s="212" t="s">
        <v>81</v>
      </c>
      <c r="J39" s="212" t="s">
        <v>317</v>
      </c>
      <c r="K39" s="212"/>
      <c r="L39" s="212"/>
      <c r="M39" s="212"/>
      <c r="N39" s="212"/>
      <c r="O39" s="212"/>
      <c r="P39" s="212"/>
      <c r="Q39" s="212">
        <v>2</v>
      </c>
      <c r="R39" s="212">
        <v>5</v>
      </c>
      <c r="S39" s="212">
        <v>4</v>
      </c>
      <c r="T39" s="212">
        <v>2</v>
      </c>
      <c r="U39" s="212">
        <v>5</v>
      </c>
      <c r="V39" s="212">
        <v>4</v>
      </c>
      <c r="W39" s="212"/>
      <c r="X39" s="212">
        <v>5</v>
      </c>
      <c r="Y39" s="212">
        <v>5</v>
      </c>
      <c r="Z39" s="212">
        <v>5</v>
      </c>
      <c r="AA39" s="212">
        <v>4</v>
      </c>
      <c r="AB39" s="212">
        <v>4</v>
      </c>
      <c r="AC39" s="212" t="s">
        <v>336</v>
      </c>
      <c r="AD39" s="212"/>
      <c r="AE39" s="212"/>
      <c r="AF39" s="212"/>
      <c r="AG39" s="212"/>
      <c r="AH39" s="212"/>
      <c r="AI39" s="212"/>
      <c r="AJ39" s="212">
        <v>5</v>
      </c>
      <c r="AK39" s="212" t="s">
        <v>239</v>
      </c>
      <c r="AL39" s="212"/>
      <c r="AM39" s="212"/>
      <c r="AN39" s="212"/>
      <c r="AO39" s="212"/>
      <c r="AP39" s="212"/>
      <c r="AQ39" s="212" t="s">
        <v>7</v>
      </c>
      <c r="AR39" s="212" t="s">
        <v>239</v>
      </c>
      <c r="AS39" s="212" t="s">
        <v>7</v>
      </c>
      <c r="AT39" s="212"/>
      <c r="AU39" s="212" t="s">
        <v>239</v>
      </c>
      <c r="AV39" s="212"/>
      <c r="AW39" s="212">
        <v>5</v>
      </c>
      <c r="AX39" s="212">
        <v>5</v>
      </c>
      <c r="AY39" s="212" t="s">
        <v>309</v>
      </c>
      <c r="AZ39" s="212" t="s">
        <v>315</v>
      </c>
      <c r="BA39" s="212"/>
      <c r="BB39">
        <f t="shared" si="2"/>
        <v>0</v>
      </c>
      <c r="BC39">
        <f t="shared" si="2"/>
        <v>1</v>
      </c>
      <c r="BD39">
        <f t="shared" si="2"/>
        <v>0</v>
      </c>
      <c r="BE39">
        <f t="shared" si="2"/>
        <v>0</v>
      </c>
      <c r="BF39">
        <f t="shared" si="2"/>
        <v>0</v>
      </c>
      <c r="BG39">
        <f t="shared" si="2"/>
        <v>0</v>
      </c>
      <c r="BH39">
        <f t="shared" si="4"/>
        <v>0</v>
      </c>
      <c r="BI39">
        <f t="shared" si="4"/>
        <v>0</v>
      </c>
      <c r="BJ39">
        <f t="shared" si="4"/>
        <v>0</v>
      </c>
      <c r="BK39">
        <f t="shared" si="4"/>
        <v>1</v>
      </c>
      <c r="BL39">
        <f t="shared" si="4"/>
        <v>1</v>
      </c>
      <c r="BM39">
        <f t="shared" si="4"/>
        <v>0</v>
      </c>
      <c r="BN39">
        <f t="shared" si="4"/>
        <v>0</v>
      </c>
    </row>
    <row r="40" spans="1:66" ht="15" x14ac:dyDescent="0.25">
      <c r="A40" s="167" t="str">
        <f>IF(ISNA(LOOKUP($E40,BLIOTECAS!$B$1:$B$27,BLIOTECAS!C$1:C$27)),"",LOOKUP($E40,BLIOTECAS!$B$1:$B$27,BLIOTECAS!C$1:C$27))</f>
        <v/>
      </c>
      <c r="B40" s="167" t="str">
        <f>IF(ISNA(LOOKUP($E40,BLIOTECAS!$B$1:$B$27,BLIOTECAS!D$1:D$27)),"",LOOKUP($E40,BLIOTECAS!$B$1:$B$27,BLIOTECAS!D$1:D$27))</f>
        <v/>
      </c>
      <c r="C40" s="167" t="str">
        <f>IFERROR(VLOOKUP(E40,BLIOTECAS!$C$1:$E$26,3,FALSE),"")</f>
        <v>Humanidades</v>
      </c>
      <c r="D40" s="213">
        <v>43973.433333333334</v>
      </c>
      <c r="E40" s="212" t="s">
        <v>83</v>
      </c>
      <c r="F40" s="212" t="s">
        <v>316</v>
      </c>
      <c r="G40" s="212" t="s">
        <v>304</v>
      </c>
      <c r="H40" s="212" t="s">
        <v>312</v>
      </c>
      <c r="I40" s="212" t="s">
        <v>83</v>
      </c>
      <c r="J40" s="212" t="s">
        <v>91</v>
      </c>
      <c r="K40" s="212"/>
      <c r="L40" s="212"/>
      <c r="M40" s="212"/>
      <c r="N40" s="212"/>
      <c r="O40" s="212"/>
      <c r="P40" s="212"/>
      <c r="Q40" s="212">
        <v>1</v>
      </c>
      <c r="R40" s="212">
        <v>5</v>
      </c>
      <c r="S40" s="212">
        <v>4</v>
      </c>
      <c r="T40" s="212">
        <v>5</v>
      </c>
      <c r="U40" s="212">
        <v>5</v>
      </c>
      <c r="V40" s="212">
        <v>3</v>
      </c>
      <c r="W40" s="212"/>
      <c r="X40" s="212">
        <v>1</v>
      </c>
      <c r="Y40" s="212">
        <v>1</v>
      </c>
      <c r="Z40" s="212">
        <v>1</v>
      </c>
      <c r="AA40" s="212">
        <v>3</v>
      </c>
      <c r="AB40" s="212">
        <v>2</v>
      </c>
      <c r="AC40" s="212" t="s">
        <v>336</v>
      </c>
      <c r="AD40" s="212"/>
      <c r="AE40" s="212"/>
      <c r="AF40" s="212"/>
      <c r="AG40" s="212"/>
      <c r="AH40" s="212"/>
      <c r="AI40" s="212"/>
      <c r="AJ40" s="212">
        <v>3</v>
      </c>
      <c r="AK40" s="212" t="s">
        <v>239</v>
      </c>
      <c r="AL40" s="212" t="s">
        <v>327</v>
      </c>
      <c r="AM40" s="212"/>
      <c r="AN40" s="212"/>
      <c r="AO40" s="212"/>
      <c r="AP40" s="212"/>
      <c r="AQ40" s="212" t="s">
        <v>7</v>
      </c>
      <c r="AR40" s="212" t="s">
        <v>239</v>
      </c>
      <c r="AS40" s="212" t="s">
        <v>7</v>
      </c>
      <c r="AT40" s="212"/>
      <c r="AU40" s="212" t="s">
        <v>7</v>
      </c>
      <c r="AV40" s="212"/>
      <c r="AW40" s="212">
        <v>5</v>
      </c>
      <c r="AX40" s="212">
        <v>5</v>
      </c>
      <c r="AY40" s="212" t="s">
        <v>321</v>
      </c>
      <c r="AZ40" s="212" t="s">
        <v>315</v>
      </c>
      <c r="BA40" s="212"/>
      <c r="BB40">
        <f t="shared" si="2"/>
        <v>1</v>
      </c>
      <c r="BC40">
        <f t="shared" si="2"/>
        <v>0</v>
      </c>
      <c r="BD40">
        <f t="shared" si="2"/>
        <v>0</v>
      </c>
      <c r="BE40">
        <f t="shared" si="2"/>
        <v>0</v>
      </c>
      <c r="BF40">
        <f t="shared" si="2"/>
        <v>0</v>
      </c>
      <c r="BG40">
        <f t="shared" si="2"/>
        <v>0</v>
      </c>
      <c r="BH40">
        <f t="shared" si="4"/>
        <v>0</v>
      </c>
      <c r="BI40">
        <f t="shared" si="4"/>
        <v>0</v>
      </c>
      <c r="BJ40">
        <f t="shared" si="4"/>
        <v>0</v>
      </c>
      <c r="BK40">
        <f t="shared" si="4"/>
        <v>1</v>
      </c>
      <c r="BL40">
        <f t="shared" si="4"/>
        <v>1</v>
      </c>
      <c r="BM40">
        <f t="shared" si="4"/>
        <v>0</v>
      </c>
      <c r="BN40">
        <f t="shared" si="4"/>
        <v>0</v>
      </c>
    </row>
    <row r="41" spans="1:66" ht="15" x14ac:dyDescent="0.25">
      <c r="A41" s="167" t="str">
        <f>IF(ISNA(LOOKUP($E41,BLIOTECAS!$B$1:$B$27,BLIOTECAS!C$1:C$27)),"",LOOKUP($E41,BLIOTECAS!$B$1:$B$27,BLIOTECAS!C$1:C$27))</f>
        <v/>
      </c>
      <c r="B41" s="167" t="str">
        <f>IF(ISNA(LOOKUP($E41,BLIOTECAS!$B$1:$B$27,BLIOTECAS!D$1:D$27)),"",LOOKUP($E41,BLIOTECAS!$B$1:$B$27,BLIOTECAS!D$1:D$27))</f>
        <v/>
      </c>
      <c r="C41" s="167" t="str">
        <f>IFERROR(VLOOKUP(E41,BLIOTECAS!$C$1:$E$26,3,FALSE),"")</f>
        <v>Ciencias Experimentales</v>
      </c>
      <c r="D41" s="213">
        <v>43973.421527777777</v>
      </c>
      <c r="E41" s="212" t="s">
        <v>73</v>
      </c>
      <c r="F41" s="212" t="s">
        <v>316</v>
      </c>
      <c r="G41" s="212" t="s">
        <v>311</v>
      </c>
      <c r="H41" s="212" t="s">
        <v>312</v>
      </c>
      <c r="I41" s="212" t="s">
        <v>73</v>
      </c>
      <c r="J41" s="212"/>
      <c r="K41" s="212"/>
      <c r="L41" s="212"/>
      <c r="M41" s="212"/>
      <c r="N41" s="212"/>
      <c r="O41" s="212"/>
      <c r="P41" s="212"/>
      <c r="Q41" s="212">
        <v>3</v>
      </c>
      <c r="R41" s="212">
        <v>5</v>
      </c>
      <c r="S41" s="212">
        <v>5</v>
      </c>
      <c r="T41" s="212">
        <v>2</v>
      </c>
      <c r="U41" s="212">
        <v>3</v>
      </c>
      <c r="V41" s="212">
        <v>4</v>
      </c>
      <c r="W41" s="212"/>
      <c r="X41" s="212">
        <v>5</v>
      </c>
      <c r="Y41" s="212">
        <v>5</v>
      </c>
      <c r="Z41" s="212">
        <v>4</v>
      </c>
      <c r="AA41" s="212">
        <v>5</v>
      </c>
      <c r="AB41" s="212">
        <v>4</v>
      </c>
      <c r="AC41" s="212" t="s">
        <v>378</v>
      </c>
      <c r="AD41" s="212"/>
      <c r="AE41" s="212"/>
      <c r="AF41" s="212"/>
      <c r="AG41" s="212"/>
      <c r="AH41" s="212"/>
      <c r="AI41" s="212"/>
      <c r="AJ41" s="212"/>
      <c r="AK41" s="212" t="s">
        <v>239</v>
      </c>
      <c r="AL41" s="212" t="s">
        <v>323</v>
      </c>
      <c r="AM41" s="212"/>
      <c r="AN41" s="212"/>
      <c r="AO41" s="212"/>
      <c r="AP41" s="212"/>
      <c r="AQ41" s="212" t="s">
        <v>7</v>
      </c>
      <c r="AR41" s="212" t="s">
        <v>239</v>
      </c>
      <c r="AS41" s="212" t="s">
        <v>7</v>
      </c>
      <c r="AT41" s="212"/>
      <c r="AU41" s="212" t="s">
        <v>7</v>
      </c>
      <c r="AV41" s="212"/>
      <c r="AW41" s="212">
        <v>5</v>
      </c>
      <c r="AX41" s="212">
        <v>5</v>
      </c>
      <c r="AY41" s="212" t="s">
        <v>321</v>
      </c>
      <c r="AZ41" s="212" t="s">
        <v>315</v>
      </c>
      <c r="BA41" s="212"/>
      <c r="BB41">
        <f t="shared" si="2"/>
        <v>1</v>
      </c>
      <c r="BC41">
        <f t="shared" si="2"/>
        <v>0</v>
      </c>
      <c r="BD41">
        <f t="shared" si="2"/>
        <v>0</v>
      </c>
      <c r="BE41">
        <f t="shared" si="2"/>
        <v>0</v>
      </c>
      <c r="BF41">
        <f t="shared" si="2"/>
        <v>0</v>
      </c>
      <c r="BG41">
        <f t="shared" si="2"/>
        <v>0</v>
      </c>
      <c r="BH41">
        <f t="shared" si="4"/>
        <v>0</v>
      </c>
      <c r="BI41">
        <f t="shared" si="4"/>
        <v>1</v>
      </c>
      <c r="BJ41">
        <f t="shared" si="4"/>
        <v>0</v>
      </c>
      <c r="BK41">
        <f t="shared" si="4"/>
        <v>1</v>
      </c>
      <c r="BL41">
        <f t="shared" si="4"/>
        <v>0</v>
      </c>
      <c r="BM41">
        <f t="shared" si="4"/>
        <v>0</v>
      </c>
      <c r="BN41">
        <f t="shared" si="4"/>
        <v>0</v>
      </c>
    </row>
    <row r="42" spans="1:66" ht="15" x14ac:dyDescent="0.25">
      <c r="A42" s="167" t="str">
        <f>IF(ISNA(LOOKUP($E42,BLIOTECAS!$B$1:$B$27,BLIOTECAS!C$1:C$27)),"",LOOKUP($E42,BLIOTECAS!$B$1:$B$27,BLIOTECAS!C$1:C$27))</f>
        <v/>
      </c>
      <c r="B42" s="167" t="str">
        <f>IF(ISNA(LOOKUP($E42,BLIOTECAS!$B$1:$B$27,BLIOTECAS!D$1:D$27)),"",LOOKUP($E42,BLIOTECAS!$B$1:$B$27,BLIOTECAS!D$1:D$27))</f>
        <v/>
      </c>
      <c r="C42" s="167" t="str">
        <f>IFERROR(VLOOKUP(E42,BLIOTECAS!$C$1:$E$26,3,FALSE),"")</f>
        <v>Ciencias de la Salud</v>
      </c>
      <c r="D42" s="213">
        <v>43973.419444444444</v>
      </c>
      <c r="E42" s="212" t="s">
        <v>200</v>
      </c>
      <c r="F42" s="212" t="s">
        <v>303</v>
      </c>
      <c r="G42" s="212" t="s">
        <v>311</v>
      </c>
      <c r="H42" s="212" t="s">
        <v>330</v>
      </c>
      <c r="I42" s="212" t="s">
        <v>200</v>
      </c>
      <c r="J42" s="212" t="s">
        <v>89</v>
      </c>
      <c r="K42" s="212" t="s">
        <v>84</v>
      </c>
      <c r="L42" s="212"/>
      <c r="M42" s="212"/>
      <c r="N42" s="212"/>
      <c r="O42" s="212"/>
      <c r="P42" s="212"/>
      <c r="Q42" s="212">
        <v>3</v>
      </c>
      <c r="R42" s="212">
        <v>4</v>
      </c>
      <c r="S42" s="212">
        <v>2</v>
      </c>
      <c r="T42" s="212">
        <v>2</v>
      </c>
      <c r="U42" s="212">
        <v>3</v>
      </c>
      <c r="V42" s="212">
        <v>4</v>
      </c>
      <c r="W42" s="212"/>
      <c r="X42" s="212">
        <v>3</v>
      </c>
      <c r="Y42" s="212">
        <v>5</v>
      </c>
      <c r="Z42" s="212">
        <v>3</v>
      </c>
      <c r="AA42" s="212">
        <v>3</v>
      </c>
      <c r="AB42" s="212">
        <v>3</v>
      </c>
      <c r="AC42" s="212" t="s">
        <v>314</v>
      </c>
      <c r="AD42" s="212"/>
      <c r="AE42" s="212"/>
      <c r="AF42" s="212"/>
      <c r="AG42" s="212"/>
      <c r="AH42" s="212"/>
      <c r="AI42" s="212"/>
      <c r="AJ42" s="212">
        <v>4</v>
      </c>
      <c r="AK42" s="212" t="s">
        <v>239</v>
      </c>
      <c r="AL42" s="212" t="s">
        <v>323</v>
      </c>
      <c r="AM42" s="212"/>
      <c r="AN42" s="212"/>
      <c r="AO42" s="212"/>
      <c r="AP42" s="212"/>
      <c r="AQ42" s="212" t="s">
        <v>7</v>
      </c>
      <c r="AR42" s="212" t="s">
        <v>239</v>
      </c>
      <c r="AS42" s="212" t="s">
        <v>7</v>
      </c>
      <c r="AT42" s="212"/>
      <c r="AU42" s="212" t="s">
        <v>7</v>
      </c>
      <c r="AV42" s="212"/>
      <c r="AW42" s="212">
        <v>5</v>
      </c>
      <c r="AX42" s="212">
        <v>5</v>
      </c>
      <c r="AY42" s="212" t="s">
        <v>321</v>
      </c>
      <c r="AZ42" s="212" t="s">
        <v>310</v>
      </c>
      <c r="BA42" s="212"/>
      <c r="BB42">
        <f t="shared" si="2"/>
        <v>0</v>
      </c>
      <c r="BC42">
        <f t="shared" si="2"/>
        <v>1</v>
      </c>
      <c r="BD42">
        <f t="shared" si="2"/>
        <v>0</v>
      </c>
      <c r="BE42">
        <f t="shared" si="2"/>
        <v>0</v>
      </c>
      <c r="BF42">
        <f t="shared" si="2"/>
        <v>0</v>
      </c>
      <c r="BG42">
        <f t="shared" si="2"/>
        <v>0</v>
      </c>
      <c r="BH42">
        <f t="shared" si="4"/>
        <v>0</v>
      </c>
      <c r="BI42">
        <f t="shared" si="4"/>
        <v>0</v>
      </c>
      <c r="BJ42">
        <f t="shared" si="4"/>
        <v>0</v>
      </c>
      <c r="BK42">
        <f t="shared" si="4"/>
        <v>0</v>
      </c>
      <c r="BL42">
        <f t="shared" si="4"/>
        <v>0</v>
      </c>
      <c r="BM42">
        <f t="shared" si="4"/>
        <v>1</v>
      </c>
      <c r="BN42">
        <f t="shared" si="4"/>
        <v>0</v>
      </c>
    </row>
    <row r="43" spans="1:66" ht="15" x14ac:dyDescent="0.25">
      <c r="A43" s="167" t="str">
        <f>IF(ISNA(LOOKUP($E43,BLIOTECAS!$B$1:$B$27,BLIOTECAS!C$1:C$27)),"",LOOKUP($E43,BLIOTECAS!$B$1:$B$27,BLIOTECAS!C$1:C$27))</f>
        <v/>
      </c>
      <c r="B43" s="167" t="str">
        <f>IF(ISNA(LOOKUP($E43,BLIOTECAS!$B$1:$B$27,BLIOTECAS!D$1:D$27)),"",LOOKUP($E43,BLIOTECAS!$B$1:$B$27,BLIOTECAS!D$1:D$27))</f>
        <v/>
      </c>
      <c r="C43" s="167" t="str">
        <f>IFERROR(VLOOKUP(E43,BLIOTECAS!$C$1:$E$26,3,FALSE),"")</f>
        <v>Ciencias de la Salud</v>
      </c>
      <c r="D43" s="213">
        <v>43973.415277777778</v>
      </c>
      <c r="E43" s="212" t="s">
        <v>200</v>
      </c>
      <c r="F43" s="212" t="s">
        <v>316</v>
      </c>
      <c r="G43" s="212" t="s">
        <v>303</v>
      </c>
      <c r="H43" s="212" t="s">
        <v>444</v>
      </c>
      <c r="I43" s="212" t="s">
        <v>200</v>
      </c>
      <c r="J43" s="212" t="s">
        <v>89</v>
      </c>
      <c r="K43" s="212"/>
      <c r="L43" s="212"/>
      <c r="M43" s="212"/>
      <c r="N43" s="212"/>
      <c r="O43" s="212"/>
      <c r="P43" s="212"/>
      <c r="Q43" s="212">
        <v>1</v>
      </c>
      <c r="R43" s="212">
        <v>5</v>
      </c>
      <c r="S43" s="212">
        <v>4</v>
      </c>
      <c r="T43" s="212">
        <v>2</v>
      </c>
      <c r="U43" s="212">
        <v>5</v>
      </c>
      <c r="V43" s="212">
        <v>5</v>
      </c>
      <c r="W43" s="212"/>
      <c r="X43" s="212">
        <v>5</v>
      </c>
      <c r="Y43" s="212">
        <v>5</v>
      </c>
      <c r="Z43" s="212">
        <v>4</v>
      </c>
      <c r="AA43" s="212">
        <v>5</v>
      </c>
      <c r="AB43" s="212">
        <v>4</v>
      </c>
      <c r="AC43" s="212" t="s">
        <v>336</v>
      </c>
      <c r="AD43" s="212"/>
      <c r="AE43" s="212"/>
      <c r="AF43" s="212"/>
      <c r="AG43" s="212"/>
      <c r="AH43" s="212"/>
      <c r="AI43" s="212"/>
      <c r="AJ43" s="212">
        <v>5</v>
      </c>
      <c r="AK43" s="212" t="s">
        <v>239</v>
      </c>
      <c r="AL43" s="212"/>
      <c r="AM43" s="212"/>
      <c r="AN43" s="212"/>
      <c r="AO43" s="212"/>
      <c r="AP43" s="212"/>
      <c r="AQ43" s="212" t="s">
        <v>239</v>
      </c>
      <c r="AR43" s="212" t="s">
        <v>239</v>
      </c>
      <c r="AS43" s="212" t="s">
        <v>239</v>
      </c>
      <c r="AT43" s="212" t="s">
        <v>6</v>
      </c>
      <c r="AU43" s="212" t="s">
        <v>7</v>
      </c>
      <c r="AV43" s="212"/>
      <c r="AW43" s="212">
        <v>5</v>
      </c>
      <c r="AX43" s="212">
        <v>5</v>
      </c>
      <c r="AY43" s="212" t="s">
        <v>321</v>
      </c>
      <c r="AZ43" s="212" t="s">
        <v>310</v>
      </c>
      <c r="BA43" s="212"/>
      <c r="BB43">
        <f t="shared" si="2"/>
        <v>0</v>
      </c>
      <c r="BC43">
        <f t="shared" si="2"/>
        <v>1</v>
      </c>
      <c r="BD43">
        <f t="shared" si="2"/>
        <v>0</v>
      </c>
      <c r="BE43">
        <f t="shared" si="2"/>
        <v>1</v>
      </c>
      <c r="BF43">
        <f t="shared" si="2"/>
        <v>0</v>
      </c>
      <c r="BG43">
        <f t="shared" si="2"/>
        <v>0</v>
      </c>
      <c r="BH43">
        <f t="shared" si="4"/>
        <v>0</v>
      </c>
      <c r="BI43">
        <f t="shared" si="4"/>
        <v>0</v>
      </c>
      <c r="BJ43">
        <f t="shared" si="4"/>
        <v>0</v>
      </c>
      <c r="BK43">
        <f t="shared" si="4"/>
        <v>1</v>
      </c>
      <c r="BL43">
        <f t="shared" si="4"/>
        <v>1</v>
      </c>
      <c r="BM43">
        <f t="shared" si="4"/>
        <v>0</v>
      </c>
      <c r="BN43">
        <f t="shared" si="4"/>
        <v>0</v>
      </c>
    </row>
    <row r="44" spans="1:66" ht="15" x14ac:dyDescent="0.25">
      <c r="A44" s="167" t="str">
        <f>IF(ISNA(LOOKUP($E44,BLIOTECAS!$B$1:$B$27,BLIOTECAS!C$1:C$27)),"",LOOKUP($E44,BLIOTECAS!$B$1:$B$27,BLIOTECAS!C$1:C$27))</f>
        <v/>
      </c>
      <c r="B44" s="167" t="str">
        <f>IF(ISNA(LOOKUP($E44,BLIOTECAS!$B$1:$B$27,BLIOTECAS!D$1:D$27)),"",LOOKUP($E44,BLIOTECAS!$B$1:$B$27,BLIOTECAS!D$1:D$27))</f>
        <v/>
      </c>
      <c r="C44" s="167" t="str">
        <f>IFERROR(VLOOKUP(E44,BLIOTECAS!$C$1:$E$26,3,FALSE),"")</f>
        <v>Humanidades</v>
      </c>
      <c r="D44" s="213">
        <v>43973.02847222222</v>
      </c>
      <c r="E44" s="212" t="s">
        <v>83</v>
      </c>
      <c r="F44" s="212" t="s">
        <v>316</v>
      </c>
      <c r="G44" s="212" t="s">
        <v>316</v>
      </c>
      <c r="H44" s="212" t="s">
        <v>312</v>
      </c>
      <c r="I44" s="212" t="s">
        <v>83</v>
      </c>
      <c r="J44" s="212"/>
      <c r="K44" s="212"/>
      <c r="L44" s="212" t="s">
        <v>770</v>
      </c>
      <c r="M44" s="212"/>
      <c r="N44" s="212"/>
      <c r="O44" s="212"/>
      <c r="P44" s="212"/>
      <c r="Q44" s="212">
        <v>2</v>
      </c>
      <c r="R44" s="212">
        <v>4</v>
      </c>
      <c r="S44" s="212">
        <v>5</v>
      </c>
      <c r="T44" s="212">
        <v>4</v>
      </c>
      <c r="U44" s="212">
        <v>4</v>
      </c>
      <c r="V44" s="212">
        <v>3</v>
      </c>
      <c r="W44" s="212"/>
      <c r="X44" s="212">
        <v>3</v>
      </c>
      <c r="Y44" s="212">
        <v>3</v>
      </c>
      <c r="Z44" s="212">
        <v>3</v>
      </c>
      <c r="AA44" s="212">
        <v>3</v>
      </c>
      <c r="AB44" s="212">
        <v>3</v>
      </c>
      <c r="AC44" s="212" t="s">
        <v>328</v>
      </c>
      <c r="AD44" s="212"/>
      <c r="AE44" s="212"/>
      <c r="AF44" s="212"/>
      <c r="AG44" s="212"/>
      <c r="AH44" s="212"/>
      <c r="AI44" s="212"/>
      <c r="AJ44" s="212">
        <v>3</v>
      </c>
      <c r="AK44" s="212" t="s">
        <v>239</v>
      </c>
      <c r="AL44" s="212" t="s">
        <v>323</v>
      </c>
      <c r="AM44" s="212"/>
      <c r="AN44" s="212"/>
      <c r="AO44" s="212"/>
      <c r="AP44" s="212"/>
      <c r="AQ44" s="212" t="s">
        <v>7</v>
      </c>
      <c r="AR44" s="212" t="s">
        <v>239</v>
      </c>
      <c r="AS44" s="212" t="s">
        <v>239</v>
      </c>
      <c r="AT44" s="212" t="s">
        <v>393</v>
      </c>
      <c r="AU44" s="212" t="s">
        <v>7</v>
      </c>
      <c r="AV44" s="212" t="s">
        <v>771</v>
      </c>
      <c r="AW44" s="212">
        <v>4</v>
      </c>
      <c r="AX44" s="212">
        <v>4</v>
      </c>
      <c r="AY44" s="212" t="s">
        <v>343</v>
      </c>
      <c r="AZ44" s="212" t="s">
        <v>315</v>
      </c>
      <c r="BA44" s="212" t="s">
        <v>772</v>
      </c>
      <c r="BB44">
        <f t="shared" si="2"/>
        <v>1</v>
      </c>
      <c r="BC44">
        <f t="shared" si="2"/>
        <v>0</v>
      </c>
      <c r="BD44">
        <f t="shared" si="2"/>
        <v>0</v>
      </c>
      <c r="BE44">
        <f t="shared" si="2"/>
        <v>0</v>
      </c>
      <c r="BF44">
        <f t="shared" si="2"/>
        <v>0</v>
      </c>
      <c r="BG44">
        <f t="shared" si="2"/>
        <v>0</v>
      </c>
      <c r="BH44">
        <f t="shared" si="4"/>
        <v>1</v>
      </c>
      <c r="BI44">
        <f t="shared" si="4"/>
        <v>1</v>
      </c>
      <c r="BJ44">
        <f t="shared" si="4"/>
        <v>1</v>
      </c>
      <c r="BK44">
        <f t="shared" si="4"/>
        <v>1</v>
      </c>
      <c r="BL44">
        <f t="shared" si="4"/>
        <v>1</v>
      </c>
      <c r="BM44">
        <f t="shared" si="4"/>
        <v>0</v>
      </c>
      <c r="BN44">
        <f t="shared" si="4"/>
        <v>0</v>
      </c>
    </row>
    <row r="45" spans="1:66" ht="15" x14ac:dyDescent="0.25">
      <c r="A45" s="167" t="str">
        <f>IF(ISNA(LOOKUP($E45,BLIOTECAS!$B$1:$B$27,BLIOTECAS!C$1:C$27)),"",LOOKUP($E45,BLIOTECAS!$B$1:$B$27,BLIOTECAS!C$1:C$27))</f>
        <v/>
      </c>
      <c r="B45" s="167" t="str">
        <f>IF(ISNA(LOOKUP($E45,BLIOTECAS!$B$1:$B$27,BLIOTECAS!D$1:D$27)),"",LOOKUP($E45,BLIOTECAS!$B$1:$B$27,BLIOTECAS!D$1:D$27))</f>
        <v/>
      </c>
      <c r="C45" s="167" t="str">
        <f>IFERROR(VLOOKUP(E45,BLIOTECAS!$C$1:$E$26,3,FALSE),"")</f>
        <v>Ciencias de la Salud</v>
      </c>
      <c r="D45" s="213">
        <v>43972.838194444441</v>
      </c>
      <c r="E45" s="212" t="s">
        <v>90</v>
      </c>
      <c r="F45" s="212" t="s">
        <v>316</v>
      </c>
      <c r="G45" s="212" t="s">
        <v>303</v>
      </c>
      <c r="H45" s="212" t="s">
        <v>330</v>
      </c>
      <c r="I45" s="212" t="s">
        <v>90</v>
      </c>
      <c r="J45" s="212"/>
      <c r="K45" s="212"/>
      <c r="L45" s="212"/>
      <c r="M45" s="212"/>
      <c r="N45" s="212"/>
      <c r="O45" s="212"/>
      <c r="P45" s="212"/>
      <c r="Q45" s="212">
        <v>2</v>
      </c>
      <c r="R45" s="212">
        <v>4</v>
      </c>
      <c r="S45" s="212">
        <v>3</v>
      </c>
      <c r="T45" s="212">
        <v>3</v>
      </c>
      <c r="U45" s="212">
        <v>4</v>
      </c>
      <c r="V45" s="212">
        <v>3</v>
      </c>
      <c r="W45" s="212"/>
      <c r="X45" s="212">
        <v>3</v>
      </c>
      <c r="Y45" s="212">
        <v>5</v>
      </c>
      <c r="Z45" s="212">
        <v>3</v>
      </c>
      <c r="AA45" s="212">
        <v>3</v>
      </c>
      <c r="AB45" s="212">
        <v>3</v>
      </c>
      <c r="AC45" s="212" t="s">
        <v>314</v>
      </c>
      <c r="AD45" s="212"/>
      <c r="AE45" s="212"/>
      <c r="AF45" s="212"/>
      <c r="AG45" s="212"/>
      <c r="AH45" s="212"/>
      <c r="AI45" s="212"/>
      <c r="AJ45" s="212">
        <v>4</v>
      </c>
      <c r="AK45" s="212" t="s">
        <v>7</v>
      </c>
      <c r="AL45" s="212"/>
      <c r="AM45" s="212"/>
      <c r="AN45" s="212"/>
      <c r="AO45" s="212"/>
      <c r="AP45" s="212"/>
      <c r="AQ45" s="212" t="s">
        <v>7</v>
      </c>
      <c r="AR45" s="212" t="s">
        <v>239</v>
      </c>
      <c r="AS45" s="212" t="s">
        <v>239</v>
      </c>
      <c r="AT45" s="212" t="s">
        <v>324</v>
      </c>
      <c r="AU45" s="212" t="s">
        <v>239</v>
      </c>
      <c r="AV45" s="212"/>
      <c r="AW45" s="212">
        <v>5</v>
      </c>
      <c r="AX45" s="212">
        <v>5</v>
      </c>
      <c r="AY45" s="212" t="s">
        <v>321</v>
      </c>
      <c r="AZ45" s="212" t="s">
        <v>310</v>
      </c>
      <c r="BA45" s="212"/>
      <c r="BB45">
        <f t="shared" si="2"/>
        <v>0</v>
      </c>
      <c r="BC45">
        <f t="shared" si="2"/>
        <v>1</v>
      </c>
      <c r="BD45">
        <f t="shared" si="2"/>
        <v>0</v>
      </c>
      <c r="BE45">
        <f t="shared" si="2"/>
        <v>0</v>
      </c>
      <c r="BF45">
        <f t="shared" si="2"/>
        <v>0</v>
      </c>
      <c r="BG45">
        <f t="shared" si="2"/>
        <v>0</v>
      </c>
      <c r="BH45">
        <f t="shared" si="4"/>
        <v>0</v>
      </c>
      <c r="BI45">
        <f t="shared" si="4"/>
        <v>0</v>
      </c>
      <c r="BJ45">
        <f t="shared" si="4"/>
        <v>0</v>
      </c>
      <c r="BK45">
        <f t="shared" si="4"/>
        <v>0</v>
      </c>
      <c r="BL45">
        <f t="shared" si="4"/>
        <v>0</v>
      </c>
      <c r="BM45">
        <f t="shared" si="4"/>
        <v>1</v>
      </c>
      <c r="BN45">
        <f t="shared" si="4"/>
        <v>0</v>
      </c>
    </row>
    <row r="46" spans="1:66" ht="15" x14ac:dyDescent="0.25">
      <c r="A46" s="167" t="str">
        <f>IF(ISNA(LOOKUP($E46,BLIOTECAS!$B$1:$B$27,BLIOTECAS!C$1:C$27)),"",LOOKUP($E46,BLIOTECAS!$B$1:$B$27,BLIOTECAS!C$1:C$27))</f>
        <v/>
      </c>
      <c r="B46" s="167" t="str">
        <f>IF(ISNA(LOOKUP($E46,BLIOTECAS!$B$1:$B$27,BLIOTECAS!D$1:D$27)),"",LOOKUP($E46,BLIOTECAS!$B$1:$B$27,BLIOTECAS!D$1:D$27))</f>
        <v/>
      </c>
      <c r="C46" s="167" t="str">
        <f>IFERROR(VLOOKUP(E46,BLIOTECAS!$C$1:$E$26,3,FALSE),"")</f>
        <v>Ciencias de la Salud</v>
      </c>
      <c r="D46" s="213">
        <v>43972.790277777778</v>
      </c>
      <c r="E46" s="212" t="s">
        <v>89</v>
      </c>
      <c r="F46" s="212" t="s">
        <v>316</v>
      </c>
      <c r="G46" s="212" t="s">
        <v>311</v>
      </c>
      <c r="H46" s="212" t="s">
        <v>333</v>
      </c>
      <c r="I46" s="212" t="s">
        <v>89</v>
      </c>
      <c r="J46" s="212"/>
      <c r="K46" s="212"/>
      <c r="L46" s="212"/>
      <c r="M46" s="212"/>
      <c r="N46" s="212"/>
      <c r="O46" s="212"/>
      <c r="P46" s="212"/>
      <c r="Q46" s="212">
        <v>1</v>
      </c>
      <c r="R46" s="212">
        <v>2</v>
      </c>
      <c r="S46" s="212">
        <v>2</v>
      </c>
      <c r="T46" s="212">
        <v>3</v>
      </c>
      <c r="U46" s="212">
        <v>3</v>
      </c>
      <c r="V46" s="212">
        <v>2</v>
      </c>
      <c r="W46" s="212"/>
      <c r="X46" s="212">
        <v>2</v>
      </c>
      <c r="Y46" s="212">
        <v>3</v>
      </c>
      <c r="Z46" s="212">
        <v>3</v>
      </c>
      <c r="AA46" s="212">
        <v>2</v>
      </c>
      <c r="AB46" s="212">
        <v>3</v>
      </c>
      <c r="AC46" s="212" t="s">
        <v>326</v>
      </c>
      <c r="AD46" s="212"/>
      <c r="AE46" s="212"/>
      <c r="AF46" s="212"/>
      <c r="AG46" s="212"/>
      <c r="AH46" s="212"/>
      <c r="AI46" s="212"/>
      <c r="AJ46" s="212">
        <v>3</v>
      </c>
      <c r="AK46" s="212" t="s">
        <v>7</v>
      </c>
      <c r="AL46" s="212"/>
      <c r="AM46" s="212"/>
      <c r="AN46" s="212"/>
      <c r="AO46" s="212"/>
      <c r="AP46" s="212"/>
      <c r="AQ46" s="212" t="s">
        <v>7</v>
      </c>
      <c r="AR46" s="212" t="s">
        <v>239</v>
      </c>
      <c r="AS46" s="212" t="s">
        <v>7</v>
      </c>
      <c r="AT46" s="212"/>
      <c r="AU46" s="212" t="s">
        <v>7</v>
      </c>
      <c r="AV46" s="212"/>
      <c r="AW46" s="212">
        <v>4</v>
      </c>
      <c r="AX46" s="212">
        <v>4</v>
      </c>
      <c r="AY46" s="212" t="s">
        <v>321</v>
      </c>
      <c r="AZ46" s="212" t="s">
        <v>315</v>
      </c>
      <c r="BA46" s="212"/>
      <c r="BB46">
        <f t="shared" si="2"/>
        <v>0</v>
      </c>
      <c r="BC46">
        <f t="shared" si="2"/>
        <v>0</v>
      </c>
      <c r="BD46">
        <f t="shared" si="2"/>
        <v>0</v>
      </c>
      <c r="BE46">
        <f t="shared" si="2"/>
        <v>1</v>
      </c>
      <c r="BF46">
        <f t="shared" si="2"/>
        <v>0</v>
      </c>
      <c r="BG46">
        <f t="shared" si="2"/>
        <v>0</v>
      </c>
      <c r="BH46">
        <f t="shared" si="4"/>
        <v>0</v>
      </c>
      <c r="BI46">
        <f t="shared" si="4"/>
        <v>0</v>
      </c>
      <c r="BJ46">
        <f t="shared" si="4"/>
        <v>0</v>
      </c>
      <c r="BK46">
        <f t="shared" si="4"/>
        <v>1</v>
      </c>
      <c r="BL46">
        <f t="shared" si="4"/>
        <v>0</v>
      </c>
      <c r="BM46">
        <f t="shared" si="4"/>
        <v>0</v>
      </c>
      <c r="BN46">
        <f t="shared" si="4"/>
        <v>0</v>
      </c>
    </row>
    <row r="47" spans="1:66" ht="15" x14ac:dyDescent="0.25">
      <c r="A47" s="167" t="str">
        <f>IF(ISNA(LOOKUP($E47,BLIOTECAS!$B$1:$B$27,BLIOTECAS!C$1:C$27)),"",LOOKUP($E47,BLIOTECAS!$B$1:$B$27,BLIOTECAS!C$1:C$27))</f>
        <v/>
      </c>
      <c r="B47" s="167" t="str">
        <f>IF(ISNA(LOOKUP($E47,BLIOTECAS!$B$1:$B$27,BLIOTECAS!D$1:D$27)),"",LOOKUP($E47,BLIOTECAS!$B$1:$B$27,BLIOTECAS!D$1:D$27))</f>
        <v/>
      </c>
      <c r="C47" s="167" t="str">
        <f>IFERROR(VLOOKUP(E47,BLIOTECAS!$C$1:$E$26,3,FALSE),"")</f>
        <v>Humanidades</v>
      </c>
      <c r="D47" s="213">
        <v>43972.770138888889</v>
      </c>
      <c r="E47" s="212" t="s">
        <v>86</v>
      </c>
      <c r="F47" s="212" t="s">
        <v>311</v>
      </c>
      <c r="G47" s="212" t="s">
        <v>304</v>
      </c>
      <c r="H47" s="212" t="s">
        <v>312</v>
      </c>
      <c r="I47" s="212" t="s">
        <v>86</v>
      </c>
      <c r="J47" s="212" t="s">
        <v>318</v>
      </c>
      <c r="K47" s="212" t="s">
        <v>317</v>
      </c>
      <c r="L47" s="212"/>
      <c r="M47" s="212"/>
      <c r="N47" s="212"/>
      <c r="O47" s="212"/>
      <c r="P47" s="212"/>
      <c r="Q47" s="212">
        <v>2</v>
      </c>
      <c r="R47" s="212">
        <v>1</v>
      </c>
      <c r="S47" s="212">
        <v>4</v>
      </c>
      <c r="T47" s="212">
        <v>4</v>
      </c>
      <c r="U47" s="212">
        <v>4</v>
      </c>
      <c r="V47" s="212">
        <v>4</v>
      </c>
      <c r="W47" s="212"/>
      <c r="X47" s="212">
        <v>4</v>
      </c>
      <c r="Y47" s="212">
        <v>5</v>
      </c>
      <c r="Z47" s="212">
        <v>1</v>
      </c>
      <c r="AA47" s="212">
        <v>4</v>
      </c>
      <c r="AB47" s="212">
        <v>1</v>
      </c>
      <c r="AC47" s="212" t="s">
        <v>348</v>
      </c>
      <c r="AD47" s="212"/>
      <c r="AE47" s="212"/>
      <c r="AF47" s="212"/>
      <c r="AG47" s="212"/>
      <c r="AH47" s="212"/>
      <c r="AI47" s="212"/>
      <c r="AJ47" s="212">
        <v>4</v>
      </c>
      <c r="AK47" s="212" t="s">
        <v>239</v>
      </c>
      <c r="AL47" s="212" t="s">
        <v>323</v>
      </c>
      <c r="AM47" s="212"/>
      <c r="AN47" s="212"/>
      <c r="AO47" s="212"/>
      <c r="AP47" s="212"/>
      <c r="AQ47" s="212" t="s">
        <v>7</v>
      </c>
      <c r="AR47" s="212" t="s">
        <v>239</v>
      </c>
      <c r="AS47" s="212" t="s">
        <v>7</v>
      </c>
      <c r="AT47" s="212"/>
      <c r="AU47" s="212" t="s">
        <v>7</v>
      </c>
      <c r="AV47" s="212"/>
      <c r="AW47" s="212">
        <v>5</v>
      </c>
      <c r="AX47" s="212">
        <v>5</v>
      </c>
      <c r="AY47" s="212" t="s">
        <v>321</v>
      </c>
      <c r="AZ47" s="212" t="s">
        <v>315</v>
      </c>
      <c r="BA47" s="212"/>
      <c r="BB47">
        <f t="shared" si="2"/>
        <v>1</v>
      </c>
      <c r="BC47">
        <f t="shared" si="2"/>
        <v>0</v>
      </c>
      <c r="BD47">
        <f t="shared" si="2"/>
        <v>0</v>
      </c>
      <c r="BE47">
        <f t="shared" si="2"/>
        <v>0</v>
      </c>
      <c r="BF47">
        <f t="shared" si="2"/>
        <v>0</v>
      </c>
      <c r="BG47">
        <f t="shared" si="2"/>
        <v>0</v>
      </c>
      <c r="BH47">
        <f t="shared" si="4"/>
        <v>1</v>
      </c>
      <c r="BI47">
        <f t="shared" si="4"/>
        <v>0</v>
      </c>
      <c r="BJ47">
        <f t="shared" si="4"/>
        <v>0</v>
      </c>
      <c r="BK47">
        <f t="shared" si="4"/>
        <v>1</v>
      </c>
      <c r="BL47">
        <f t="shared" si="4"/>
        <v>1</v>
      </c>
      <c r="BM47">
        <f t="shared" si="4"/>
        <v>0</v>
      </c>
      <c r="BN47">
        <f t="shared" si="4"/>
        <v>0</v>
      </c>
    </row>
    <row r="48" spans="1:66" ht="15" x14ac:dyDescent="0.25">
      <c r="A48" s="167" t="str">
        <f>IF(ISNA(LOOKUP($E48,BLIOTECAS!$B$1:$B$27,BLIOTECAS!C$1:C$27)),"",LOOKUP($E48,BLIOTECAS!$B$1:$B$27,BLIOTECAS!C$1:C$27))</f>
        <v/>
      </c>
      <c r="B48" s="167" t="str">
        <f>IF(ISNA(LOOKUP($E48,BLIOTECAS!$B$1:$B$27,BLIOTECAS!D$1:D$27)),"",LOOKUP($E48,BLIOTECAS!$B$1:$B$27,BLIOTECAS!D$1:D$27))</f>
        <v/>
      </c>
      <c r="C48" s="167" t="str">
        <f>IFERROR(VLOOKUP(E48,BLIOTECAS!$C$1:$E$26,3,FALSE),"")</f>
        <v>Ciencias de la Salud</v>
      </c>
      <c r="D48" s="213">
        <v>43972.738194444442</v>
      </c>
      <c r="E48" s="212" t="s">
        <v>92</v>
      </c>
      <c r="F48" s="212" t="s">
        <v>316</v>
      </c>
      <c r="G48" s="212" t="s">
        <v>311</v>
      </c>
      <c r="H48" s="212" t="s">
        <v>312</v>
      </c>
      <c r="I48" s="212" t="s">
        <v>92</v>
      </c>
      <c r="J48" s="212"/>
      <c r="K48" s="212"/>
      <c r="L48" s="212" t="s">
        <v>773</v>
      </c>
      <c r="M48" s="212"/>
      <c r="N48" s="212"/>
      <c r="O48" s="212"/>
      <c r="P48" s="212"/>
      <c r="Q48" s="212">
        <v>2</v>
      </c>
      <c r="R48" s="212">
        <v>4</v>
      </c>
      <c r="S48" s="212">
        <v>1</v>
      </c>
      <c r="T48" s="212">
        <v>4</v>
      </c>
      <c r="U48" s="212">
        <v>3</v>
      </c>
      <c r="V48" s="212">
        <v>3</v>
      </c>
      <c r="W48" s="212"/>
      <c r="X48" s="212">
        <v>4</v>
      </c>
      <c r="Y48" s="212">
        <v>5</v>
      </c>
      <c r="Z48" s="212">
        <v>3</v>
      </c>
      <c r="AA48" s="212">
        <v>4</v>
      </c>
      <c r="AB48" s="212">
        <v>4</v>
      </c>
      <c r="AC48" s="212" t="s">
        <v>352</v>
      </c>
      <c r="AD48" s="212"/>
      <c r="AE48" s="212"/>
      <c r="AF48" s="212"/>
      <c r="AG48" s="212"/>
      <c r="AH48" s="212"/>
      <c r="AI48" s="212"/>
      <c r="AJ48" s="212">
        <v>5</v>
      </c>
      <c r="AK48" s="212" t="s">
        <v>7</v>
      </c>
      <c r="AL48" s="212"/>
      <c r="AM48" s="212"/>
      <c r="AN48" s="212"/>
      <c r="AO48" s="212"/>
      <c r="AP48" s="212"/>
      <c r="AQ48" s="212" t="s">
        <v>239</v>
      </c>
      <c r="AR48" s="212" t="s">
        <v>239</v>
      </c>
      <c r="AS48" s="212" t="s">
        <v>7</v>
      </c>
      <c r="AT48" s="212"/>
      <c r="AU48" s="212" t="s">
        <v>239</v>
      </c>
      <c r="AV48" s="212" t="s">
        <v>774</v>
      </c>
      <c r="AW48" s="212">
        <v>5</v>
      </c>
      <c r="AX48" s="212">
        <v>5</v>
      </c>
      <c r="AY48" s="212" t="s">
        <v>309</v>
      </c>
      <c r="AZ48" s="212" t="s">
        <v>315</v>
      </c>
      <c r="BA48" s="212" t="s">
        <v>775</v>
      </c>
      <c r="BB48">
        <f t="shared" si="2"/>
        <v>1</v>
      </c>
      <c r="BC48">
        <f t="shared" si="2"/>
        <v>0</v>
      </c>
      <c r="BD48">
        <f t="shared" si="2"/>
        <v>0</v>
      </c>
      <c r="BE48">
        <f t="shared" si="2"/>
        <v>0</v>
      </c>
      <c r="BF48">
        <f t="shared" si="2"/>
        <v>0</v>
      </c>
      <c r="BG48">
        <f t="shared" si="2"/>
        <v>0</v>
      </c>
      <c r="BH48">
        <f t="shared" si="4"/>
        <v>0</v>
      </c>
      <c r="BI48">
        <f t="shared" si="4"/>
        <v>0</v>
      </c>
      <c r="BJ48">
        <f t="shared" si="4"/>
        <v>0</v>
      </c>
      <c r="BK48">
        <f t="shared" si="4"/>
        <v>0</v>
      </c>
      <c r="BL48">
        <f t="shared" si="4"/>
        <v>0</v>
      </c>
      <c r="BM48">
        <f t="shared" si="4"/>
        <v>0</v>
      </c>
      <c r="BN48">
        <f t="shared" si="4"/>
        <v>1</v>
      </c>
    </row>
    <row r="49" spans="1:66" ht="15" x14ac:dyDescent="0.25">
      <c r="A49" s="167" t="str">
        <f>IF(ISNA(LOOKUP($E49,BLIOTECAS!$B$1:$B$27,BLIOTECAS!C$1:C$27)),"",LOOKUP($E49,BLIOTECAS!$B$1:$B$27,BLIOTECAS!C$1:C$27))</f>
        <v/>
      </c>
      <c r="B49" s="167" t="str">
        <f>IF(ISNA(LOOKUP($E49,BLIOTECAS!$B$1:$B$27,BLIOTECAS!D$1:D$27)),"",LOOKUP($E49,BLIOTECAS!$B$1:$B$27,BLIOTECAS!D$1:D$27))</f>
        <v/>
      </c>
      <c r="C49" s="167" t="str">
        <f>IFERROR(VLOOKUP(E49,BLIOTECAS!$C$1:$E$26,3,FALSE),"")</f>
        <v>Humanidades</v>
      </c>
      <c r="D49" s="213">
        <v>43972.730555555558</v>
      </c>
      <c r="E49" s="212" t="s">
        <v>87</v>
      </c>
      <c r="F49" s="212" t="s">
        <v>303</v>
      </c>
      <c r="G49" s="212" t="s">
        <v>311</v>
      </c>
      <c r="H49" s="212" t="s">
        <v>384</v>
      </c>
      <c r="I49" s="212" t="s">
        <v>87</v>
      </c>
      <c r="J49" s="212" t="s">
        <v>317</v>
      </c>
      <c r="K49" s="212"/>
      <c r="L49" s="212" t="s">
        <v>66</v>
      </c>
      <c r="M49" s="212"/>
      <c r="N49" s="212"/>
      <c r="O49" s="212"/>
      <c r="P49" s="212"/>
      <c r="Q49" s="212">
        <v>5</v>
      </c>
      <c r="R49" s="212">
        <v>4</v>
      </c>
      <c r="S49" s="212">
        <v>4</v>
      </c>
      <c r="T49" s="212">
        <v>3</v>
      </c>
      <c r="U49" s="212">
        <v>4</v>
      </c>
      <c r="V49" s="212">
        <v>5</v>
      </c>
      <c r="W49" s="212"/>
      <c r="X49" s="212">
        <v>4</v>
      </c>
      <c r="Y49" s="212">
        <v>4</v>
      </c>
      <c r="Z49" s="212">
        <v>3</v>
      </c>
      <c r="AA49" s="212">
        <v>5</v>
      </c>
      <c r="AB49" s="212">
        <v>4</v>
      </c>
      <c r="AC49" s="212" t="s">
        <v>331</v>
      </c>
      <c r="AD49" s="212"/>
      <c r="AE49" s="212"/>
      <c r="AF49" s="212"/>
      <c r="AG49" s="212"/>
      <c r="AH49" s="212"/>
      <c r="AI49" s="212"/>
      <c r="AJ49" s="212">
        <v>5</v>
      </c>
      <c r="AK49" s="212" t="s">
        <v>239</v>
      </c>
      <c r="AL49" s="212" t="s">
        <v>323</v>
      </c>
      <c r="AM49" s="212"/>
      <c r="AN49" s="212"/>
      <c r="AO49" s="212"/>
      <c r="AP49" s="212"/>
      <c r="AQ49" s="212" t="s">
        <v>7</v>
      </c>
      <c r="AR49" s="212" t="s">
        <v>239</v>
      </c>
      <c r="AS49" s="212" t="s">
        <v>7</v>
      </c>
      <c r="AT49" s="212"/>
      <c r="AU49" s="212" t="s">
        <v>239</v>
      </c>
      <c r="AV49" s="212"/>
      <c r="AW49" s="212">
        <v>4</v>
      </c>
      <c r="AX49" s="212">
        <v>4</v>
      </c>
      <c r="AY49" s="212" t="s">
        <v>321</v>
      </c>
      <c r="AZ49" s="212" t="s">
        <v>337</v>
      </c>
      <c r="BA49" s="212"/>
      <c r="BB49">
        <f t="shared" si="2"/>
        <v>1</v>
      </c>
      <c r="BC49">
        <f t="shared" si="2"/>
        <v>0</v>
      </c>
      <c r="BD49">
        <f t="shared" si="2"/>
        <v>1</v>
      </c>
      <c r="BE49">
        <f t="shared" si="2"/>
        <v>0</v>
      </c>
      <c r="BF49">
        <f t="shared" si="2"/>
        <v>0</v>
      </c>
      <c r="BG49">
        <f t="shared" si="2"/>
        <v>0</v>
      </c>
      <c r="BH49">
        <f t="shared" si="4"/>
        <v>0</v>
      </c>
      <c r="BI49">
        <f t="shared" si="4"/>
        <v>0</v>
      </c>
      <c r="BJ49">
        <f t="shared" si="4"/>
        <v>0</v>
      </c>
      <c r="BK49">
        <f t="shared" si="4"/>
        <v>0</v>
      </c>
      <c r="BL49">
        <f t="shared" si="4"/>
        <v>1</v>
      </c>
      <c r="BM49">
        <f t="shared" si="4"/>
        <v>0</v>
      </c>
      <c r="BN49">
        <f t="shared" si="4"/>
        <v>0</v>
      </c>
    </row>
    <row r="50" spans="1:66" ht="15" x14ac:dyDescent="0.25">
      <c r="A50" s="167" t="str">
        <f>IF(ISNA(LOOKUP($E50,BLIOTECAS!$B$1:$B$27,BLIOTECAS!C$1:C$27)),"",LOOKUP($E50,BLIOTECAS!$B$1:$B$27,BLIOTECAS!C$1:C$27))</f>
        <v/>
      </c>
      <c r="B50" s="167" t="str">
        <f>IF(ISNA(LOOKUP($E50,BLIOTECAS!$B$1:$B$27,BLIOTECAS!D$1:D$27)),"",LOOKUP($E50,BLIOTECAS!$B$1:$B$27,BLIOTECAS!D$1:D$27))</f>
        <v/>
      </c>
      <c r="C50" s="167" t="str">
        <f>IFERROR(VLOOKUP(E50,BLIOTECAS!$C$1:$E$26,3,FALSE),"")</f>
        <v>Humanidades</v>
      </c>
      <c r="D50" s="213">
        <v>43972.713194444441</v>
      </c>
      <c r="E50" s="212" t="s">
        <v>83</v>
      </c>
      <c r="F50" s="212" t="s">
        <v>311</v>
      </c>
      <c r="G50" s="212" t="s">
        <v>311</v>
      </c>
      <c r="H50" s="212" t="s">
        <v>312</v>
      </c>
      <c r="I50" s="212" t="s">
        <v>83</v>
      </c>
      <c r="J50" s="212" t="s">
        <v>91</v>
      </c>
      <c r="K50" s="212" t="s">
        <v>203</v>
      </c>
      <c r="L50" s="212"/>
      <c r="M50" s="212"/>
      <c r="N50" s="212"/>
      <c r="O50" s="212"/>
      <c r="P50" s="212"/>
      <c r="Q50" s="212">
        <v>4</v>
      </c>
      <c r="R50" s="212">
        <v>2</v>
      </c>
      <c r="S50" s="212">
        <v>5</v>
      </c>
      <c r="T50" s="212">
        <v>4</v>
      </c>
      <c r="U50" s="212">
        <v>1</v>
      </c>
      <c r="V50" s="212">
        <v>1</v>
      </c>
      <c r="W50" s="212"/>
      <c r="X50" s="212">
        <v>1</v>
      </c>
      <c r="Y50" s="212">
        <v>4</v>
      </c>
      <c r="Z50" s="212">
        <v>3</v>
      </c>
      <c r="AA50" s="212">
        <v>5</v>
      </c>
      <c r="AB50" s="212">
        <v>3</v>
      </c>
      <c r="AC50" s="212" t="s">
        <v>331</v>
      </c>
      <c r="AD50" s="212"/>
      <c r="AE50" s="212"/>
      <c r="AF50" s="212"/>
      <c r="AG50" s="212"/>
      <c r="AH50" s="212"/>
      <c r="AI50" s="212"/>
      <c r="AJ50" s="212">
        <v>4</v>
      </c>
      <c r="AK50" s="212" t="s">
        <v>7</v>
      </c>
      <c r="AL50" s="212"/>
      <c r="AM50" s="212"/>
      <c r="AN50" s="212"/>
      <c r="AO50" s="212"/>
      <c r="AP50" s="212"/>
      <c r="AQ50" s="212" t="s">
        <v>7</v>
      </c>
      <c r="AR50" s="212" t="s">
        <v>7</v>
      </c>
      <c r="AS50" s="212" t="s">
        <v>7</v>
      </c>
      <c r="AT50" s="212"/>
      <c r="AU50" s="212" t="s">
        <v>7</v>
      </c>
      <c r="AV50" s="212"/>
      <c r="AW50" s="212">
        <v>4</v>
      </c>
      <c r="AX50" s="212">
        <v>5</v>
      </c>
      <c r="AY50" s="212" t="s">
        <v>343</v>
      </c>
      <c r="AZ50" s="212" t="s">
        <v>315</v>
      </c>
      <c r="BA50" s="212" t="s">
        <v>776</v>
      </c>
      <c r="BB50">
        <f t="shared" si="2"/>
        <v>1</v>
      </c>
      <c r="BC50">
        <f t="shared" si="2"/>
        <v>0</v>
      </c>
      <c r="BD50">
        <f t="shared" si="2"/>
        <v>0</v>
      </c>
      <c r="BE50">
        <f t="shared" si="2"/>
        <v>0</v>
      </c>
      <c r="BF50">
        <f t="shared" si="2"/>
        <v>0</v>
      </c>
      <c r="BG50">
        <f t="shared" si="2"/>
        <v>0</v>
      </c>
      <c r="BH50">
        <f t="shared" si="4"/>
        <v>0</v>
      </c>
      <c r="BI50">
        <f t="shared" si="4"/>
        <v>0</v>
      </c>
      <c r="BJ50">
        <f t="shared" si="4"/>
        <v>0</v>
      </c>
      <c r="BK50">
        <f t="shared" si="4"/>
        <v>0</v>
      </c>
      <c r="BL50">
        <f t="shared" si="4"/>
        <v>1</v>
      </c>
      <c r="BM50">
        <f t="shared" si="4"/>
        <v>0</v>
      </c>
      <c r="BN50">
        <f t="shared" si="4"/>
        <v>0</v>
      </c>
    </row>
    <row r="51" spans="1:66" ht="15" x14ac:dyDescent="0.25">
      <c r="A51" s="167" t="str">
        <f>IF(ISNA(LOOKUP($E51,BLIOTECAS!$B$1:$B$27,BLIOTECAS!C$1:C$27)),"",LOOKUP($E51,BLIOTECAS!$B$1:$B$27,BLIOTECAS!C$1:C$27))</f>
        <v/>
      </c>
      <c r="B51" s="167" t="str">
        <f>IF(ISNA(LOOKUP($E51,BLIOTECAS!$B$1:$B$27,BLIOTECAS!D$1:D$27)),"",LOOKUP($E51,BLIOTECAS!$B$1:$B$27,BLIOTECAS!D$1:D$27))</f>
        <v/>
      </c>
      <c r="C51" s="167" t="str">
        <f>IFERROR(VLOOKUP(E51,BLIOTECAS!$C$1:$E$26,3,FALSE),"")</f>
        <v>Ciencias Sociales</v>
      </c>
      <c r="D51" s="213">
        <v>43972.673611111109</v>
      </c>
      <c r="E51" s="212" t="s">
        <v>82</v>
      </c>
      <c r="F51" s="212" t="s">
        <v>303</v>
      </c>
      <c r="G51" s="212" t="s">
        <v>351</v>
      </c>
      <c r="H51" s="212" t="s">
        <v>312</v>
      </c>
      <c r="I51" s="212" t="s">
        <v>317</v>
      </c>
      <c r="J51" s="212"/>
      <c r="K51" s="212"/>
      <c r="L51" s="212"/>
      <c r="M51" s="212"/>
      <c r="N51" s="212"/>
      <c r="O51" s="212"/>
      <c r="P51" s="212"/>
      <c r="Q51" s="212">
        <v>4</v>
      </c>
      <c r="R51" s="212">
        <v>2</v>
      </c>
      <c r="S51" s="212">
        <v>5</v>
      </c>
      <c r="T51" s="212">
        <v>5</v>
      </c>
      <c r="U51" s="212">
        <v>2</v>
      </c>
      <c r="V51" s="212">
        <v>3</v>
      </c>
      <c r="W51" s="212"/>
      <c r="X51" s="212">
        <v>2</v>
      </c>
      <c r="Y51" s="212">
        <v>5</v>
      </c>
      <c r="Z51" s="212">
        <v>1</v>
      </c>
      <c r="AA51" s="212">
        <v>1</v>
      </c>
      <c r="AB51" s="212">
        <v>2</v>
      </c>
      <c r="AC51" s="212" t="s">
        <v>314</v>
      </c>
      <c r="AD51" s="212"/>
      <c r="AE51" s="212"/>
      <c r="AF51" s="212"/>
      <c r="AG51" s="212"/>
      <c r="AH51" s="212"/>
      <c r="AI51" s="212"/>
      <c r="AJ51" s="212">
        <v>3</v>
      </c>
      <c r="AK51" s="212" t="s">
        <v>7</v>
      </c>
      <c r="AL51" s="212"/>
      <c r="AM51" s="212"/>
      <c r="AN51" s="212"/>
      <c r="AO51" s="212"/>
      <c r="AP51" s="212"/>
      <c r="AQ51" s="212" t="s">
        <v>7</v>
      </c>
      <c r="AR51" s="212" t="s">
        <v>7</v>
      </c>
      <c r="AS51" s="212" t="s">
        <v>7</v>
      </c>
      <c r="AT51" s="212"/>
      <c r="AU51" s="212" t="s">
        <v>7</v>
      </c>
      <c r="AV51" s="212"/>
      <c r="AW51" s="212">
        <v>5</v>
      </c>
      <c r="AX51" s="212">
        <v>5</v>
      </c>
      <c r="AY51" s="212" t="s">
        <v>321</v>
      </c>
      <c r="AZ51" s="212" t="s">
        <v>315</v>
      </c>
      <c r="BA51" s="212" t="s">
        <v>777</v>
      </c>
      <c r="BB51">
        <f t="shared" si="2"/>
        <v>1</v>
      </c>
      <c r="BC51">
        <f t="shared" si="2"/>
        <v>0</v>
      </c>
      <c r="BD51">
        <f t="shared" si="2"/>
        <v>0</v>
      </c>
      <c r="BE51">
        <f t="shared" si="2"/>
        <v>0</v>
      </c>
      <c r="BF51">
        <f t="shared" si="2"/>
        <v>0</v>
      </c>
      <c r="BG51">
        <f t="shared" si="2"/>
        <v>0</v>
      </c>
      <c r="BH51">
        <f t="shared" si="4"/>
        <v>0</v>
      </c>
      <c r="BI51">
        <f t="shared" si="4"/>
        <v>0</v>
      </c>
      <c r="BJ51">
        <f t="shared" si="4"/>
        <v>0</v>
      </c>
      <c r="BK51">
        <f t="shared" si="4"/>
        <v>0</v>
      </c>
      <c r="BL51">
        <f t="shared" si="4"/>
        <v>0</v>
      </c>
      <c r="BM51">
        <f t="shared" si="4"/>
        <v>1</v>
      </c>
      <c r="BN51">
        <f t="shared" si="4"/>
        <v>0</v>
      </c>
    </row>
    <row r="52" spans="1:66" ht="15" x14ac:dyDescent="0.25">
      <c r="A52" s="167" t="str">
        <f>IF(ISNA(LOOKUP($E52,BLIOTECAS!$B$1:$B$27,BLIOTECAS!C$1:C$27)),"",LOOKUP($E52,BLIOTECAS!$B$1:$B$27,BLIOTECAS!C$1:C$27))</f>
        <v/>
      </c>
      <c r="B52" s="167" t="str">
        <f>IF(ISNA(LOOKUP($E52,BLIOTECAS!$B$1:$B$27,BLIOTECAS!D$1:D$27)),"",LOOKUP($E52,BLIOTECAS!$B$1:$B$27,BLIOTECAS!D$1:D$27))</f>
        <v/>
      </c>
      <c r="C52" s="167" t="str">
        <f>IFERROR(VLOOKUP(E52,BLIOTECAS!$C$1:$E$26,3,FALSE),"")</f>
        <v>Ciencias Sociales</v>
      </c>
      <c r="D52" s="213">
        <v>43972.570833333331</v>
      </c>
      <c r="E52" s="212" t="s">
        <v>80</v>
      </c>
      <c r="F52" s="212" t="s">
        <v>311</v>
      </c>
      <c r="G52" s="212" t="s">
        <v>304</v>
      </c>
      <c r="H52" s="212" t="s">
        <v>312</v>
      </c>
      <c r="I52" s="212" t="s">
        <v>80</v>
      </c>
      <c r="J52" s="212" t="s">
        <v>87</v>
      </c>
      <c r="K52" s="212" t="s">
        <v>75</v>
      </c>
      <c r="L52" s="212" t="s">
        <v>778</v>
      </c>
      <c r="M52" s="212"/>
      <c r="N52" s="212"/>
      <c r="O52" s="212"/>
      <c r="P52" s="212"/>
      <c r="Q52" s="212">
        <v>5</v>
      </c>
      <c r="R52" s="212">
        <v>5</v>
      </c>
      <c r="S52" s="212">
        <v>3</v>
      </c>
      <c r="T52" s="212">
        <v>3</v>
      </c>
      <c r="U52" s="212">
        <v>3</v>
      </c>
      <c r="V52" s="212">
        <v>4</v>
      </c>
      <c r="W52" s="212"/>
      <c r="X52" s="212">
        <v>4</v>
      </c>
      <c r="Y52" s="212">
        <v>4</v>
      </c>
      <c r="Z52" s="212">
        <v>3</v>
      </c>
      <c r="AA52" s="212">
        <v>3</v>
      </c>
      <c r="AB52" s="212">
        <v>3</v>
      </c>
      <c r="AC52" s="212" t="s">
        <v>651</v>
      </c>
      <c r="AD52" s="212"/>
      <c r="AE52" s="212"/>
      <c r="AF52" s="212"/>
      <c r="AG52" s="212"/>
      <c r="AH52" s="212"/>
      <c r="AI52" s="212"/>
      <c r="AJ52" s="212">
        <v>4</v>
      </c>
      <c r="AK52" s="212" t="s">
        <v>239</v>
      </c>
      <c r="AL52" s="212" t="s">
        <v>323</v>
      </c>
      <c r="AM52" s="212"/>
      <c r="AN52" s="212"/>
      <c r="AO52" s="212"/>
      <c r="AP52" s="212"/>
      <c r="AQ52" s="212" t="s">
        <v>7</v>
      </c>
      <c r="AR52" s="212" t="s">
        <v>239</v>
      </c>
      <c r="AS52" s="212" t="s">
        <v>7</v>
      </c>
      <c r="AT52" s="212"/>
      <c r="AU52" s="212" t="s">
        <v>7</v>
      </c>
      <c r="AV52" s="212"/>
      <c r="AW52" s="212">
        <v>4</v>
      </c>
      <c r="AX52" s="212">
        <v>4</v>
      </c>
      <c r="AY52" s="212" t="s">
        <v>321</v>
      </c>
      <c r="AZ52" s="212" t="s">
        <v>337</v>
      </c>
      <c r="BA52" s="212" t="s">
        <v>779</v>
      </c>
      <c r="BB52">
        <f t="shared" si="2"/>
        <v>1</v>
      </c>
      <c r="BC52">
        <f t="shared" si="2"/>
        <v>0</v>
      </c>
      <c r="BD52">
        <f t="shared" si="2"/>
        <v>0</v>
      </c>
      <c r="BE52">
        <f t="shared" si="2"/>
        <v>0</v>
      </c>
      <c r="BF52">
        <f t="shared" si="2"/>
        <v>0</v>
      </c>
      <c r="BG52">
        <f t="shared" si="2"/>
        <v>0</v>
      </c>
      <c r="BH52">
        <f t="shared" si="4"/>
        <v>0</v>
      </c>
      <c r="BI52">
        <f t="shared" si="4"/>
        <v>1</v>
      </c>
      <c r="BJ52">
        <f t="shared" si="4"/>
        <v>0</v>
      </c>
      <c r="BK52">
        <f t="shared" si="4"/>
        <v>0</v>
      </c>
      <c r="BL52">
        <f t="shared" si="4"/>
        <v>1</v>
      </c>
      <c r="BM52">
        <f t="shared" si="4"/>
        <v>0</v>
      </c>
      <c r="BN52">
        <f t="shared" si="4"/>
        <v>0</v>
      </c>
    </row>
    <row r="53" spans="1:66" ht="15" x14ac:dyDescent="0.25">
      <c r="A53" s="167" t="str">
        <f>IF(ISNA(LOOKUP($E53,BLIOTECAS!$B$1:$B$27,BLIOTECAS!C$1:C$27)),"",LOOKUP($E53,BLIOTECAS!$B$1:$B$27,BLIOTECAS!C$1:C$27))</f>
        <v/>
      </c>
      <c r="B53" s="167" t="str">
        <f>IF(ISNA(LOOKUP($E53,BLIOTECAS!$B$1:$B$27,BLIOTECAS!D$1:D$27)),"",LOOKUP($E53,BLIOTECAS!$B$1:$B$27,BLIOTECAS!D$1:D$27))</f>
        <v/>
      </c>
      <c r="C53" s="167" t="str">
        <f>IFERROR(VLOOKUP(E53,BLIOTECAS!$C$1:$E$26,3,FALSE),"")</f>
        <v>Ciencias Experimentales</v>
      </c>
      <c r="D53" s="213">
        <v>43972.548611111109</v>
      </c>
      <c r="E53" s="212" t="s">
        <v>73</v>
      </c>
      <c r="F53" s="212" t="s">
        <v>316</v>
      </c>
      <c r="G53" s="212" t="s">
        <v>304</v>
      </c>
      <c r="H53" s="212" t="s">
        <v>330</v>
      </c>
      <c r="I53" s="212" t="s">
        <v>73</v>
      </c>
      <c r="J53" s="212" t="s">
        <v>317</v>
      </c>
      <c r="K53" s="212" t="s">
        <v>78</v>
      </c>
      <c r="L53" s="212"/>
      <c r="M53" s="212"/>
      <c r="N53" s="212"/>
      <c r="O53" s="212"/>
      <c r="P53" s="212"/>
      <c r="Q53" s="212">
        <v>5</v>
      </c>
      <c r="R53" s="212">
        <v>5</v>
      </c>
      <c r="S53" s="212">
        <v>5</v>
      </c>
      <c r="T53" s="212">
        <v>5</v>
      </c>
      <c r="U53" s="212">
        <v>5</v>
      </c>
      <c r="V53" s="212">
        <v>5</v>
      </c>
      <c r="W53" s="212"/>
      <c r="X53" s="212">
        <v>5</v>
      </c>
      <c r="Y53" s="212">
        <v>5</v>
      </c>
      <c r="Z53" s="212">
        <v>5</v>
      </c>
      <c r="AA53" s="212">
        <v>5</v>
      </c>
      <c r="AB53" s="212">
        <v>5</v>
      </c>
      <c r="AC53" s="212" t="s">
        <v>314</v>
      </c>
      <c r="AD53" s="212"/>
      <c r="AE53" s="212"/>
      <c r="AF53" s="212"/>
      <c r="AG53" s="212"/>
      <c r="AH53" s="212"/>
      <c r="AI53" s="212"/>
      <c r="AJ53" s="212">
        <v>5</v>
      </c>
      <c r="AK53" s="212" t="s">
        <v>239</v>
      </c>
      <c r="AL53" s="212" t="s">
        <v>323</v>
      </c>
      <c r="AM53" s="212"/>
      <c r="AN53" s="212"/>
      <c r="AO53" s="212"/>
      <c r="AP53" s="212"/>
      <c r="AQ53" s="212" t="s">
        <v>239</v>
      </c>
      <c r="AR53" s="212" t="s">
        <v>239</v>
      </c>
      <c r="AS53" s="212" t="s">
        <v>7</v>
      </c>
      <c r="AT53" s="212"/>
      <c r="AU53" s="212" t="s">
        <v>239</v>
      </c>
      <c r="AV53" s="212"/>
      <c r="AW53" s="212">
        <v>5</v>
      </c>
      <c r="AX53" s="212"/>
      <c r="AY53" s="212" t="s">
        <v>309</v>
      </c>
      <c r="AZ53" s="212" t="s">
        <v>310</v>
      </c>
      <c r="BA53" s="212"/>
      <c r="BB53">
        <f t="shared" si="2"/>
        <v>0</v>
      </c>
      <c r="BC53">
        <f t="shared" si="2"/>
        <v>1</v>
      </c>
      <c r="BD53">
        <f t="shared" si="2"/>
        <v>0</v>
      </c>
      <c r="BE53">
        <f t="shared" si="2"/>
        <v>0</v>
      </c>
      <c r="BF53">
        <f t="shared" si="2"/>
        <v>0</v>
      </c>
      <c r="BG53">
        <f t="shared" si="2"/>
        <v>0</v>
      </c>
      <c r="BH53">
        <f t="shared" si="4"/>
        <v>0</v>
      </c>
      <c r="BI53">
        <f t="shared" si="4"/>
        <v>0</v>
      </c>
      <c r="BJ53">
        <f t="shared" si="4"/>
        <v>0</v>
      </c>
      <c r="BK53">
        <f t="shared" si="4"/>
        <v>0</v>
      </c>
      <c r="BL53">
        <f t="shared" si="4"/>
        <v>0</v>
      </c>
      <c r="BM53">
        <f t="shared" si="4"/>
        <v>1</v>
      </c>
      <c r="BN53">
        <f t="shared" si="4"/>
        <v>0</v>
      </c>
    </row>
    <row r="54" spans="1:66" ht="15" x14ac:dyDescent="0.25">
      <c r="A54" s="167" t="str">
        <f>IF(ISNA(LOOKUP($E54,BLIOTECAS!$B$1:$B$27,BLIOTECAS!C$1:C$27)),"",LOOKUP($E54,BLIOTECAS!$B$1:$B$27,BLIOTECAS!C$1:C$27))</f>
        <v/>
      </c>
      <c r="B54" s="167" t="str">
        <f>IF(ISNA(LOOKUP($E54,BLIOTECAS!$B$1:$B$27,BLIOTECAS!D$1:D$27)),"",LOOKUP($E54,BLIOTECAS!$B$1:$B$27,BLIOTECAS!D$1:D$27))</f>
        <v/>
      </c>
      <c r="C54" s="167" t="str">
        <f>IFERROR(VLOOKUP(E54,BLIOTECAS!$C$1:$E$26,3,FALSE),"")</f>
        <v>Ciencias Experimentales</v>
      </c>
      <c r="D54" s="213">
        <v>43972.54583333333</v>
      </c>
      <c r="E54" s="212" t="s">
        <v>73</v>
      </c>
      <c r="F54" s="212" t="s">
        <v>303</v>
      </c>
      <c r="G54" s="212" t="s">
        <v>304</v>
      </c>
      <c r="H54" s="212" t="s">
        <v>562</v>
      </c>
      <c r="I54" s="212" t="s">
        <v>73</v>
      </c>
      <c r="J54" s="212"/>
      <c r="K54" s="212"/>
      <c r="L54" s="212"/>
      <c r="M54" s="212"/>
      <c r="N54" s="212"/>
      <c r="O54" s="212"/>
      <c r="P54" s="212"/>
      <c r="Q54" s="212">
        <v>5</v>
      </c>
      <c r="R54" s="212">
        <v>5</v>
      </c>
      <c r="S54" s="212">
        <v>3</v>
      </c>
      <c r="T54" s="212">
        <v>4</v>
      </c>
      <c r="U54" s="212">
        <v>3</v>
      </c>
      <c r="V54" s="212">
        <v>4</v>
      </c>
      <c r="W54" s="212"/>
      <c r="X54" s="212">
        <v>5</v>
      </c>
      <c r="Y54" s="212">
        <v>5</v>
      </c>
      <c r="Z54" s="212">
        <v>4</v>
      </c>
      <c r="AA54" s="212">
        <v>5</v>
      </c>
      <c r="AB54" s="212">
        <v>5</v>
      </c>
      <c r="AC54" s="212" t="s">
        <v>362</v>
      </c>
      <c r="AD54" s="212"/>
      <c r="AE54" s="212"/>
      <c r="AF54" s="212"/>
      <c r="AG54" s="212"/>
      <c r="AH54" s="212"/>
      <c r="AI54" s="212"/>
      <c r="AJ54" s="212">
        <v>5</v>
      </c>
      <c r="AK54" s="212" t="s">
        <v>239</v>
      </c>
      <c r="AL54" s="212" t="s">
        <v>323</v>
      </c>
      <c r="AM54" s="212"/>
      <c r="AN54" s="212"/>
      <c r="AO54" s="212"/>
      <c r="AP54" s="212"/>
      <c r="AQ54" s="212" t="s">
        <v>239</v>
      </c>
      <c r="AR54" s="212" t="s">
        <v>239</v>
      </c>
      <c r="AS54" s="212" t="s">
        <v>7</v>
      </c>
      <c r="AT54" s="212"/>
      <c r="AU54" s="212" t="s">
        <v>7</v>
      </c>
      <c r="AV54" s="212"/>
      <c r="AW54" s="212">
        <v>5</v>
      </c>
      <c r="AX54" s="212">
        <v>5</v>
      </c>
      <c r="AY54" s="212" t="s">
        <v>309</v>
      </c>
      <c r="AZ54" s="212" t="s">
        <v>310</v>
      </c>
      <c r="BA54" s="212"/>
      <c r="BB54">
        <f t="shared" si="2"/>
        <v>0</v>
      </c>
      <c r="BC54">
        <f t="shared" si="2"/>
        <v>0</v>
      </c>
      <c r="BD54">
        <f t="shared" si="2"/>
        <v>0</v>
      </c>
      <c r="BE54">
        <f t="shared" si="2"/>
        <v>1</v>
      </c>
      <c r="BF54">
        <f t="shared" si="2"/>
        <v>1</v>
      </c>
      <c r="BG54">
        <f t="shared" si="2"/>
        <v>0</v>
      </c>
      <c r="BH54">
        <f t="shared" si="4"/>
        <v>1</v>
      </c>
      <c r="BI54">
        <f t="shared" si="4"/>
        <v>0</v>
      </c>
      <c r="BJ54">
        <f t="shared" si="4"/>
        <v>1</v>
      </c>
      <c r="BK54">
        <f t="shared" si="4"/>
        <v>1</v>
      </c>
      <c r="BL54">
        <f t="shared" si="4"/>
        <v>0</v>
      </c>
      <c r="BM54">
        <f t="shared" si="4"/>
        <v>0</v>
      </c>
      <c r="BN54">
        <f t="shared" si="4"/>
        <v>0</v>
      </c>
    </row>
    <row r="55" spans="1:66" ht="15" x14ac:dyDescent="0.25">
      <c r="A55" s="167" t="str">
        <f>IF(ISNA(LOOKUP($E55,BLIOTECAS!$B$1:$B$27,BLIOTECAS!C$1:C$27)),"",LOOKUP($E55,BLIOTECAS!$B$1:$B$27,BLIOTECAS!C$1:C$27))</f>
        <v/>
      </c>
      <c r="B55" s="167" t="str">
        <f>IF(ISNA(LOOKUP($E55,BLIOTECAS!$B$1:$B$27,BLIOTECAS!D$1:D$27)),"",LOOKUP($E55,BLIOTECAS!$B$1:$B$27,BLIOTECAS!D$1:D$27))</f>
        <v/>
      </c>
      <c r="C55" s="167" t="str">
        <f>IFERROR(VLOOKUP(E55,BLIOTECAS!$C$1:$E$26,3,FALSE),"")</f>
        <v>Ciencias de la Salud</v>
      </c>
      <c r="D55" s="213">
        <v>43972.525000000001</v>
      </c>
      <c r="E55" s="212" t="s">
        <v>91</v>
      </c>
      <c r="F55" s="212" t="s">
        <v>303</v>
      </c>
      <c r="G55" s="212" t="s">
        <v>303</v>
      </c>
      <c r="H55" s="212" t="s">
        <v>312</v>
      </c>
      <c r="I55" s="212" t="s">
        <v>91</v>
      </c>
      <c r="J55" s="212" t="s">
        <v>203</v>
      </c>
      <c r="K55" s="212" t="s">
        <v>83</v>
      </c>
      <c r="L55" s="212"/>
      <c r="M55" s="212"/>
      <c r="N55" s="212"/>
      <c r="O55" s="212"/>
      <c r="P55" s="212"/>
      <c r="Q55" s="212">
        <v>3</v>
      </c>
      <c r="R55" s="212">
        <v>4</v>
      </c>
      <c r="S55" s="212">
        <v>3</v>
      </c>
      <c r="T55" s="212">
        <v>4</v>
      </c>
      <c r="U55" s="212">
        <v>4</v>
      </c>
      <c r="V55" s="212">
        <v>4</v>
      </c>
      <c r="W55" s="212"/>
      <c r="X55" s="212"/>
      <c r="Y55" s="212">
        <v>4</v>
      </c>
      <c r="Z55" s="212">
        <v>2</v>
      </c>
      <c r="AA55" s="212"/>
      <c r="AB55" s="212"/>
      <c r="AC55" s="212" t="s">
        <v>326</v>
      </c>
      <c r="AD55" s="212"/>
      <c r="AE55" s="212"/>
      <c r="AF55" s="212"/>
      <c r="AG55" s="212"/>
      <c r="AH55" s="212"/>
      <c r="AI55" s="212"/>
      <c r="AJ55" s="212">
        <v>4</v>
      </c>
      <c r="AK55" s="212" t="s">
        <v>239</v>
      </c>
      <c r="AL55" s="212"/>
      <c r="AM55" s="212"/>
      <c r="AN55" s="212"/>
      <c r="AO55" s="212"/>
      <c r="AP55" s="212"/>
      <c r="AQ55" s="212" t="s">
        <v>7</v>
      </c>
      <c r="AR55" s="212" t="s">
        <v>7</v>
      </c>
      <c r="AS55" s="212" t="s">
        <v>7</v>
      </c>
      <c r="AT55" s="212"/>
      <c r="AU55" s="212" t="s">
        <v>7</v>
      </c>
      <c r="AV55" s="212"/>
      <c r="AW55" s="212">
        <v>4</v>
      </c>
      <c r="AX55" s="212">
        <v>4</v>
      </c>
      <c r="AY55" s="212" t="s">
        <v>321</v>
      </c>
      <c r="AZ55" s="212" t="s">
        <v>315</v>
      </c>
      <c r="BA55" s="212"/>
      <c r="BB55">
        <f t="shared" si="2"/>
        <v>1</v>
      </c>
      <c r="BC55">
        <f t="shared" si="2"/>
        <v>0</v>
      </c>
      <c r="BD55">
        <f t="shared" si="2"/>
        <v>0</v>
      </c>
      <c r="BE55">
        <f t="shared" si="2"/>
        <v>0</v>
      </c>
      <c r="BF55">
        <f t="shared" si="2"/>
        <v>0</v>
      </c>
      <c r="BG55">
        <f t="shared" si="2"/>
        <v>0</v>
      </c>
      <c r="BH55">
        <f t="shared" si="4"/>
        <v>0</v>
      </c>
      <c r="BI55">
        <f t="shared" si="4"/>
        <v>0</v>
      </c>
      <c r="BJ55">
        <f t="shared" si="4"/>
        <v>0</v>
      </c>
      <c r="BK55">
        <f t="shared" si="4"/>
        <v>1</v>
      </c>
      <c r="BL55">
        <f t="shared" si="4"/>
        <v>0</v>
      </c>
      <c r="BM55">
        <f t="shared" si="4"/>
        <v>0</v>
      </c>
      <c r="BN55">
        <f t="shared" si="4"/>
        <v>0</v>
      </c>
    </row>
    <row r="56" spans="1:66" ht="15" x14ac:dyDescent="0.25">
      <c r="A56" s="167" t="str">
        <f>IF(ISNA(LOOKUP($E56,BLIOTECAS!$B$1:$B$27,BLIOTECAS!C$1:C$27)),"",LOOKUP($E56,BLIOTECAS!$B$1:$B$27,BLIOTECAS!C$1:C$27))</f>
        <v/>
      </c>
      <c r="B56" s="167" t="str">
        <f>IF(ISNA(LOOKUP($E56,BLIOTECAS!$B$1:$B$27,BLIOTECAS!D$1:D$27)),"",LOOKUP($E56,BLIOTECAS!$B$1:$B$27,BLIOTECAS!D$1:D$27))</f>
        <v/>
      </c>
      <c r="C56" s="167" t="str">
        <f>IFERROR(VLOOKUP(E56,BLIOTECAS!$C$1:$E$26,3,FALSE),"")</f>
        <v>Humanidades</v>
      </c>
      <c r="D56" s="213">
        <v>43972.521527777775</v>
      </c>
      <c r="E56" s="212" t="s">
        <v>83</v>
      </c>
      <c r="F56" s="212" t="s">
        <v>303</v>
      </c>
      <c r="G56" s="212" t="s">
        <v>303</v>
      </c>
      <c r="H56" s="212" t="s">
        <v>312</v>
      </c>
      <c r="I56" s="212" t="s">
        <v>83</v>
      </c>
      <c r="J56" s="212" t="s">
        <v>91</v>
      </c>
      <c r="K56" s="212"/>
      <c r="L56" s="212" t="s">
        <v>746</v>
      </c>
      <c r="M56" s="212"/>
      <c r="N56" s="212"/>
      <c r="O56" s="212"/>
      <c r="P56" s="212"/>
      <c r="Q56" s="212">
        <v>4</v>
      </c>
      <c r="R56" s="212">
        <v>3</v>
      </c>
      <c r="S56" s="212">
        <v>2</v>
      </c>
      <c r="T56" s="212">
        <v>2</v>
      </c>
      <c r="U56" s="212">
        <v>1</v>
      </c>
      <c r="V56" s="212">
        <v>4</v>
      </c>
      <c r="W56" s="212"/>
      <c r="X56" s="212">
        <v>3</v>
      </c>
      <c r="Y56" s="212">
        <v>4</v>
      </c>
      <c r="Z56" s="212">
        <v>2</v>
      </c>
      <c r="AA56" s="212">
        <v>3</v>
      </c>
      <c r="AB56" s="212">
        <v>3</v>
      </c>
      <c r="AC56" s="212" t="s">
        <v>352</v>
      </c>
      <c r="AD56" s="212"/>
      <c r="AE56" s="212"/>
      <c r="AF56" s="212"/>
      <c r="AG56" s="212"/>
      <c r="AH56" s="212"/>
      <c r="AI56" s="212"/>
      <c r="AJ56" s="212">
        <v>4</v>
      </c>
      <c r="AK56" s="212" t="s">
        <v>7</v>
      </c>
      <c r="AL56" s="212"/>
      <c r="AM56" s="212"/>
      <c r="AN56" s="212"/>
      <c r="AO56" s="212"/>
      <c r="AP56" s="212"/>
      <c r="AQ56" s="212" t="s">
        <v>7</v>
      </c>
      <c r="AR56" s="212" t="s">
        <v>7</v>
      </c>
      <c r="AS56" s="212" t="s">
        <v>7</v>
      </c>
      <c r="AT56" s="212"/>
      <c r="AU56" s="212" t="s">
        <v>7</v>
      </c>
      <c r="AV56" s="212"/>
      <c r="AW56" s="212">
        <v>4</v>
      </c>
      <c r="AX56" s="212">
        <v>5</v>
      </c>
      <c r="AY56" s="212" t="s">
        <v>321</v>
      </c>
      <c r="AZ56" s="212" t="s">
        <v>315</v>
      </c>
      <c r="BA56" s="212"/>
      <c r="BB56">
        <f t="shared" si="2"/>
        <v>1</v>
      </c>
      <c r="BC56">
        <f t="shared" si="2"/>
        <v>0</v>
      </c>
      <c r="BD56">
        <f t="shared" si="2"/>
        <v>0</v>
      </c>
      <c r="BE56">
        <f t="shared" si="2"/>
        <v>0</v>
      </c>
      <c r="BF56">
        <f t="shared" si="2"/>
        <v>0</v>
      </c>
      <c r="BG56">
        <f t="shared" si="2"/>
        <v>0</v>
      </c>
      <c r="BH56">
        <f t="shared" si="4"/>
        <v>0</v>
      </c>
      <c r="BI56">
        <f t="shared" si="4"/>
        <v>0</v>
      </c>
      <c r="BJ56">
        <f t="shared" si="4"/>
        <v>0</v>
      </c>
      <c r="BK56">
        <f t="shared" ref="BI56:BN98" si="5">IF(IFERROR(FIND(BK$1,$AC56,1),0)&lt;&gt;0,1,0)</f>
        <v>0</v>
      </c>
      <c r="BL56">
        <f t="shared" si="5"/>
        <v>0</v>
      </c>
      <c r="BM56">
        <f t="shared" si="5"/>
        <v>0</v>
      </c>
      <c r="BN56">
        <f t="shared" si="5"/>
        <v>1</v>
      </c>
    </row>
    <row r="57" spans="1:66" ht="15" x14ac:dyDescent="0.25">
      <c r="A57" s="167" t="str">
        <f>IF(ISNA(LOOKUP($E57,BLIOTECAS!$B$1:$B$27,BLIOTECAS!C$1:C$27)),"",LOOKUP($E57,BLIOTECAS!$B$1:$B$27,BLIOTECAS!C$1:C$27))</f>
        <v/>
      </c>
      <c r="B57" s="167" t="str">
        <f>IF(ISNA(LOOKUP($E57,BLIOTECAS!$B$1:$B$27,BLIOTECAS!D$1:D$27)),"",LOOKUP($E57,BLIOTECAS!$B$1:$B$27,BLIOTECAS!D$1:D$27))</f>
        <v/>
      </c>
      <c r="C57" s="167" t="str">
        <f>IFERROR(VLOOKUP(E57,BLIOTECAS!$C$1:$E$26,3,FALSE),"")</f>
        <v>Ciencias Experimentales</v>
      </c>
      <c r="D57" s="213">
        <v>43972.520138888889</v>
      </c>
      <c r="E57" s="212" t="s">
        <v>79</v>
      </c>
      <c r="F57" s="212" t="s">
        <v>303</v>
      </c>
      <c r="G57" s="212" t="s">
        <v>311</v>
      </c>
      <c r="H57" s="212" t="s">
        <v>312</v>
      </c>
      <c r="I57" s="212" t="s">
        <v>79</v>
      </c>
      <c r="J57" s="212" t="s">
        <v>318</v>
      </c>
      <c r="K57" s="212" t="s">
        <v>75</v>
      </c>
      <c r="L57" s="212"/>
      <c r="M57" s="212"/>
      <c r="N57" s="212"/>
      <c r="O57" s="212"/>
      <c r="P57" s="212"/>
      <c r="Q57" s="212">
        <v>4</v>
      </c>
      <c r="R57" s="212">
        <v>4</v>
      </c>
      <c r="S57" s="212">
        <v>4</v>
      </c>
      <c r="T57" s="212">
        <v>4</v>
      </c>
      <c r="U57" s="212">
        <v>4</v>
      </c>
      <c r="V57" s="212">
        <v>4</v>
      </c>
      <c r="W57" s="212"/>
      <c r="X57" s="212">
        <v>4</v>
      </c>
      <c r="Y57" s="212">
        <v>5</v>
      </c>
      <c r="Z57" s="212">
        <v>4</v>
      </c>
      <c r="AA57" s="212">
        <v>5</v>
      </c>
      <c r="AB57" s="212">
        <v>3</v>
      </c>
      <c r="AC57" s="212" t="s">
        <v>326</v>
      </c>
      <c r="AD57" s="212"/>
      <c r="AE57" s="212"/>
      <c r="AF57" s="212"/>
      <c r="AG57" s="212"/>
      <c r="AH57" s="212"/>
      <c r="AI57" s="212"/>
      <c r="AJ57" s="212">
        <v>4</v>
      </c>
      <c r="AK57" s="212" t="s">
        <v>239</v>
      </c>
      <c r="AL57" s="212" t="s">
        <v>323</v>
      </c>
      <c r="AM57" s="212"/>
      <c r="AN57" s="212"/>
      <c r="AO57" s="212"/>
      <c r="AP57" s="212"/>
      <c r="AQ57" s="212" t="s">
        <v>7</v>
      </c>
      <c r="AR57" s="212" t="s">
        <v>239</v>
      </c>
      <c r="AS57" s="212" t="s">
        <v>239</v>
      </c>
      <c r="AT57" s="212" t="s">
        <v>6</v>
      </c>
      <c r="AU57" s="212" t="s">
        <v>239</v>
      </c>
      <c r="AV57" s="212"/>
      <c r="AW57" s="212">
        <v>5</v>
      </c>
      <c r="AX57" s="212">
        <v>5</v>
      </c>
      <c r="AY57" s="212" t="s">
        <v>321</v>
      </c>
      <c r="AZ57" s="212" t="s">
        <v>337</v>
      </c>
      <c r="BA57" s="212" t="s">
        <v>747</v>
      </c>
      <c r="BB57">
        <f t="shared" si="2"/>
        <v>1</v>
      </c>
      <c r="BC57">
        <f t="shared" si="2"/>
        <v>0</v>
      </c>
      <c r="BD57">
        <f t="shared" si="2"/>
        <v>0</v>
      </c>
      <c r="BE57">
        <f t="shared" si="2"/>
        <v>0</v>
      </c>
      <c r="BF57">
        <f t="shared" si="2"/>
        <v>0</v>
      </c>
      <c r="BG57">
        <f t="shared" si="2"/>
        <v>0</v>
      </c>
      <c r="BH57">
        <f t="shared" ref="BH57:BH120" si="6">IF(IFERROR(FIND(BH$1,$AC57,1),0)&lt;&gt;0,1,0)</f>
        <v>0</v>
      </c>
      <c r="BI57">
        <f t="shared" si="5"/>
        <v>0</v>
      </c>
      <c r="BJ57">
        <f t="shared" si="5"/>
        <v>0</v>
      </c>
      <c r="BK57">
        <f t="shared" si="5"/>
        <v>1</v>
      </c>
      <c r="BL57">
        <f t="shared" si="5"/>
        <v>0</v>
      </c>
      <c r="BM57">
        <f t="shared" si="5"/>
        <v>0</v>
      </c>
      <c r="BN57">
        <f t="shared" si="5"/>
        <v>0</v>
      </c>
    </row>
    <row r="58" spans="1:66" ht="15" x14ac:dyDescent="0.25">
      <c r="A58" s="167" t="str">
        <f>IF(ISNA(LOOKUP($E58,BLIOTECAS!$B$1:$B$27,BLIOTECAS!C$1:C$27)),"",LOOKUP($E58,BLIOTECAS!$B$1:$B$27,BLIOTECAS!C$1:C$27))</f>
        <v/>
      </c>
      <c r="B58" s="167" t="str">
        <f>IF(ISNA(LOOKUP($E58,BLIOTECAS!$B$1:$B$27,BLIOTECAS!D$1:D$27)),"",LOOKUP($E58,BLIOTECAS!$B$1:$B$27,BLIOTECAS!D$1:D$27))</f>
        <v/>
      </c>
      <c r="C58" s="167" t="str">
        <f>IFERROR(VLOOKUP(E58,BLIOTECAS!$C$1:$E$26,3,FALSE),"")</f>
        <v>Ciencias Experimentales</v>
      </c>
      <c r="D58" s="213">
        <v>43972.511111111111</v>
      </c>
      <c r="E58" s="212" t="s">
        <v>77</v>
      </c>
      <c r="F58" s="212" t="s">
        <v>316</v>
      </c>
      <c r="G58" s="212" t="s">
        <v>311</v>
      </c>
      <c r="H58" s="212" t="s">
        <v>312</v>
      </c>
      <c r="I58" s="212" t="s">
        <v>77</v>
      </c>
      <c r="J58" s="212"/>
      <c r="K58" s="212"/>
      <c r="L58" s="212"/>
      <c r="M58" s="212"/>
      <c r="N58" s="212"/>
      <c r="O58" s="212"/>
      <c r="P58" s="212"/>
      <c r="Q58" s="212">
        <v>3</v>
      </c>
      <c r="R58" s="212">
        <v>5</v>
      </c>
      <c r="S58" s="212">
        <v>3</v>
      </c>
      <c r="T58" s="212">
        <v>1</v>
      </c>
      <c r="U58" s="212">
        <v>2</v>
      </c>
      <c r="V58" s="212">
        <v>4</v>
      </c>
      <c r="W58" s="212"/>
      <c r="X58" s="212">
        <v>4</v>
      </c>
      <c r="Y58" s="212">
        <v>5</v>
      </c>
      <c r="Z58" s="212">
        <v>4</v>
      </c>
      <c r="AA58" s="212">
        <v>4</v>
      </c>
      <c r="AB58" s="212">
        <v>4</v>
      </c>
      <c r="AC58" s="212" t="s">
        <v>326</v>
      </c>
      <c r="AD58" s="212"/>
      <c r="AE58" s="212"/>
      <c r="AF58" s="212"/>
      <c r="AG58" s="212"/>
      <c r="AH58" s="212"/>
      <c r="AI58" s="212"/>
      <c r="AJ58" s="212">
        <v>4</v>
      </c>
      <c r="AK58" s="212" t="s">
        <v>239</v>
      </c>
      <c r="AL58" s="212" t="s">
        <v>323</v>
      </c>
      <c r="AM58" s="212"/>
      <c r="AN58" s="212"/>
      <c r="AO58" s="212"/>
      <c r="AP58" s="212"/>
      <c r="AQ58" s="212" t="s">
        <v>7</v>
      </c>
      <c r="AR58" s="212" t="s">
        <v>239</v>
      </c>
      <c r="AS58" s="212" t="s">
        <v>7</v>
      </c>
      <c r="AT58" s="212"/>
      <c r="AU58" s="212" t="s">
        <v>7</v>
      </c>
      <c r="AV58" s="212"/>
      <c r="AW58" s="212">
        <v>5</v>
      </c>
      <c r="AX58" s="212">
        <v>5</v>
      </c>
      <c r="AY58" s="212" t="s">
        <v>321</v>
      </c>
      <c r="AZ58" s="212" t="s">
        <v>315</v>
      </c>
      <c r="BA58" s="212"/>
      <c r="BB58">
        <f t="shared" si="2"/>
        <v>1</v>
      </c>
      <c r="BC58">
        <f t="shared" si="2"/>
        <v>0</v>
      </c>
      <c r="BD58">
        <f t="shared" si="2"/>
        <v>0</v>
      </c>
      <c r="BE58">
        <f t="shared" si="2"/>
        <v>0</v>
      </c>
      <c r="BF58">
        <f t="shared" si="2"/>
        <v>0</v>
      </c>
      <c r="BG58">
        <f t="shared" si="2"/>
        <v>0</v>
      </c>
      <c r="BH58">
        <f t="shared" si="6"/>
        <v>0</v>
      </c>
      <c r="BI58">
        <f t="shared" si="5"/>
        <v>0</v>
      </c>
      <c r="BJ58">
        <f t="shared" si="5"/>
        <v>0</v>
      </c>
      <c r="BK58">
        <f t="shared" si="5"/>
        <v>1</v>
      </c>
      <c r="BL58">
        <f t="shared" si="5"/>
        <v>0</v>
      </c>
      <c r="BM58">
        <f t="shared" si="5"/>
        <v>0</v>
      </c>
      <c r="BN58">
        <f t="shared" si="5"/>
        <v>0</v>
      </c>
    </row>
    <row r="59" spans="1:66" ht="15" x14ac:dyDescent="0.25">
      <c r="A59" s="167" t="str">
        <f>IF(ISNA(LOOKUP($E59,BLIOTECAS!$B$1:$B$27,BLIOTECAS!C$1:C$27)),"",LOOKUP($E59,BLIOTECAS!$B$1:$B$27,BLIOTECAS!C$1:C$27))</f>
        <v/>
      </c>
      <c r="B59" s="167" t="str">
        <f>IF(ISNA(LOOKUP($E59,BLIOTECAS!$B$1:$B$27,BLIOTECAS!D$1:D$27)),"",LOOKUP($E59,BLIOTECAS!$B$1:$B$27,BLIOTECAS!D$1:D$27))</f>
        <v/>
      </c>
      <c r="C59" s="167" t="str">
        <f>IFERROR(VLOOKUP(E59,BLIOTECAS!$C$1:$E$26,3,FALSE),"")</f>
        <v>Ciencias Sociales</v>
      </c>
      <c r="D59" s="213">
        <v>43972.509027777778</v>
      </c>
      <c r="E59" s="212" t="s">
        <v>82</v>
      </c>
      <c r="F59" s="212" t="s">
        <v>316</v>
      </c>
      <c r="G59" s="212" t="s">
        <v>303</v>
      </c>
      <c r="H59" s="212" t="s">
        <v>312</v>
      </c>
      <c r="I59" s="212" t="s">
        <v>317</v>
      </c>
      <c r="J59" s="212" t="s">
        <v>76</v>
      </c>
      <c r="K59" s="212"/>
      <c r="L59" s="212"/>
      <c r="M59" s="212"/>
      <c r="N59" s="212"/>
      <c r="O59" s="212"/>
      <c r="P59" s="212"/>
      <c r="Q59" s="212">
        <v>2</v>
      </c>
      <c r="R59" s="212">
        <v>4</v>
      </c>
      <c r="S59" s="212">
        <v>3</v>
      </c>
      <c r="T59" s="212">
        <v>3</v>
      </c>
      <c r="U59" s="212">
        <v>2</v>
      </c>
      <c r="V59" s="212">
        <v>4</v>
      </c>
      <c r="W59" s="212"/>
      <c r="X59" s="212">
        <v>5</v>
      </c>
      <c r="Y59" s="212">
        <v>5</v>
      </c>
      <c r="Z59" s="212">
        <v>5</v>
      </c>
      <c r="AA59" s="212">
        <v>5</v>
      </c>
      <c r="AB59" s="212">
        <v>5</v>
      </c>
      <c r="AC59" s="212" t="s">
        <v>336</v>
      </c>
      <c r="AD59" s="212"/>
      <c r="AE59" s="212"/>
      <c r="AF59" s="212"/>
      <c r="AG59" s="212"/>
      <c r="AH59" s="212"/>
      <c r="AI59" s="212"/>
      <c r="AJ59" s="212">
        <v>5</v>
      </c>
      <c r="AK59" s="212" t="s">
        <v>239</v>
      </c>
      <c r="AL59" s="212" t="s">
        <v>327</v>
      </c>
      <c r="AM59" s="212"/>
      <c r="AN59" s="212"/>
      <c r="AO59" s="212"/>
      <c r="AP59" s="212"/>
      <c r="AQ59" s="212" t="s">
        <v>239</v>
      </c>
      <c r="AR59" s="212" t="s">
        <v>7</v>
      </c>
      <c r="AS59" s="212" t="s">
        <v>7</v>
      </c>
      <c r="AT59" s="212"/>
      <c r="AU59" s="212" t="s">
        <v>7</v>
      </c>
      <c r="AV59" s="212"/>
      <c r="AW59" s="212">
        <v>5</v>
      </c>
      <c r="AX59" s="212">
        <v>5</v>
      </c>
      <c r="AY59" s="212" t="s">
        <v>309</v>
      </c>
      <c r="AZ59" s="212" t="s">
        <v>315</v>
      </c>
      <c r="BA59" s="212"/>
      <c r="BB59">
        <f t="shared" ref="BB59:BG101" si="7">IF(IFERROR(FIND(BB$1,$H59,1),0)&lt;&gt;0,1,0)</f>
        <v>1</v>
      </c>
      <c r="BC59">
        <f t="shared" si="7"/>
        <v>0</v>
      </c>
      <c r="BD59">
        <f t="shared" si="7"/>
        <v>0</v>
      </c>
      <c r="BE59">
        <f t="shared" si="7"/>
        <v>0</v>
      </c>
      <c r="BF59">
        <f t="shared" si="7"/>
        <v>0</v>
      </c>
      <c r="BG59">
        <f t="shared" si="7"/>
        <v>0</v>
      </c>
      <c r="BH59">
        <f t="shared" si="6"/>
        <v>0</v>
      </c>
      <c r="BI59">
        <f t="shared" si="5"/>
        <v>0</v>
      </c>
      <c r="BJ59">
        <f t="shared" si="5"/>
        <v>0</v>
      </c>
      <c r="BK59">
        <f t="shared" si="5"/>
        <v>1</v>
      </c>
      <c r="BL59">
        <f t="shared" si="5"/>
        <v>1</v>
      </c>
      <c r="BM59">
        <f t="shared" si="5"/>
        <v>0</v>
      </c>
      <c r="BN59">
        <f t="shared" si="5"/>
        <v>0</v>
      </c>
    </row>
    <row r="60" spans="1:66" ht="15" x14ac:dyDescent="0.25">
      <c r="A60" s="167" t="str">
        <f>IF(ISNA(LOOKUP($E60,BLIOTECAS!$B$1:$B$27,BLIOTECAS!C$1:C$27)),"",LOOKUP($E60,BLIOTECAS!$B$1:$B$27,BLIOTECAS!C$1:C$27))</f>
        <v/>
      </c>
      <c r="B60" s="167" t="str">
        <f>IF(ISNA(LOOKUP($E60,BLIOTECAS!$B$1:$B$27,BLIOTECAS!D$1:D$27)),"",LOOKUP($E60,BLIOTECAS!$B$1:$B$27,BLIOTECAS!D$1:D$27))</f>
        <v/>
      </c>
      <c r="C60" s="167" t="str">
        <f>IFERROR(VLOOKUP(E60,BLIOTECAS!$C$1:$E$26,3,FALSE),"")</f>
        <v>Ciencias de la Salud</v>
      </c>
      <c r="D60" s="213">
        <v>43972.500694444447</v>
      </c>
      <c r="E60" s="212" t="s">
        <v>202</v>
      </c>
      <c r="F60" s="212" t="s">
        <v>316</v>
      </c>
      <c r="G60" s="212" t="s">
        <v>303</v>
      </c>
      <c r="H60" s="212" t="s">
        <v>312</v>
      </c>
      <c r="I60" s="212" t="s">
        <v>202</v>
      </c>
      <c r="J60" s="212"/>
      <c r="K60" s="212"/>
      <c r="L60" s="212"/>
      <c r="M60" s="212"/>
      <c r="N60" s="212"/>
      <c r="O60" s="212"/>
      <c r="P60" s="212"/>
      <c r="Q60" s="212">
        <v>2</v>
      </c>
      <c r="R60" s="212">
        <v>4</v>
      </c>
      <c r="S60" s="212">
        <v>3</v>
      </c>
      <c r="T60" s="212">
        <v>4</v>
      </c>
      <c r="U60" s="212">
        <v>3</v>
      </c>
      <c r="V60" s="212">
        <v>4</v>
      </c>
      <c r="W60" s="212"/>
      <c r="X60" s="212">
        <v>4</v>
      </c>
      <c r="Y60" s="212">
        <v>5</v>
      </c>
      <c r="Z60" s="212">
        <v>1</v>
      </c>
      <c r="AA60" s="212">
        <v>3</v>
      </c>
      <c r="AB60" s="212">
        <v>4</v>
      </c>
      <c r="AC60" s="212" t="s">
        <v>336</v>
      </c>
      <c r="AD60" s="212"/>
      <c r="AE60" s="212"/>
      <c r="AF60" s="212"/>
      <c r="AG60" s="212"/>
      <c r="AH60" s="212"/>
      <c r="AI60" s="212"/>
      <c r="AJ60" s="212">
        <v>4</v>
      </c>
      <c r="AK60" s="212" t="s">
        <v>7</v>
      </c>
      <c r="AL60" s="212"/>
      <c r="AM60" s="212"/>
      <c r="AN60" s="212"/>
      <c r="AO60" s="212"/>
      <c r="AP60" s="212"/>
      <c r="AQ60" s="212" t="s">
        <v>7</v>
      </c>
      <c r="AR60" s="212" t="s">
        <v>7</v>
      </c>
      <c r="AS60" s="212" t="s">
        <v>7</v>
      </c>
      <c r="AT60" s="212"/>
      <c r="AU60" s="212" t="s">
        <v>7</v>
      </c>
      <c r="AV60" s="212"/>
      <c r="AW60" s="212">
        <v>5</v>
      </c>
      <c r="AX60" s="212">
        <v>5</v>
      </c>
      <c r="AY60" s="212" t="s">
        <v>309</v>
      </c>
      <c r="AZ60" s="212" t="s">
        <v>315</v>
      </c>
      <c r="BA60" s="212"/>
      <c r="BB60">
        <f t="shared" si="7"/>
        <v>1</v>
      </c>
      <c r="BC60">
        <f t="shared" si="7"/>
        <v>0</v>
      </c>
      <c r="BD60">
        <f t="shared" si="7"/>
        <v>0</v>
      </c>
      <c r="BE60">
        <f t="shared" si="7"/>
        <v>0</v>
      </c>
      <c r="BF60">
        <f t="shared" si="7"/>
        <v>0</v>
      </c>
      <c r="BG60">
        <f t="shared" si="7"/>
        <v>0</v>
      </c>
      <c r="BH60">
        <f t="shared" si="6"/>
        <v>0</v>
      </c>
      <c r="BI60">
        <f t="shared" si="5"/>
        <v>0</v>
      </c>
      <c r="BJ60">
        <f t="shared" si="5"/>
        <v>0</v>
      </c>
      <c r="BK60">
        <f t="shared" si="5"/>
        <v>1</v>
      </c>
      <c r="BL60">
        <f t="shared" si="5"/>
        <v>1</v>
      </c>
      <c r="BM60">
        <f t="shared" si="5"/>
        <v>0</v>
      </c>
      <c r="BN60">
        <f t="shared" si="5"/>
        <v>0</v>
      </c>
    </row>
    <row r="61" spans="1:66" ht="15" x14ac:dyDescent="0.25">
      <c r="A61" s="167" t="str">
        <f>IF(ISNA(LOOKUP($E61,BLIOTECAS!$B$1:$B$27,BLIOTECAS!C$1:C$27)),"",LOOKUP($E61,BLIOTECAS!$B$1:$B$27,BLIOTECAS!C$1:C$27))</f>
        <v/>
      </c>
      <c r="B61" s="167" t="str">
        <f>IF(ISNA(LOOKUP($E61,BLIOTECAS!$B$1:$B$27,BLIOTECAS!D$1:D$27)),"",LOOKUP($E61,BLIOTECAS!$B$1:$B$27,BLIOTECAS!D$1:D$27))</f>
        <v/>
      </c>
      <c r="C61" s="167" t="str">
        <f>IFERROR(VLOOKUP(E61,BLIOTECAS!$C$1:$E$26,3,FALSE),"")</f>
        <v>Ciencias Experimentales</v>
      </c>
      <c r="D61" s="213">
        <v>43972.48333333333</v>
      </c>
      <c r="E61" s="212" t="s">
        <v>79</v>
      </c>
      <c r="F61" s="212" t="s">
        <v>303</v>
      </c>
      <c r="G61" s="212" t="s">
        <v>303</v>
      </c>
      <c r="H61" s="212" t="s">
        <v>312</v>
      </c>
      <c r="I61" s="212" t="s">
        <v>79</v>
      </c>
      <c r="J61" s="212"/>
      <c r="K61" s="212"/>
      <c r="L61" s="212"/>
      <c r="M61" s="212"/>
      <c r="N61" s="212"/>
      <c r="O61" s="212"/>
      <c r="P61" s="212"/>
      <c r="Q61" s="212">
        <v>5</v>
      </c>
      <c r="R61" s="212">
        <v>5</v>
      </c>
      <c r="S61" s="212">
        <v>5</v>
      </c>
      <c r="T61" s="212">
        <v>5</v>
      </c>
      <c r="U61" s="212">
        <v>5</v>
      </c>
      <c r="V61" s="212">
        <v>3</v>
      </c>
      <c r="W61" s="212"/>
      <c r="X61" s="212">
        <v>3</v>
      </c>
      <c r="Y61" s="212">
        <v>3</v>
      </c>
      <c r="Z61" s="212">
        <v>3</v>
      </c>
      <c r="AA61" s="212">
        <v>3</v>
      </c>
      <c r="AB61" s="212">
        <v>3</v>
      </c>
      <c r="AC61" s="212" t="s">
        <v>326</v>
      </c>
      <c r="AD61" s="212"/>
      <c r="AE61" s="212"/>
      <c r="AF61" s="212"/>
      <c r="AG61" s="212"/>
      <c r="AH61" s="212"/>
      <c r="AI61" s="212"/>
      <c r="AJ61" s="212">
        <v>4</v>
      </c>
      <c r="AK61" s="212" t="s">
        <v>239</v>
      </c>
      <c r="AL61" s="212" t="s">
        <v>323</v>
      </c>
      <c r="AM61" s="212"/>
      <c r="AN61" s="212"/>
      <c r="AO61" s="212"/>
      <c r="AP61" s="212"/>
      <c r="AQ61" s="212" t="s">
        <v>239</v>
      </c>
      <c r="AR61" s="212" t="s">
        <v>7</v>
      </c>
      <c r="AS61" s="212" t="s">
        <v>7</v>
      </c>
      <c r="AT61" s="212"/>
      <c r="AU61" s="212" t="s">
        <v>7</v>
      </c>
      <c r="AV61" s="212"/>
      <c r="AW61" s="212">
        <v>5</v>
      </c>
      <c r="AX61" s="212">
        <v>5</v>
      </c>
      <c r="AY61" s="212" t="s">
        <v>321</v>
      </c>
      <c r="AZ61" s="212" t="s">
        <v>310</v>
      </c>
      <c r="BA61" s="212"/>
      <c r="BB61">
        <f t="shared" si="7"/>
        <v>1</v>
      </c>
      <c r="BC61">
        <f t="shared" si="7"/>
        <v>0</v>
      </c>
      <c r="BD61">
        <f t="shared" si="7"/>
        <v>0</v>
      </c>
      <c r="BE61">
        <f t="shared" si="7"/>
        <v>0</v>
      </c>
      <c r="BF61">
        <f t="shared" si="7"/>
        <v>0</v>
      </c>
      <c r="BG61">
        <f t="shared" si="7"/>
        <v>0</v>
      </c>
      <c r="BH61">
        <f t="shared" si="6"/>
        <v>0</v>
      </c>
      <c r="BI61">
        <f t="shared" si="5"/>
        <v>0</v>
      </c>
      <c r="BJ61">
        <f t="shared" si="5"/>
        <v>0</v>
      </c>
      <c r="BK61">
        <f t="shared" si="5"/>
        <v>1</v>
      </c>
      <c r="BL61">
        <f t="shared" si="5"/>
        <v>0</v>
      </c>
      <c r="BM61">
        <f t="shared" si="5"/>
        <v>0</v>
      </c>
      <c r="BN61">
        <f t="shared" si="5"/>
        <v>0</v>
      </c>
    </row>
    <row r="62" spans="1:66" ht="15" x14ac:dyDescent="0.25">
      <c r="A62" s="167" t="str">
        <f>IF(ISNA(LOOKUP($E62,BLIOTECAS!$B$1:$B$27,BLIOTECAS!C$1:C$27)),"",LOOKUP($E62,BLIOTECAS!$B$1:$B$27,BLIOTECAS!C$1:C$27))</f>
        <v/>
      </c>
      <c r="B62" s="167" t="str">
        <f>IF(ISNA(LOOKUP($E62,BLIOTECAS!$B$1:$B$27,BLIOTECAS!D$1:D$27)),"",LOOKUP($E62,BLIOTECAS!$B$1:$B$27,BLIOTECAS!D$1:D$27))</f>
        <v/>
      </c>
      <c r="C62" s="167" t="str">
        <f>IFERROR(VLOOKUP(E62,BLIOTECAS!$C$1:$E$26,3,FALSE),"")</f>
        <v>Humanidades</v>
      </c>
      <c r="D62" s="213">
        <v>43972.477777777778</v>
      </c>
      <c r="E62" s="212" t="s">
        <v>87</v>
      </c>
      <c r="F62" s="212" t="s">
        <v>311</v>
      </c>
      <c r="G62" s="212" t="s">
        <v>304</v>
      </c>
      <c r="H62" s="212" t="s">
        <v>312</v>
      </c>
      <c r="I62" s="212" t="s">
        <v>87</v>
      </c>
      <c r="J62" s="212" t="s">
        <v>318</v>
      </c>
      <c r="K62" s="212"/>
      <c r="L62" s="212"/>
      <c r="M62" s="212"/>
      <c r="N62" s="212"/>
      <c r="O62" s="212"/>
      <c r="P62" s="212"/>
      <c r="Q62" s="212">
        <v>4</v>
      </c>
      <c r="R62" s="212">
        <v>3</v>
      </c>
      <c r="S62" s="212">
        <v>4</v>
      </c>
      <c r="T62" s="212">
        <v>4</v>
      </c>
      <c r="U62" s="212">
        <v>4</v>
      </c>
      <c r="V62" s="212">
        <v>4</v>
      </c>
      <c r="W62" s="212"/>
      <c r="X62" s="212">
        <v>5</v>
      </c>
      <c r="Y62" s="212">
        <v>5</v>
      </c>
      <c r="Z62" s="212">
        <v>5</v>
      </c>
      <c r="AA62" s="212">
        <v>5</v>
      </c>
      <c r="AB62" s="212">
        <v>5</v>
      </c>
      <c r="AC62" s="212" t="s">
        <v>331</v>
      </c>
      <c r="AD62" s="212"/>
      <c r="AE62" s="212"/>
      <c r="AF62" s="212"/>
      <c r="AG62" s="212"/>
      <c r="AH62" s="212"/>
      <c r="AI62" s="212"/>
      <c r="AJ62" s="212">
        <v>5</v>
      </c>
      <c r="AK62" s="212" t="s">
        <v>239</v>
      </c>
      <c r="AL62" s="212" t="s">
        <v>323</v>
      </c>
      <c r="AM62" s="212"/>
      <c r="AN62" s="212"/>
      <c r="AO62" s="212"/>
      <c r="AP62" s="212"/>
      <c r="AQ62" s="212" t="s">
        <v>239</v>
      </c>
      <c r="AR62" s="212" t="s">
        <v>239</v>
      </c>
      <c r="AS62" s="212" t="s">
        <v>239</v>
      </c>
      <c r="AT62" s="212" t="s">
        <v>6</v>
      </c>
      <c r="AU62" s="212" t="s">
        <v>7</v>
      </c>
      <c r="AV62" s="212"/>
      <c r="AW62" s="212">
        <v>5</v>
      </c>
      <c r="AX62" s="212">
        <v>5</v>
      </c>
      <c r="AY62" s="212" t="s">
        <v>309</v>
      </c>
      <c r="AZ62" s="212" t="s">
        <v>310</v>
      </c>
      <c r="BA62" s="212"/>
      <c r="BB62">
        <f t="shared" si="7"/>
        <v>1</v>
      </c>
      <c r="BC62">
        <f t="shared" si="7"/>
        <v>0</v>
      </c>
      <c r="BD62">
        <f t="shared" si="7"/>
        <v>0</v>
      </c>
      <c r="BE62">
        <f t="shared" si="7"/>
        <v>0</v>
      </c>
      <c r="BF62">
        <f t="shared" si="7"/>
        <v>0</v>
      </c>
      <c r="BG62">
        <f t="shared" si="7"/>
        <v>0</v>
      </c>
      <c r="BH62">
        <f t="shared" si="6"/>
        <v>0</v>
      </c>
      <c r="BI62">
        <f t="shared" si="5"/>
        <v>0</v>
      </c>
      <c r="BJ62">
        <f t="shared" si="5"/>
        <v>0</v>
      </c>
      <c r="BK62">
        <f t="shared" si="5"/>
        <v>0</v>
      </c>
      <c r="BL62">
        <f t="shared" si="5"/>
        <v>1</v>
      </c>
      <c r="BM62">
        <f t="shared" si="5"/>
        <v>0</v>
      </c>
      <c r="BN62">
        <f t="shared" si="5"/>
        <v>0</v>
      </c>
    </row>
    <row r="63" spans="1:66" ht="15" x14ac:dyDescent="0.25">
      <c r="A63" s="167" t="str">
        <f>IF(ISNA(LOOKUP($E63,BLIOTECAS!$B$1:$B$27,BLIOTECAS!C$1:C$27)),"",LOOKUP($E63,BLIOTECAS!$B$1:$B$27,BLIOTECAS!C$1:C$27))</f>
        <v/>
      </c>
      <c r="B63" s="167" t="str">
        <f>IF(ISNA(LOOKUP($E63,BLIOTECAS!$B$1:$B$27,BLIOTECAS!D$1:D$27)),"",LOOKUP($E63,BLIOTECAS!$B$1:$B$27,BLIOTECAS!D$1:D$27))</f>
        <v/>
      </c>
      <c r="C63" s="167" t="str">
        <f>IFERROR(VLOOKUP(E63,BLIOTECAS!$C$1:$E$26,3,FALSE),"")</f>
        <v>Ciencias de la Salud</v>
      </c>
      <c r="D63" s="213">
        <v>43972.46597222222</v>
      </c>
      <c r="E63" s="212" t="s">
        <v>92</v>
      </c>
      <c r="F63" s="212" t="s">
        <v>303</v>
      </c>
      <c r="G63" s="212" t="s">
        <v>311</v>
      </c>
      <c r="H63" s="212" t="s">
        <v>330</v>
      </c>
      <c r="I63" s="212" t="s">
        <v>92</v>
      </c>
      <c r="J63" s="212"/>
      <c r="K63" s="212"/>
      <c r="L63" s="212"/>
      <c r="M63" s="212"/>
      <c r="N63" s="212"/>
      <c r="O63" s="212"/>
      <c r="P63" s="212"/>
      <c r="Q63" s="212">
        <v>4</v>
      </c>
      <c r="R63" s="212">
        <v>5</v>
      </c>
      <c r="S63" s="212">
        <v>4</v>
      </c>
      <c r="T63" s="212">
        <v>4</v>
      </c>
      <c r="U63" s="212">
        <v>4</v>
      </c>
      <c r="V63" s="212">
        <v>3</v>
      </c>
      <c r="W63" s="212"/>
      <c r="X63" s="212">
        <v>4</v>
      </c>
      <c r="Y63" s="212">
        <v>5</v>
      </c>
      <c r="Z63" s="212">
        <v>3</v>
      </c>
      <c r="AA63" s="212">
        <v>5</v>
      </c>
      <c r="AB63" s="212">
        <v>3</v>
      </c>
      <c r="AC63" s="212" t="s">
        <v>314</v>
      </c>
      <c r="AD63" s="212"/>
      <c r="AE63" s="212"/>
      <c r="AF63" s="212"/>
      <c r="AG63" s="212"/>
      <c r="AH63" s="212"/>
      <c r="AI63" s="212"/>
      <c r="AJ63" s="212">
        <v>5</v>
      </c>
      <c r="AK63" s="212" t="s">
        <v>239</v>
      </c>
      <c r="AL63" s="212" t="s">
        <v>323</v>
      </c>
      <c r="AM63" s="212"/>
      <c r="AN63" s="212"/>
      <c r="AO63" s="212"/>
      <c r="AP63" s="212"/>
      <c r="AQ63" s="212" t="s">
        <v>239</v>
      </c>
      <c r="AR63" s="212" t="s">
        <v>239</v>
      </c>
      <c r="AS63" s="212" t="s">
        <v>239</v>
      </c>
      <c r="AT63" s="212" t="s">
        <v>6</v>
      </c>
      <c r="AU63" s="212" t="s">
        <v>239</v>
      </c>
      <c r="AV63" s="212"/>
      <c r="AW63" s="212">
        <v>5</v>
      </c>
      <c r="AX63" s="212">
        <v>5</v>
      </c>
      <c r="AY63" s="212" t="s">
        <v>321</v>
      </c>
      <c r="AZ63" s="212" t="s">
        <v>315</v>
      </c>
      <c r="BA63" s="212" t="s">
        <v>748</v>
      </c>
      <c r="BB63">
        <f t="shared" si="7"/>
        <v>0</v>
      </c>
      <c r="BC63">
        <f t="shared" si="7"/>
        <v>1</v>
      </c>
      <c r="BD63">
        <f t="shared" si="7"/>
        <v>0</v>
      </c>
      <c r="BE63">
        <f t="shared" si="7"/>
        <v>0</v>
      </c>
      <c r="BF63">
        <f t="shared" si="7"/>
        <v>0</v>
      </c>
      <c r="BG63">
        <f t="shared" si="7"/>
        <v>0</v>
      </c>
      <c r="BH63">
        <f t="shared" si="6"/>
        <v>0</v>
      </c>
      <c r="BI63">
        <f t="shared" si="5"/>
        <v>0</v>
      </c>
      <c r="BJ63">
        <f t="shared" si="5"/>
        <v>0</v>
      </c>
      <c r="BK63">
        <f t="shared" si="5"/>
        <v>0</v>
      </c>
      <c r="BL63">
        <f t="shared" si="5"/>
        <v>0</v>
      </c>
      <c r="BM63">
        <f t="shared" si="5"/>
        <v>1</v>
      </c>
      <c r="BN63">
        <f t="shared" si="5"/>
        <v>0</v>
      </c>
    </row>
    <row r="64" spans="1:66" ht="15" x14ac:dyDescent="0.25">
      <c r="A64" s="167" t="str">
        <f>IF(ISNA(LOOKUP($E64,BLIOTECAS!$B$1:$B$27,BLIOTECAS!C$1:C$27)),"",LOOKUP($E64,BLIOTECAS!$B$1:$B$27,BLIOTECAS!C$1:C$27))</f>
        <v/>
      </c>
      <c r="B64" s="167" t="str">
        <f>IF(ISNA(LOOKUP($E64,BLIOTECAS!$B$1:$B$27,BLIOTECAS!D$1:D$27)),"",LOOKUP($E64,BLIOTECAS!$B$1:$B$27,BLIOTECAS!D$1:D$27))</f>
        <v/>
      </c>
      <c r="C64" s="167" t="str">
        <f>IFERROR(VLOOKUP(E64,BLIOTECAS!$C$1:$E$26,3,FALSE),"")</f>
        <v>Humanidades</v>
      </c>
      <c r="D64" s="213">
        <v>43972.460416666669</v>
      </c>
      <c r="E64" s="212" t="s">
        <v>87</v>
      </c>
      <c r="F64" s="212" t="s">
        <v>311</v>
      </c>
      <c r="G64" s="212" t="s">
        <v>304</v>
      </c>
      <c r="H64" s="212" t="s">
        <v>312</v>
      </c>
      <c r="I64" s="212" t="s">
        <v>87</v>
      </c>
      <c r="J64" s="212" t="s">
        <v>318</v>
      </c>
      <c r="K64" s="212" t="s">
        <v>86</v>
      </c>
      <c r="L64" s="212" t="s">
        <v>749</v>
      </c>
      <c r="M64" s="212"/>
      <c r="N64" s="212"/>
      <c r="O64" s="212"/>
      <c r="P64" s="212"/>
      <c r="Q64" s="212">
        <v>5</v>
      </c>
      <c r="R64" s="212">
        <v>4</v>
      </c>
      <c r="S64" s="212">
        <v>3</v>
      </c>
      <c r="T64" s="212">
        <v>4</v>
      </c>
      <c r="U64" s="212">
        <v>2</v>
      </c>
      <c r="V64" s="212">
        <v>5</v>
      </c>
      <c r="W64" s="212"/>
      <c r="X64" s="212">
        <v>5</v>
      </c>
      <c r="Y64" s="212">
        <v>5</v>
      </c>
      <c r="Z64" s="212">
        <v>5</v>
      </c>
      <c r="AA64" s="212">
        <v>5</v>
      </c>
      <c r="AB64" s="212">
        <v>5</v>
      </c>
      <c r="AC64" s="212" t="s">
        <v>371</v>
      </c>
      <c r="AD64" s="212"/>
      <c r="AE64" s="212"/>
      <c r="AF64" s="212"/>
      <c r="AG64" s="212"/>
      <c r="AH64" s="212"/>
      <c r="AI64" s="212"/>
      <c r="AJ64" s="212">
        <v>5</v>
      </c>
      <c r="AK64" s="212" t="s">
        <v>239</v>
      </c>
      <c r="AL64" s="212" t="s">
        <v>323</v>
      </c>
      <c r="AM64" s="212"/>
      <c r="AN64" s="212"/>
      <c r="AO64" s="212"/>
      <c r="AP64" s="212"/>
      <c r="AQ64" s="212" t="s">
        <v>239</v>
      </c>
      <c r="AR64" s="212" t="s">
        <v>239</v>
      </c>
      <c r="AS64" s="212" t="s">
        <v>239</v>
      </c>
      <c r="AT64" s="212" t="s">
        <v>324</v>
      </c>
      <c r="AU64" s="212" t="s">
        <v>239</v>
      </c>
      <c r="AV64" s="212"/>
      <c r="AW64" s="212">
        <v>5</v>
      </c>
      <c r="AX64" s="212">
        <v>5</v>
      </c>
      <c r="AY64" s="212" t="s">
        <v>309</v>
      </c>
      <c r="AZ64" s="212" t="s">
        <v>315</v>
      </c>
      <c r="BA64" s="212"/>
      <c r="BB64">
        <f t="shared" si="7"/>
        <v>1</v>
      </c>
      <c r="BC64">
        <f t="shared" si="7"/>
        <v>0</v>
      </c>
      <c r="BD64">
        <f t="shared" si="7"/>
        <v>0</v>
      </c>
      <c r="BE64">
        <f t="shared" si="7"/>
        <v>0</v>
      </c>
      <c r="BF64">
        <f t="shared" si="7"/>
        <v>0</v>
      </c>
      <c r="BG64">
        <f t="shared" si="7"/>
        <v>0</v>
      </c>
      <c r="BH64">
        <f t="shared" si="6"/>
        <v>1</v>
      </c>
      <c r="BI64">
        <f t="shared" si="5"/>
        <v>0</v>
      </c>
      <c r="BJ64">
        <f t="shared" si="5"/>
        <v>0</v>
      </c>
      <c r="BK64">
        <f t="shared" si="5"/>
        <v>0</v>
      </c>
      <c r="BL64">
        <f t="shared" si="5"/>
        <v>1</v>
      </c>
      <c r="BM64">
        <f t="shared" si="5"/>
        <v>0</v>
      </c>
      <c r="BN64">
        <f t="shared" si="5"/>
        <v>0</v>
      </c>
    </row>
    <row r="65" spans="1:66" ht="15" x14ac:dyDescent="0.25">
      <c r="A65" s="167" t="str">
        <f>IF(ISNA(LOOKUP($E65,BLIOTECAS!$B$1:$B$27,BLIOTECAS!C$1:C$27)),"",LOOKUP($E65,BLIOTECAS!$B$1:$B$27,BLIOTECAS!C$1:C$27))</f>
        <v/>
      </c>
      <c r="B65" s="167" t="str">
        <f>IF(ISNA(LOOKUP($E65,BLIOTECAS!$B$1:$B$27,BLIOTECAS!D$1:D$27)),"",LOOKUP($E65,BLIOTECAS!$B$1:$B$27,BLIOTECAS!D$1:D$27))</f>
        <v/>
      </c>
      <c r="C65" s="167" t="str">
        <f>IFERROR(VLOOKUP(E65,BLIOTECAS!$C$1:$E$26,3,FALSE),"")</f>
        <v>Ciencias Experimentales</v>
      </c>
      <c r="D65" s="213">
        <v>43972.454861111109</v>
      </c>
      <c r="E65" s="212" t="s">
        <v>79</v>
      </c>
      <c r="F65" s="212" t="s">
        <v>303</v>
      </c>
      <c r="G65" s="212" t="s">
        <v>311</v>
      </c>
      <c r="H65" s="212" t="s">
        <v>312</v>
      </c>
      <c r="I65" s="212" t="s">
        <v>79</v>
      </c>
      <c r="J65" s="212" t="s">
        <v>201</v>
      </c>
      <c r="K65" s="212" t="s">
        <v>88</v>
      </c>
      <c r="L65" s="212"/>
      <c r="M65" s="212"/>
      <c r="N65" s="212"/>
      <c r="O65" s="212"/>
      <c r="P65" s="212"/>
      <c r="Q65" s="212">
        <v>4</v>
      </c>
      <c r="R65" s="212">
        <v>5</v>
      </c>
      <c r="S65" s="212">
        <v>2</v>
      </c>
      <c r="T65" s="212">
        <v>2</v>
      </c>
      <c r="U65" s="212">
        <v>2</v>
      </c>
      <c r="V65" s="212">
        <v>1</v>
      </c>
      <c r="W65" s="212"/>
      <c r="X65" s="212">
        <v>1</v>
      </c>
      <c r="Y65" s="212">
        <v>1</v>
      </c>
      <c r="Z65" s="212"/>
      <c r="AA65" s="212">
        <v>3</v>
      </c>
      <c r="AB65" s="212">
        <v>1</v>
      </c>
      <c r="AC65" s="212" t="s">
        <v>314</v>
      </c>
      <c r="AD65" s="212"/>
      <c r="AE65" s="212"/>
      <c r="AF65" s="212"/>
      <c r="AG65" s="212"/>
      <c r="AH65" s="212"/>
      <c r="AI65" s="212"/>
      <c r="AJ65" s="212">
        <v>1</v>
      </c>
      <c r="AK65" s="212" t="s">
        <v>7</v>
      </c>
      <c r="AL65" s="212"/>
      <c r="AM65" s="212"/>
      <c r="AN65" s="212"/>
      <c r="AO65" s="212"/>
      <c r="AP65" s="212"/>
      <c r="AQ65" s="212" t="s">
        <v>7</v>
      </c>
      <c r="AR65" s="212" t="s">
        <v>239</v>
      </c>
      <c r="AS65" s="212" t="s">
        <v>7</v>
      </c>
      <c r="AT65" s="212"/>
      <c r="AU65" s="212" t="s">
        <v>239</v>
      </c>
      <c r="AV65" s="212"/>
      <c r="AW65" s="212">
        <v>1</v>
      </c>
      <c r="AX65" s="212">
        <v>1</v>
      </c>
      <c r="AY65" s="212" t="s">
        <v>412</v>
      </c>
      <c r="AZ65" s="212" t="s">
        <v>315</v>
      </c>
      <c r="BA65" s="212"/>
      <c r="BB65">
        <f t="shared" si="7"/>
        <v>1</v>
      </c>
      <c r="BC65">
        <f t="shared" si="7"/>
        <v>0</v>
      </c>
      <c r="BD65">
        <f t="shared" si="7"/>
        <v>0</v>
      </c>
      <c r="BE65">
        <f t="shared" si="7"/>
        <v>0</v>
      </c>
      <c r="BF65">
        <f t="shared" si="7"/>
        <v>0</v>
      </c>
      <c r="BG65">
        <f t="shared" si="7"/>
        <v>0</v>
      </c>
      <c r="BH65">
        <f t="shared" si="6"/>
        <v>0</v>
      </c>
      <c r="BI65">
        <f t="shared" si="5"/>
        <v>0</v>
      </c>
      <c r="BJ65">
        <f t="shared" si="5"/>
        <v>0</v>
      </c>
      <c r="BK65">
        <f t="shared" si="5"/>
        <v>0</v>
      </c>
      <c r="BL65">
        <f t="shared" si="5"/>
        <v>0</v>
      </c>
      <c r="BM65">
        <f t="shared" si="5"/>
        <v>1</v>
      </c>
      <c r="BN65">
        <f t="shared" si="5"/>
        <v>0</v>
      </c>
    </row>
    <row r="66" spans="1:66" ht="15" x14ac:dyDescent="0.25">
      <c r="A66" s="167" t="str">
        <f>IF(ISNA(LOOKUP($E66,BLIOTECAS!$B$1:$B$27,BLIOTECAS!C$1:C$27)),"",LOOKUP($E66,BLIOTECAS!$B$1:$B$27,BLIOTECAS!C$1:C$27))</f>
        <v/>
      </c>
      <c r="B66" s="167" t="str">
        <f>IF(ISNA(LOOKUP($E66,BLIOTECAS!$B$1:$B$27,BLIOTECAS!D$1:D$27)),"",LOOKUP($E66,BLIOTECAS!$B$1:$B$27,BLIOTECAS!D$1:D$27))</f>
        <v/>
      </c>
      <c r="C66" s="167" t="str">
        <f>IFERROR(VLOOKUP(E66,BLIOTECAS!$C$1:$E$26,3,FALSE),"")</f>
        <v>Ciencias de la Salud</v>
      </c>
      <c r="D66" s="213">
        <v>43972.444444444445</v>
      </c>
      <c r="E66" s="212" t="s">
        <v>92</v>
      </c>
      <c r="F66" s="212" t="s">
        <v>311</v>
      </c>
      <c r="G66" s="212" t="s">
        <v>311</v>
      </c>
      <c r="H66" s="212" t="s">
        <v>330</v>
      </c>
      <c r="I66" s="212" t="s">
        <v>92</v>
      </c>
      <c r="J66" s="212" t="s">
        <v>83</v>
      </c>
      <c r="K66" s="212" t="s">
        <v>317</v>
      </c>
      <c r="L66" s="212" t="s">
        <v>750</v>
      </c>
      <c r="M66" s="212"/>
      <c r="N66" s="212"/>
      <c r="O66" s="212"/>
      <c r="P66" s="212"/>
      <c r="Q66" s="212">
        <v>3</v>
      </c>
      <c r="R66" s="212">
        <v>5</v>
      </c>
      <c r="S66" s="212">
        <v>2</v>
      </c>
      <c r="T66" s="212">
        <v>4</v>
      </c>
      <c r="U66" s="212">
        <v>3</v>
      </c>
      <c r="V66" s="212">
        <v>5</v>
      </c>
      <c r="W66" s="212"/>
      <c r="X66" s="212">
        <v>5</v>
      </c>
      <c r="Y66" s="212">
        <v>5</v>
      </c>
      <c r="Z66" s="212">
        <v>2</v>
      </c>
      <c r="AA66" s="212">
        <v>5</v>
      </c>
      <c r="AB66" s="212">
        <v>3</v>
      </c>
      <c r="AC66" s="212" t="s">
        <v>348</v>
      </c>
      <c r="AD66" s="212"/>
      <c r="AE66" s="212"/>
      <c r="AF66" s="212"/>
      <c r="AG66" s="212"/>
      <c r="AH66" s="212"/>
      <c r="AI66" s="212"/>
      <c r="AJ66" s="212">
        <v>4</v>
      </c>
      <c r="AK66" s="212" t="s">
        <v>239</v>
      </c>
      <c r="AL66" s="212" t="s">
        <v>323</v>
      </c>
      <c r="AM66" s="212"/>
      <c r="AN66" s="212"/>
      <c r="AO66" s="212"/>
      <c r="AP66" s="212"/>
      <c r="AQ66" s="212" t="s">
        <v>239</v>
      </c>
      <c r="AR66" s="212" t="s">
        <v>239</v>
      </c>
      <c r="AS66" s="212" t="s">
        <v>239</v>
      </c>
      <c r="AT66" s="212" t="s">
        <v>6</v>
      </c>
      <c r="AU66" s="212" t="s">
        <v>239</v>
      </c>
      <c r="AV66" s="212"/>
      <c r="AW66" s="212">
        <v>5</v>
      </c>
      <c r="AX66" s="212">
        <v>5</v>
      </c>
      <c r="AY66" s="212" t="s">
        <v>309</v>
      </c>
      <c r="AZ66" s="212" t="s">
        <v>310</v>
      </c>
      <c r="BA66" s="212" t="s">
        <v>751</v>
      </c>
      <c r="BB66">
        <f t="shared" si="7"/>
        <v>0</v>
      </c>
      <c r="BC66">
        <f t="shared" si="7"/>
        <v>1</v>
      </c>
      <c r="BD66">
        <f t="shared" si="7"/>
        <v>0</v>
      </c>
      <c r="BE66">
        <f t="shared" si="7"/>
        <v>0</v>
      </c>
      <c r="BF66">
        <f t="shared" si="7"/>
        <v>0</v>
      </c>
      <c r="BG66">
        <f t="shared" si="7"/>
        <v>0</v>
      </c>
      <c r="BH66">
        <f t="shared" si="6"/>
        <v>1</v>
      </c>
      <c r="BI66">
        <f t="shared" si="5"/>
        <v>0</v>
      </c>
      <c r="BJ66">
        <f t="shared" si="5"/>
        <v>0</v>
      </c>
      <c r="BK66">
        <f t="shared" si="5"/>
        <v>1</v>
      </c>
      <c r="BL66">
        <f t="shared" si="5"/>
        <v>1</v>
      </c>
      <c r="BM66">
        <f t="shared" si="5"/>
        <v>0</v>
      </c>
      <c r="BN66">
        <f t="shared" si="5"/>
        <v>0</v>
      </c>
    </row>
    <row r="67" spans="1:66" ht="15" x14ac:dyDescent="0.25">
      <c r="A67" s="167" t="str">
        <f>IF(ISNA(LOOKUP($E67,BLIOTECAS!$B$1:$B$27,BLIOTECAS!C$1:C$27)),"",LOOKUP($E67,BLIOTECAS!$B$1:$B$27,BLIOTECAS!C$1:C$27))</f>
        <v/>
      </c>
      <c r="B67" s="167" t="str">
        <f>IF(ISNA(LOOKUP($E67,BLIOTECAS!$B$1:$B$27,BLIOTECAS!D$1:D$27)),"",LOOKUP($E67,BLIOTECAS!$B$1:$B$27,BLIOTECAS!D$1:D$27))</f>
        <v/>
      </c>
      <c r="C67" s="167" t="str">
        <f>IFERROR(VLOOKUP(E67,BLIOTECAS!$C$1:$E$26,3,FALSE),"")</f>
        <v>Ciencias de la Salud</v>
      </c>
      <c r="D67" s="213">
        <v>43972.443749999999</v>
      </c>
      <c r="E67" s="212" t="s">
        <v>92</v>
      </c>
      <c r="F67" s="212" t="s">
        <v>303</v>
      </c>
      <c r="G67" s="212" t="s">
        <v>303</v>
      </c>
      <c r="H67" s="212" t="s">
        <v>312</v>
      </c>
      <c r="I67" s="212" t="s">
        <v>92</v>
      </c>
      <c r="J67" s="212" t="s">
        <v>84</v>
      </c>
      <c r="K67" s="212" t="s">
        <v>89</v>
      </c>
      <c r="L67" s="212"/>
      <c r="M67" s="212"/>
      <c r="N67" s="212"/>
      <c r="O67" s="212"/>
      <c r="P67" s="212"/>
      <c r="Q67" s="212">
        <v>2</v>
      </c>
      <c r="R67" s="212">
        <v>5</v>
      </c>
      <c r="S67" s="212">
        <v>2</v>
      </c>
      <c r="T67" s="212">
        <v>4</v>
      </c>
      <c r="U67" s="212">
        <v>4</v>
      </c>
      <c r="V67" s="212">
        <v>4</v>
      </c>
      <c r="W67" s="212"/>
      <c r="X67" s="212">
        <v>5</v>
      </c>
      <c r="Y67" s="212">
        <v>5</v>
      </c>
      <c r="Z67" s="212">
        <v>4</v>
      </c>
      <c r="AA67" s="212">
        <v>4</v>
      </c>
      <c r="AB67" s="212">
        <v>5</v>
      </c>
      <c r="AC67" s="212" t="s">
        <v>381</v>
      </c>
      <c r="AD67" s="212"/>
      <c r="AE67" s="212"/>
      <c r="AF67" s="212"/>
      <c r="AG67" s="212"/>
      <c r="AH67" s="212"/>
      <c r="AI67" s="212"/>
      <c r="AJ67" s="212">
        <v>5</v>
      </c>
      <c r="AK67" s="212" t="s">
        <v>239</v>
      </c>
      <c r="AL67" s="212" t="s">
        <v>323</v>
      </c>
      <c r="AM67" s="212"/>
      <c r="AN67" s="212"/>
      <c r="AO67" s="212"/>
      <c r="AP67" s="212"/>
      <c r="AQ67" s="212" t="s">
        <v>239</v>
      </c>
      <c r="AR67" s="212" t="s">
        <v>239</v>
      </c>
      <c r="AS67" s="212" t="s">
        <v>239</v>
      </c>
      <c r="AT67" s="212" t="s">
        <v>324</v>
      </c>
      <c r="AU67" s="212" t="s">
        <v>7</v>
      </c>
      <c r="AV67" s="212"/>
      <c r="AW67" s="212">
        <v>5</v>
      </c>
      <c r="AX67" s="212">
        <v>5</v>
      </c>
      <c r="AY67" s="212" t="s">
        <v>321</v>
      </c>
      <c r="AZ67" s="212" t="s">
        <v>310</v>
      </c>
      <c r="BA67" s="212"/>
      <c r="BB67">
        <f t="shared" si="7"/>
        <v>1</v>
      </c>
      <c r="BC67">
        <f t="shared" si="7"/>
        <v>0</v>
      </c>
      <c r="BD67">
        <f t="shared" si="7"/>
        <v>0</v>
      </c>
      <c r="BE67">
        <f t="shared" si="7"/>
        <v>0</v>
      </c>
      <c r="BF67">
        <f t="shared" si="7"/>
        <v>0</v>
      </c>
      <c r="BG67">
        <f t="shared" si="7"/>
        <v>0</v>
      </c>
      <c r="BH67">
        <f t="shared" si="6"/>
        <v>1</v>
      </c>
      <c r="BI67">
        <f t="shared" si="5"/>
        <v>0</v>
      </c>
      <c r="BJ67">
        <f t="shared" si="5"/>
        <v>1</v>
      </c>
      <c r="BK67">
        <f t="shared" si="5"/>
        <v>0</v>
      </c>
      <c r="BL67">
        <f t="shared" si="5"/>
        <v>0</v>
      </c>
      <c r="BM67">
        <f t="shared" si="5"/>
        <v>0</v>
      </c>
      <c r="BN67">
        <f t="shared" si="5"/>
        <v>0</v>
      </c>
    </row>
    <row r="68" spans="1:66" ht="15" x14ac:dyDescent="0.25">
      <c r="A68" s="167" t="str">
        <f>IF(ISNA(LOOKUP($E68,BLIOTECAS!$B$1:$B$27,BLIOTECAS!C$1:C$27)),"",LOOKUP($E68,BLIOTECAS!$B$1:$B$27,BLIOTECAS!C$1:C$27))</f>
        <v/>
      </c>
      <c r="B68" s="167" t="str">
        <f>IF(ISNA(LOOKUP($E68,BLIOTECAS!$B$1:$B$27,BLIOTECAS!D$1:D$27)),"",LOOKUP($E68,BLIOTECAS!$B$1:$B$27,BLIOTECAS!D$1:D$27))</f>
        <v/>
      </c>
      <c r="C68" s="167" t="str">
        <f>IFERROR(VLOOKUP(E68,BLIOTECAS!$C$1:$E$26,3,FALSE),"")</f>
        <v>Humanidades</v>
      </c>
      <c r="D68" s="213">
        <v>43972.436111111114</v>
      </c>
      <c r="E68" s="212" t="s">
        <v>86</v>
      </c>
      <c r="F68" s="212" t="s">
        <v>303</v>
      </c>
      <c r="G68" s="212" t="s">
        <v>303</v>
      </c>
      <c r="H68" s="212" t="s">
        <v>330</v>
      </c>
      <c r="I68" s="212" t="s">
        <v>86</v>
      </c>
      <c r="J68" s="212" t="s">
        <v>87</v>
      </c>
      <c r="K68" s="212" t="s">
        <v>317</v>
      </c>
      <c r="L68" s="212"/>
      <c r="M68" s="212"/>
      <c r="N68" s="212"/>
      <c r="O68" s="212"/>
      <c r="P68" s="212"/>
      <c r="Q68" s="212">
        <v>4</v>
      </c>
      <c r="R68" s="212">
        <v>4</v>
      </c>
      <c r="S68" s="212">
        <v>4</v>
      </c>
      <c r="T68" s="212">
        <v>4</v>
      </c>
      <c r="U68" s="212">
        <v>4</v>
      </c>
      <c r="V68" s="212">
        <v>4</v>
      </c>
      <c r="W68" s="212"/>
      <c r="X68" s="212">
        <v>4</v>
      </c>
      <c r="Y68" s="212">
        <v>5</v>
      </c>
      <c r="Z68" s="212">
        <v>4</v>
      </c>
      <c r="AA68" s="212">
        <v>3</v>
      </c>
      <c r="AB68" s="212">
        <v>4</v>
      </c>
      <c r="AC68" s="212" t="s">
        <v>331</v>
      </c>
      <c r="AD68" s="212"/>
      <c r="AE68" s="212"/>
      <c r="AF68" s="212"/>
      <c r="AG68" s="212"/>
      <c r="AH68" s="212"/>
      <c r="AI68" s="212"/>
      <c r="AJ68" s="212">
        <v>4</v>
      </c>
      <c r="AK68" s="212" t="s">
        <v>7</v>
      </c>
      <c r="AL68" s="212"/>
      <c r="AM68" s="212"/>
      <c r="AN68" s="212"/>
      <c r="AO68" s="212"/>
      <c r="AP68" s="212"/>
      <c r="AQ68" s="212" t="s">
        <v>239</v>
      </c>
      <c r="AR68" s="212" t="s">
        <v>239</v>
      </c>
      <c r="AS68" s="212" t="s">
        <v>239</v>
      </c>
      <c r="AT68" s="212" t="s">
        <v>324</v>
      </c>
      <c r="AU68" s="212" t="s">
        <v>7</v>
      </c>
      <c r="AV68" s="212"/>
      <c r="AW68" s="212">
        <v>5</v>
      </c>
      <c r="AX68" s="212">
        <v>5</v>
      </c>
      <c r="AY68" s="212" t="s">
        <v>321</v>
      </c>
      <c r="AZ68" s="212" t="s">
        <v>315</v>
      </c>
      <c r="BA68" s="212"/>
      <c r="BB68">
        <f t="shared" si="7"/>
        <v>0</v>
      </c>
      <c r="BC68">
        <f t="shared" si="7"/>
        <v>1</v>
      </c>
      <c r="BD68">
        <f t="shared" si="7"/>
        <v>0</v>
      </c>
      <c r="BE68">
        <f t="shared" si="7"/>
        <v>0</v>
      </c>
      <c r="BF68">
        <f t="shared" si="7"/>
        <v>0</v>
      </c>
      <c r="BG68">
        <f t="shared" si="7"/>
        <v>0</v>
      </c>
      <c r="BH68">
        <f t="shared" si="6"/>
        <v>0</v>
      </c>
      <c r="BI68">
        <f t="shared" si="5"/>
        <v>0</v>
      </c>
      <c r="BJ68">
        <f t="shared" si="5"/>
        <v>0</v>
      </c>
      <c r="BK68">
        <f t="shared" si="5"/>
        <v>0</v>
      </c>
      <c r="BL68">
        <f t="shared" si="5"/>
        <v>1</v>
      </c>
      <c r="BM68">
        <f t="shared" si="5"/>
        <v>0</v>
      </c>
      <c r="BN68">
        <f t="shared" si="5"/>
        <v>0</v>
      </c>
    </row>
    <row r="69" spans="1:66" ht="15" x14ac:dyDescent="0.25">
      <c r="A69" s="167" t="str">
        <f>IF(ISNA(LOOKUP($E69,BLIOTECAS!$B$1:$B$27,BLIOTECAS!C$1:C$27)),"",LOOKUP($E69,BLIOTECAS!$B$1:$B$27,BLIOTECAS!C$1:C$27))</f>
        <v/>
      </c>
      <c r="B69" s="167" t="str">
        <f>IF(ISNA(LOOKUP($E69,BLIOTECAS!$B$1:$B$27,BLIOTECAS!D$1:D$27)),"",LOOKUP($E69,BLIOTECAS!$B$1:$B$27,BLIOTECAS!D$1:D$27))</f>
        <v/>
      </c>
      <c r="C69" s="167" t="str">
        <f>IFERROR(VLOOKUP(E69,BLIOTECAS!$C$1:$E$26,3,FALSE),"")</f>
        <v>Humanidades</v>
      </c>
      <c r="D69" s="213">
        <v>43972.427083333336</v>
      </c>
      <c r="E69" s="212" t="s">
        <v>83</v>
      </c>
      <c r="F69" s="212" t="s">
        <v>311</v>
      </c>
      <c r="G69" s="212" t="s">
        <v>316</v>
      </c>
      <c r="H69" s="212" t="s">
        <v>312</v>
      </c>
      <c r="I69" s="212" t="s">
        <v>83</v>
      </c>
      <c r="J69" s="212" t="s">
        <v>76</v>
      </c>
      <c r="K69" s="212"/>
      <c r="L69" s="212" t="s">
        <v>752</v>
      </c>
      <c r="M69" s="212"/>
      <c r="N69" s="212"/>
      <c r="O69" s="212"/>
      <c r="P69" s="212"/>
      <c r="Q69" s="212">
        <v>4</v>
      </c>
      <c r="R69" s="212"/>
      <c r="S69" s="212">
        <v>5</v>
      </c>
      <c r="T69" s="212">
        <v>5</v>
      </c>
      <c r="U69" s="212">
        <v>5</v>
      </c>
      <c r="V69" s="212">
        <v>3</v>
      </c>
      <c r="W69" s="212"/>
      <c r="X69" s="212">
        <v>4</v>
      </c>
      <c r="Y69" s="212">
        <v>4</v>
      </c>
      <c r="Z69" s="212">
        <v>4</v>
      </c>
      <c r="AA69" s="212">
        <v>4</v>
      </c>
      <c r="AB69" s="212">
        <v>4</v>
      </c>
      <c r="AC69" s="212" t="s">
        <v>314</v>
      </c>
      <c r="AD69" s="212"/>
      <c r="AE69" s="212"/>
      <c r="AF69" s="212"/>
      <c r="AG69" s="212"/>
      <c r="AH69" s="212"/>
      <c r="AI69" s="212"/>
      <c r="AJ69" s="212">
        <v>3</v>
      </c>
      <c r="AK69" s="212" t="s">
        <v>7</v>
      </c>
      <c r="AL69" s="212"/>
      <c r="AM69" s="212"/>
      <c r="AN69" s="212"/>
      <c r="AO69" s="212"/>
      <c r="AP69" s="212"/>
      <c r="AQ69" s="212" t="s">
        <v>7</v>
      </c>
      <c r="AR69" s="212" t="s">
        <v>239</v>
      </c>
      <c r="AS69" s="212" t="s">
        <v>7</v>
      </c>
      <c r="AT69" s="212"/>
      <c r="AU69" s="212" t="s">
        <v>239</v>
      </c>
      <c r="AV69" s="212"/>
      <c r="AW69" s="212">
        <v>5</v>
      </c>
      <c r="AX69" s="212">
        <v>5</v>
      </c>
      <c r="AY69" s="212" t="s">
        <v>321</v>
      </c>
      <c r="AZ69" s="212" t="s">
        <v>315</v>
      </c>
      <c r="BA69" s="212"/>
      <c r="BB69">
        <f t="shared" si="7"/>
        <v>1</v>
      </c>
      <c r="BC69">
        <f t="shared" si="7"/>
        <v>0</v>
      </c>
      <c r="BD69">
        <f t="shared" si="7"/>
        <v>0</v>
      </c>
      <c r="BE69">
        <f t="shared" si="7"/>
        <v>0</v>
      </c>
      <c r="BF69">
        <f t="shared" si="7"/>
        <v>0</v>
      </c>
      <c r="BG69">
        <f t="shared" si="7"/>
        <v>0</v>
      </c>
      <c r="BH69">
        <f t="shared" si="6"/>
        <v>0</v>
      </c>
      <c r="BI69">
        <f t="shared" si="5"/>
        <v>0</v>
      </c>
      <c r="BJ69">
        <f t="shared" si="5"/>
        <v>0</v>
      </c>
      <c r="BK69">
        <f t="shared" si="5"/>
        <v>0</v>
      </c>
      <c r="BL69">
        <f t="shared" si="5"/>
        <v>0</v>
      </c>
      <c r="BM69">
        <f t="shared" si="5"/>
        <v>1</v>
      </c>
      <c r="BN69">
        <f t="shared" si="5"/>
        <v>0</v>
      </c>
    </row>
    <row r="70" spans="1:66" ht="15" x14ac:dyDescent="0.25">
      <c r="A70" s="167" t="str">
        <f>IF(ISNA(LOOKUP($E70,BLIOTECAS!$B$1:$B$27,BLIOTECAS!C$1:C$27)),"",LOOKUP($E70,BLIOTECAS!$B$1:$B$27,BLIOTECAS!C$1:C$27))</f>
        <v/>
      </c>
      <c r="B70" s="167" t="str">
        <f>IF(ISNA(LOOKUP($E70,BLIOTECAS!$B$1:$B$27,BLIOTECAS!D$1:D$27)),"",LOOKUP($E70,BLIOTECAS!$B$1:$B$27,BLIOTECAS!D$1:D$27))</f>
        <v/>
      </c>
      <c r="C70" s="167" t="str">
        <f>IFERROR(VLOOKUP(E70,BLIOTECAS!$C$1:$E$26,3,FALSE),"")</f>
        <v>Humanidades</v>
      </c>
      <c r="D70" s="213">
        <v>43972.409722222219</v>
      </c>
      <c r="E70" s="212" t="s">
        <v>72</v>
      </c>
      <c r="F70" s="212" t="s">
        <v>303</v>
      </c>
      <c r="G70" s="212" t="s">
        <v>351</v>
      </c>
      <c r="H70" s="212" t="s">
        <v>330</v>
      </c>
      <c r="I70" s="212" t="s">
        <v>72</v>
      </c>
      <c r="J70" s="212" t="s">
        <v>87</v>
      </c>
      <c r="K70" s="212"/>
      <c r="L70" s="212" t="s">
        <v>753</v>
      </c>
      <c r="M70" s="212"/>
      <c r="N70" s="212"/>
      <c r="O70" s="212"/>
      <c r="P70" s="212"/>
      <c r="Q70" s="212">
        <v>3</v>
      </c>
      <c r="R70" s="212"/>
      <c r="S70" s="212">
        <v>5</v>
      </c>
      <c r="T70" s="212">
        <v>2</v>
      </c>
      <c r="U70" s="212">
        <v>5</v>
      </c>
      <c r="V70" s="212">
        <v>4</v>
      </c>
      <c r="W70" s="212"/>
      <c r="X70" s="212">
        <v>3</v>
      </c>
      <c r="Y70" s="212">
        <v>5</v>
      </c>
      <c r="Z70" s="212">
        <v>4</v>
      </c>
      <c r="AA70" s="212">
        <v>5</v>
      </c>
      <c r="AB70" s="212">
        <v>4</v>
      </c>
      <c r="AC70" s="212" t="s">
        <v>376</v>
      </c>
      <c r="AD70" s="212"/>
      <c r="AE70" s="212"/>
      <c r="AF70" s="212"/>
      <c r="AG70" s="212"/>
      <c r="AH70" s="212"/>
      <c r="AI70" s="212"/>
      <c r="AJ70" s="212">
        <v>3</v>
      </c>
      <c r="AK70" s="212" t="s">
        <v>239</v>
      </c>
      <c r="AL70" s="212" t="s">
        <v>307</v>
      </c>
      <c r="AM70" s="212"/>
      <c r="AN70" s="212"/>
      <c r="AO70" s="212"/>
      <c r="AP70" s="212"/>
      <c r="AQ70" s="212" t="s">
        <v>7</v>
      </c>
      <c r="AR70" s="212" t="s">
        <v>239</v>
      </c>
      <c r="AS70" s="212" t="s">
        <v>7</v>
      </c>
      <c r="AT70" s="212"/>
      <c r="AU70" s="212" t="s">
        <v>239</v>
      </c>
      <c r="AV70" s="212"/>
      <c r="AW70" s="212">
        <v>5</v>
      </c>
      <c r="AX70" s="212">
        <v>5</v>
      </c>
      <c r="AY70" s="212" t="s">
        <v>309</v>
      </c>
      <c r="AZ70" s="212" t="s">
        <v>310</v>
      </c>
      <c r="BA70" s="212"/>
      <c r="BB70">
        <f t="shared" si="7"/>
        <v>0</v>
      </c>
      <c r="BC70">
        <f t="shared" si="7"/>
        <v>1</v>
      </c>
      <c r="BD70">
        <f t="shared" si="7"/>
        <v>0</v>
      </c>
      <c r="BE70">
        <f t="shared" si="7"/>
        <v>0</v>
      </c>
      <c r="BF70">
        <f t="shared" si="7"/>
        <v>0</v>
      </c>
      <c r="BG70">
        <f t="shared" si="7"/>
        <v>0</v>
      </c>
      <c r="BH70">
        <f t="shared" si="6"/>
        <v>0</v>
      </c>
      <c r="BI70">
        <f t="shared" si="5"/>
        <v>0</v>
      </c>
      <c r="BJ70">
        <f t="shared" si="5"/>
        <v>0</v>
      </c>
      <c r="BK70">
        <f t="shared" si="5"/>
        <v>0</v>
      </c>
      <c r="BL70">
        <f t="shared" si="5"/>
        <v>1</v>
      </c>
      <c r="BM70">
        <f t="shared" si="5"/>
        <v>0</v>
      </c>
      <c r="BN70">
        <f t="shared" si="5"/>
        <v>1</v>
      </c>
    </row>
    <row r="71" spans="1:66" ht="15" x14ac:dyDescent="0.25">
      <c r="A71" s="167" t="str">
        <f>IF(ISNA(LOOKUP($E71,BLIOTECAS!$B$1:$B$27,BLIOTECAS!C$1:C$27)),"",LOOKUP($E71,BLIOTECAS!$B$1:$B$27,BLIOTECAS!C$1:C$27))</f>
        <v/>
      </c>
      <c r="B71" s="167" t="str">
        <f>IF(ISNA(LOOKUP($E71,BLIOTECAS!$B$1:$B$27,BLIOTECAS!D$1:D$27)),"",LOOKUP($E71,BLIOTECAS!$B$1:$B$27,BLIOTECAS!D$1:D$27))</f>
        <v/>
      </c>
      <c r="C71" s="167" t="str">
        <f>IFERROR(VLOOKUP(E71,BLIOTECAS!$C$1:$E$26,3,FALSE),"")</f>
        <v>Ciencias Sociales</v>
      </c>
      <c r="D71" s="213">
        <v>43972.408333333333</v>
      </c>
      <c r="E71" s="212" t="s">
        <v>82</v>
      </c>
      <c r="F71" s="212" t="s">
        <v>304</v>
      </c>
      <c r="G71" s="212" t="s">
        <v>304</v>
      </c>
      <c r="H71" s="212" t="s">
        <v>330</v>
      </c>
      <c r="I71" s="212" t="s">
        <v>486</v>
      </c>
      <c r="J71" s="212" t="s">
        <v>80</v>
      </c>
      <c r="K71" s="212" t="s">
        <v>203</v>
      </c>
      <c r="L71" s="212"/>
      <c r="M71" s="212"/>
      <c r="N71" s="212"/>
      <c r="O71" s="212"/>
      <c r="P71" s="212"/>
      <c r="Q71" s="212">
        <v>3</v>
      </c>
      <c r="R71" s="212">
        <v>5</v>
      </c>
      <c r="S71" s="212">
        <v>4</v>
      </c>
      <c r="T71" s="212">
        <v>3</v>
      </c>
      <c r="U71" s="212">
        <v>4</v>
      </c>
      <c r="V71" s="212">
        <v>4</v>
      </c>
      <c r="W71" s="212"/>
      <c r="X71" s="212">
        <v>4</v>
      </c>
      <c r="Y71" s="212">
        <v>5</v>
      </c>
      <c r="Z71" s="212">
        <v>4</v>
      </c>
      <c r="AA71" s="212">
        <v>5</v>
      </c>
      <c r="AB71" s="212">
        <v>4</v>
      </c>
      <c r="AC71" s="212" t="s">
        <v>314</v>
      </c>
      <c r="AD71" s="212"/>
      <c r="AE71" s="212"/>
      <c r="AF71" s="212"/>
      <c r="AG71" s="212"/>
      <c r="AH71" s="212"/>
      <c r="AI71" s="212"/>
      <c r="AJ71" s="212">
        <v>5</v>
      </c>
      <c r="AK71" s="212" t="s">
        <v>239</v>
      </c>
      <c r="AL71" s="212" t="s">
        <v>327</v>
      </c>
      <c r="AM71" s="212"/>
      <c r="AN71" s="212"/>
      <c r="AO71" s="212"/>
      <c r="AP71" s="212"/>
      <c r="AQ71" s="212" t="s">
        <v>239</v>
      </c>
      <c r="AR71" s="212" t="s">
        <v>239</v>
      </c>
      <c r="AS71" s="212" t="s">
        <v>239</v>
      </c>
      <c r="AT71" s="212"/>
      <c r="AU71" s="212" t="s">
        <v>239</v>
      </c>
      <c r="AV71" s="212"/>
      <c r="AW71" s="212">
        <v>5</v>
      </c>
      <c r="AX71" s="212">
        <v>5</v>
      </c>
      <c r="AY71" s="212" t="s">
        <v>309</v>
      </c>
      <c r="AZ71" s="212" t="s">
        <v>310</v>
      </c>
      <c r="BA71" s="212" t="s">
        <v>754</v>
      </c>
      <c r="BB71">
        <f t="shared" si="7"/>
        <v>0</v>
      </c>
      <c r="BC71">
        <f t="shared" si="7"/>
        <v>1</v>
      </c>
      <c r="BD71">
        <f t="shared" si="7"/>
        <v>0</v>
      </c>
      <c r="BE71">
        <f t="shared" si="7"/>
        <v>0</v>
      </c>
      <c r="BF71">
        <f t="shared" si="7"/>
        <v>0</v>
      </c>
      <c r="BG71">
        <f t="shared" si="7"/>
        <v>0</v>
      </c>
      <c r="BH71">
        <f t="shared" si="6"/>
        <v>0</v>
      </c>
      <c r="BI71">
        <f t="shared" si="5"/>
        <v>0</v>
      </c>
      <c r="BJ71">
        <f t="shared" si="5"/>
        <v>0</v>
      </c>
      <c r="BK71">
        <f t="shared" si="5"/>
        <v>0</v>
      </c>
      <c r="BL71">
        <f t="shared" si="5"/>
        <v>0</v>
      </c>
      <c r="BM71">
        <f t="shared" si="5"/>
        <v>1</v>
      </c>
      <c r="BN71">
        <f t="shared" si="5"/>
        <v>0</v>
      </c>
    </row>
    <row r="72" spans="1:66" ht="15" x14ac:dyDescent="0.25">
      <c r="A72" s="167" t="str">
        <f>IF(ISNA(LOOKUP($E72,BLIOTECAS!$B$1:$B$27,BLIOTECAS!C$1:C$27)),"",LOOKUP($E72,BLIOTECAS!$B$1:$B$27,BLIOTECAS!C$1:C$27))</f>
        <v/>
      </c>
      <c r="B72" s="167" t="str">
        <f>IF(ISNA(LOOKUP($E72,BLIOTECAS!$B$1:$B$27,BLIOTECAS!D$1:D$27)),"",LOOKUP($E72,BLIOTECAS!$B$1:$B$27,BLIOTECAS!D$1:D$27))</f>
        <v/>
      </c>
      <c r="C72" s="167" t="str">
        <f>IFERROR(VLOOKUP(E72,BLIOTECAS!$C$1:$E$26,3,FALSE),"")</f>
        <v>Ciencias de la Salud</v>
      </c>
      <c r="D72" s="213">
        <v>43972.402083333334</v>
      </c>
      <c r="E72" s="212" t="s">
        <v>90</v>
      </c>
      <c r="F72" s="212" t="s">
        <v>303</v>
      </c>
      <c r="G72" s="212" t="s">
        <v>303</v>
      </c>
      <c r="H72" s="212" t="s">
        <v>312</v>
      </c>
      <c r="I72" s="212" t="s">
        <v>90</v>
      </c>
      <c r="J72" s="212"/>
      <c r="K72" s="212"/>
      <c r="L72" s="212"/>
      <c r="M72" s="212"/>
      <c r="N72" s="212"/>
      <c r="O72" s="212"/>
      <c r="P72" s="212"/>
      <c r="Q72" s="212">
        <v>1</v>
      </c>
      <c r="R72" s="212">
        <v>4</v>
      </c>
      <c r="S72" s="212">
        <v>4</v>
      </c>
      <c r="T72" s="212">
        <v>3</v>
      </c>
      <c r="U72" s="212">
        <v>1</v>
      </c>
      <c r="V72" s="212">
        <v>3</v>
      </c>
      <c r="W72" s="212"/>
      <c r="X72" s="212">
        <v>4</v>
      </c>
      <c r="Y72" s="212">
        <v>5</v>
      </c>
      <c r="Z72" s="212">
        <v>3</v>
      </c>
      <c r="AA72" s="212">
        <v>3</v>
      </c>
      <c r="AB72" s="212">
        <v>3</v>
      </c>
      <c r="AC72" s="212" t="s">
        <v>314</v>
      </c>
      <c r="AD72" s="212"/>
      <c r="AE72" s="212"/>
      <c r="AF72" s="212"/>
      <c r="AG72" s="212"/>
      <c r="AH72" s="212"/>
      <c r="AI72" s="212"/>
      <c r="AJ72" s="212">
        <v>3</v>
      </c>
      <c r="AK72" s="212" t="s">
        <v>239</v>
      </c>
      <c r="AL72" s="212" t="s">
        <v>323</v>
      </c>
      <c r="AM72" s="212"/>
      <c r="AN72" s="212"/>
      <c r="AO72" s="212"/>
      <c r="AP72" s="212"/>
      <c r="AQ72" s="212" t="s">
        <v>239</v>
      </c>
      <c r="AR72" s="212" t="s">
        <v>239</v>
      </c>
      <c r="AS72" s="212" t="s">
        <v>239</v>
      </c>
      <c r="AT72" s="212" t="s">
        <v>324</v>
      </c>
      <c r="AU72" s="212" t="s">
        <v>7</v>
      </c>
      <c r="AV72" s="212"/>
      <c r="AW72" s="212">
        <v>4</v>
      </c>
      <c r="AX72" s="212">
        <v>5</v>
      </c>
      <c r="AY72" s="212" t="s">
        <v>321</v>
      </c>
      <c r="AZ72" s="212" t="s">
        <v>315</v>
      </c>
      <c r="BA72" s="212"/>
      <c r="BB72">
        <f t="shared" si="7"/>
        <v>1</v>
      </c>
      <c r="BC72">
        <f t="shared" si="7"/>
        <v>0</v>
      </c>
      <c r="BD72">
        <f t="shared" si="7"/>
        <v>0</v>
      </c>
      <c r="BE72">
        <f t="shared" si="7"/>
        <v>0</v>
      </c>
      <c r="BF72">
        <f t="shared" si="7"/>
        <v>0</v>
      </c>
      <c r="BG72">
        <f t="shared" si="7"/>
        <v>0</v>
      </c>
      <c r="BH72">
        <f t="shared" si="6"/>
        <v>0</v>
      </c>
      <c r="BI72">
        <f t="shared" si="5"/>
        <v>0</v>
      </c>
      <c r="BJ72">
        <f t="shared" si="5"/>
        <v>0</v>
      </c>
      <c r="BK72">
        <f t="shared" si="5"/>
        <v>0</v>
      </c>
      <c r="BL72">
        <f t="shared" si="5"/>
        <v>0</v>
      </c>
      <c r="BM72">
        <f t="shared" si="5"/>
        <v>1</v>
      </c>
      <c r="BN72">
        <f t="shared" si="5"/>
        <v>0</v>
      </c>
    </row>
    <row r="73" spans="1:66" ht="15" x14ac:dyDescent="0.25">
      <c r="A73" s="167" t="str">
        <f>IF(ISNA(LOOKUP($E73,BLIOTECAS!$B$1:$B$27,BLIOTECAS!C$1:C$27)),"",LOOKUP($E73,BLIOTECAS!$B$1:$B$27,BLIOTECAS!C$1:C$27))</f>
        <v/>
      </c>
      <c r="B73" s="167" t="str">
        <f>IF(ISNA(LOOKUP($E73,BLIOTECAS!$B$1:$B$27,BLIOTECAS!D$1:D$27)),"",LOOKUP($E73,BLIOTECAS!$B$1:$B$27,BLIOTECAS!D$1:D$27))</f>
        <v/>
      </c>
      <c r="C73" s="167" t="str">
        <f>IFERROR(VLOOKUP(E73,BLIOTECAS!$C$1:$E$26,3,FALSE),"")</f>
        <v>Ciencias Experimentales</v>
      </c>
      <c r="D73" s="228">
        <v>43972.401388888888</v>
      </c>
      <c r="E73" s="212" t="s">
        <v>77</v>
      </c>
      <c r="F73" s="212" t="s">
        <v>304</v>
      </c>
      <c r="G73" s="212" t="s">
        <v>316</v>
      </c>
      <c r="H73" s="212" t="s">
        <v>312</v>
      </c>
      <c r="I73" s="212" t="s">
        <v>77</v>
      </c>
      <c r="J73" s="212" t="s">
        <v>79</v>
      </c>
      <c r="K73" s="212" t="s">
        <v>78</v>
      </c>
      <c r="L73" s="212"/>
      <c r="M73" s="212"/>
      <c r="N73" s="212"/>
      <c r="O73" s="212"/>
      <c r="P73" s="212"/>
      <c r="Q73" s="212">
        <v>5</v>
      </c>
      <c r="R73" s="212">
        <v>2</v>
      </c>
      <c r="S73" s="212">
        <v>3</v>
      </c>
      <c r="T73" s="212">
        <v>2</v>
      </c>
      <c r="U73" s="212">
        <v>2</v>
      </c>
      <c r="V73" s="212">
        <v>3</v>
      </c>
      <c r="W73" s="212"/>
      <c r="X73" s="212">
        <v>3</v>
      </c>
      <c r="Y73" s="212">
        <v>4</v>
      </c>
      <c r="Z73" s="212">
        <v>2</v>
      </c>
      <c r="AA73" s="212">
        <v>4</v>
      </c>
      <c r="AB73" s="212">
        <v>2</v>
      </c>
      <c r="AC73" s="212" t="s">
        <v>314</v>
      </c>
      <c r="AD73" s="212"/>
      <c r="AE73" s="212"/>
      <c r="AF73" s="212"/>
      <c r="AG73" s="212"/>
      <c r="AH73" s="212"/>
      <c r="AI73" s="212"/>
      <c r="AJ73" s="212">
        <v>3</v>
      </c>
      <c r="AK73" s="212" t="s">
        <v>7</v>
      </c>
      <c r="AL73" s="212"/>
      <c r="AM73" s="212"/>
      <c r="AN73" s="212"/>
      <c r="AO73" s="212"/>
      <c r="AP73" s="212"/>
      <c r="AQ73" s="212" t="s">
        <v>7</v>
      </c>
      <c r="AR73" s="212" t="s">
        <v>239</v>
      </c>
      <c r="AS73" s="212" t="s">
        <v>7</v>
      </c>
      <c r="AT73" s="212"/>
      <c r="AU73" s="212" t="s">
        <v>7</v>
      </c>
      <c r="AV73" s="212"/>
      <c r="AW73" s="212">
        <v>5</v>
      </c>
      <c r="AX73" s="212">
        <v>5</v>
      </c>
      <c r="AY73" s="212" t="s">
        <v>321</v>
      </c>
      <c r="AZ73" s="212" t="s">
        <v>310</v>
      </c>
      <c r="BA73" s="212"/>
      <c r="BB73">
        <f t="shared" si="7"/>
        <v>1</v>
      </c>
      <c r="BC73">
        <f t="shared" si="7"/>
        <v>0</v>
      </c>
      <c r="BD73">
        <f t="shared" si="7"/>
        <v>0</v>
      </c>
      <c r="BE73">
        <f t="shared" si="7"/>
        <v>0</v>
      </c>
      <c r="BF73">
        <f t="shared" si="7"/>
        <v>0</v>
      </c>
      <c r="BG73">
        <f t="shared" si="7"/>
        <v>0</v>
      </c>
      <c r="BH73">
        <f t="shared" si="6"/>
        <v>0</v>
      </c>
      <c r="BI73">
        <f t="shared" si="5"/>
        <v>0</v>
      </c>
      <c r="BJ73">
        <f t="shared" si="5"/>
        <v>0</v>
      </c>
      <c r="BK73">
        <f t="shared" si="5"/>
        <v>0</v>
      </c>
      <c r="BL73">
        <f t="shared" si="5"/>
        <v>0</v>
      </c>
      <c r="BM73">
        <f t="shared" si="5"/>
        <v>1</v>
      </c>
      <c r="BN73">
        <f t="shared" si="5"/>
        <v>0</v>
      </c>
    </row>
    <row r="74" spans="1:66" ht="15" x14ac:dyDescent="0.25">
      <c r="A74" s="167" t="str">
        <f>IF(ISNA(LOOKUP($E74,BLIOTECAS!$B$1:$B$27,BLIOTECAS!C$1:C$27)),"",LOOKUP($E74,BLIOTECAS!$B$1:$B$27,BLIOTECAS!C$1:C$27))</f>
        <v/>
      </c>
      <c r="B74" s="167" t="str">
        <f>IF(ISNA(LOOKUP($E74,BLIOTECAS!$B$1:$B$27,BLIOTECAS!D$1:D$27)),"",LOOKUP($E74,BLIOTECAS!$B$1:$B$27,BLIOTECAS!D$1:D$27))</f>
        <v/>
      </c>
      <c r="C74" s="167" t="str">
        <f>IFERROR(VLOOKUP(E74,BLIOTECAS!$C$1:$E$26,3,FALSE),"")</f>
        <v>Ciencias de la Salud</v>
      </c>
      <c r="D74" s="213">
        <v>43972.401388888888</v>
      </c>
      <c r="E74" s="212" t="s">
        <v>92</v>
      </c>
      <c r="F74" s="212" t="s">
        <v>303</v>
      </c>
      <c r="G74" s="212" t="s">
        <v>311</v>
      </c>
      <c r="H74" s="212" t="s">
        <v>312</v>
      </c>
      <c r="I74" s="212" t="s">
        <v>92</v>
      </c>
      <c r="J74" s="212"/>
      <c r="K74" s="212"/>
      <c r="L74" s="212"/>
      <c r="M74" s="212"/>
      <c r="N74" s="212"/>
      <c r="O74" s="212"/>
      <c r="P74" s="212"/>
      <c r="Q74" s="212">
        <v>5</v>
      </c>
      <c r="R74" s="212">
        <v>5</v>
      </c>
      <c r="S74" s="212">
        <v>1</v>
      </c>
      <c r="T74" s="212">
        <v>4</v>
      </c>
      <c r="U74" s="212">
        <v>5</v>
      </c>
      <c r="V74" s="212">
        <v>4</v>
      </c>
      <c r="W74" s="212"/>
      <c r="X74" s="212">
        <v>5</v>
      </c>
      <c r="Y74" s="212">
        <v>5</v>
      </c>
      <c r="Z74" s="212">
        <v>4</v>
      </c>
      <c r="AA74" s="212">
        <v>5</v>
      </c>
      <c r="AB74" s="212">
        <v>4</v>
      </c>
      <c r="AC74" s="212" t="s">
        <v>314</v>
      </c>
      <c r="AD74" s="212"/>
      <c r="AE74" s="212"/>
      <c r="AF74" s="212"/>
      <c r="AG74" s="212"/>
      <c r="AH74" s="212"/>
      <c r="AI74" s="212"/>
      <c r="AJ74" s="212">
        <v>5</v>
      </c>
      <c r="AK74" s="212" t="s">
        <v>239</v>
      </c>
      <c r="AL74" s="212" t="s">
        <v>327</v>
      </c>
      <c r="AM74" s="212"/>
      <c r="AN74" s="212"/>
      <c r="AO74" s="212"/>
      <c r="AP74" s="212"/>
      <c r="AQ74" s="212" t="s">
        <v>7</v>
      </c>
      <c r="AR74" s="212" t="s">
        <v>239</v>
      </c>
      <c r="AS74" s="212" t="s">
        <v>239</v>
      </c>
      <c r="AT74" s="212" t="s">
        <v>6</v>
      </c>
      <c r="AU74" s="212" t="s">
        <v>239</v>
      </c>
      <c r="AV74" s="212" t="s">
        <v>755</v>
      </c>
      <c r="AW74" s="212">
        <v>5</v>
      </c>
      <c r="AX74" s="212">
        <v>5</v>
      </c>
      <c r="AY74" s="212" t="s">
        <v>309</v>
      </c>
      <c r="AZ74" s="212" t="s">
        <v>310</v>
      </c>
      <c r="BA74" s="212" t="s">
        <v>756</v>
      </c>
      <c r="BB74">
        <f t="shared" si="7"/>
        <v>1</v>
      </c>
      <c r="BC74">
        <f t="shared" si="7"/>
        <v>0</v>
      </c>
      <c r="BD74">
        <f t="shared" si="7"/>
        <v>0</v>
      </c>
      <c r="BE74">
        <f t="shared" si="7"/>
        <v>0</v>
      </c>
      <c r="BF74">
        <f t="shared" si="7"/>
        <v>0</v>
      </c>
      <c r="BG74">
        <f t="shared" si="7"/>
        <v>0</v>
      </c>
      <c r="BH74">
        <f t="shared" si="6"/>
        <v>0</v>
      </c>
      <c r="BI74">
        <f t="shared" si="5"/>
        <v>0</v>
      </c>
      <c r="BJ74">
        <f t="shared" si="5"/>
        <v>0</v>
      </c>
      <c r="BK74">
        <f t="shared" si="5"/>
        <v>0</v>
      </c>
      <c r="BL74">
        <f t="shared" si="5"/>
        <v>0</v>
      </c>
      <c r="BM74">
        <f t="shared" si="5"/>
        <v>1</v>
      </c>
      <c r="BN74">
        <f t="shared" si="5"/>
        <v>0</v>
      </c>
    </row>
    <row r="75" spans="1:66" ht="15" x14ac:dyDescent="0.25">
      <c r="A75" s="167" t="str">
        <f>IF(ISNA(LOOKUP($E75,BLIOTECAS!$B$1:$B$27,BLIOTECAS!C$1:C$27)),"",LOOKUP($E75,BLIOTECAS!$B$1:$B$27,BLIOTECAS!C$1:C$27))</f>
        <v/>
      </c>
      <c r="B75" s="167" t="str">
        <f>IF(ISNA(LOOKUP($E75,BLIOTECAS!$B$1:$B$27,BLIOTECAS!D$1:D$27)),"",LOOKUP($E75,BLIOTECAS!$B$1:$B$27,BLIOTECAS!D$1:D$27))</f>
        <v/>
      </c>
      <c r="C75" s="167" t="str">
        <f>IFERROR(VLOOKUP(E75,BLIOTECAS!$C$1:$E$26,3,FALSE),"")</f>
        <v>Ciencias de la Salud</v>
      </c>
      <c r="D75" s="213">
        <v>43972.325694444444</v>
      </c>
      <c r="E75" s="212" t="s">
        <v>92</v>
      </c>
      <c r="F75" s="212" t="s">
        <v>303</v>
      </c>
      <c r="G75" s="212" t="s">
        <v>304</v>
      </c>
      <c r="H75" s="212" t="s">
        <v>312</v>
      </c>
      <c r="I75" s="212" t="s">
        <v>92</v>
      </c>
      <c r="J75" s="212" t="s">
        <v>86</v>
      </c>
      <c r="K75" s="212"/>
      <c r="L75" s="212"/>
      <c r="M75" s="212"/>
      <c r="N75" s="212"/>
      <c r="O75" s="212"/>
      <c r="P75" s="212"/>
      <c r="Q75" s="212">
        <v>1</v>
      </c>
      <c r="R75" s="212">
        <v>5</v>
      </c>
      <c r="S75" s="212">
        <v>2</v>
      </c>
      <c r="T75" s="212">
        <v>2</v>
      </c>
      <c r="U75" s="212">
        <v>4</v>
      </c>
      <c r="V75" s="212">
        <v>4</v>
      </c>
      <c r="W75" s="212"/>
      <c r="X75" s="212">
        <v>4</v>
      </c>
      <c r="Y75" s="212">
        <v>5</v>
      </c>
      <c r="Z75" s="212">
        <v>3</v>
      </c>
      <c r="AA75" s="212">
        <v>4</v>
      </c>
      <c r="AB75" s="212">
        <v>4</v>
      </c>
      <c r="AC75" s="212" t="s">
        <v>314</v>
      </c>
      <c r="AD75" s="212"/>
      <c r="AE75" s="212"/>
      <c r="AF75" s="212"/>
      <c r="AG75" s="212"/>
      <c r="AH75" s="212"/>
      <c r="AI75" s="212"/>
      <c r="AJ75" s="212">
        <v>5</v>
      </c>
      <c r="AK75" s="212" t="s">
        <v>239</v>
      </c>
      <c r="AL75" s="212" t="s">
        <v>323</v>
      </c>
      <c r="AM75" s="212"/>
      <c r="AN75" s="212"/>
      <c r="AO75" s="212"/>
      <c r="AP75" s="212"/>
      <c r="AQ75" s="212" t="s">
        <v>7</v>
      </c>
      <c r="AR75" s="212" t="s">
        <v>239</v>
      </c>
      <c r="AS75" s="212" t="s">
        <v>239</v>
      </c>
      <c r="AT75" s="212" t="s">
        <v>6</v>
      </c>
      <c r="AU75" s="212" t="s">
        <v>7</v>
      </c>
      <c r="AV75" s="212"/>
      <c r="AW75" s="212">
        <v>5</v>
      </c>
      <c r="AX75" s="212">
        <v>5</v>
      </c>
      <c r="AY75" s="212" t="s">
        <v>309</v>
      </c>
      <c r="AZ75" s="212" t="s">
        <v>310</v>
      </c>
      <c r="BA75" s="212"/>
      <c r="BB75">
        <f t="shared" si="7"/>
        <v>1</v>
      </c>
      <c r="BC75">
        <f t="shared" si="7"/>
        <v>0</v>
      </c>
      <c r="BD75">
        <f t="shared" si="7"/>
        <v>0</v>
      </c>
      <c r="BE75">
        <f t="shared" si="7"/>
        <v>0</v>
      </c>
      <c r="BF75">
        <f t="shared" si="7"/>
        <v>0</v>
      </c>
      <c r="BG75">
        <f t="shared" si="7"/>
        <v>0</v>
      </c>
      <c r="BH75">
        <f t="shared" si="6"/>
        <v>0</v>
      </c>
      <c r="BI75">
        <f t="shared" si="5"/>
        <v>0</v>
      </c>
      <c r="BJ75">
        <f t="shared" si="5"/>
        <v>0</v>
      </c>
      <c r="BK75">
        <f t="shared" si="5"/>
        <v>0</v>
      </c>
      <c r="BL75">
        <f t="shared" si="5"/>
        <v>0</v>
      </c>
      <c r="BM75">
        <f t="shared" si="5"/>
        <v>1</v>
      </c>
      <c r="BN75">
        <f t="shared" si="5"/>
        <v>0</v>
      </c>
    </row>
    <row r="76" spans="1:66" ht="15" x14ac:dyDescent="0.25">
      <c r="A76" s="167" t="str">
        <f>IF(ISNA(LOOKUP($E76,BLIOTECAS!$B$1:$B$27,BLIOTECAS!C$1:C$27)),"",LOOKUP($E76,BLIOTECAS!$B$1:$B$27,BLIOTECAS!C$1:C$27))</f>
        <v/>
      </c>
      <c r="B76" s="167" t="str">
        <f>IF(ISNA(LOOKUP($E76,BLIOTECAS!$B$1:$B$27,BLIOTECAS!D$1:D$27)),"",LOOKUP($E76,BLIOTECAS!$B$1:$B$27,BLIOTECAS!D$1:D$27))</f>
        <v/>
      </c>
      <c r="C76" s="167" t="str">
        <f>IFERROR(VLOOKUP(E76,BLIOTECAS!$C$1:$E$26,3,FALSE),"")</f>
        <v>Ciencias Experimentales</v>
      </c>
      <c r="D76" s="213">
        <v>43972.288194444445</v>
      </c>
      <c r="E76" s="212" t="s">
        <v>79</v>
      </c>
      <c r="F76" s="212" t="s">
        <v>303</v>
      </c>
      <c r="G76" s="212" t="s">
        <v>303</v>
      </c>
      <c r="H76" s="212" t="s">
        <v>312</v>
      </c>
      <c r="I76" s="212" t="s">
        <v>79</v>
      </c>
      <c r="J76" s="212"/>
      <c r="K76" s="212"/>
      <c r="L76" s="212"/>
      <c r="M76" s="212"/>
      <c r="N76" s="212"/>
      <c r="O76" s="212"/>
      <c r="P76" s="212"/>
      <c r="Q76" s="212">
        <v>5</v>
      </c>
      <c r="R76" s="212">
        <v>5</v>
      </c>
      <c r="S76" s="212">
        <v>3</v>
      </c>
      <c r="T76" s="212">
        <v>1</v>
      </c>
      <c r="U76" s="212">
        <v>4</v>
      </c>
      <c r="V76" s="212">
        <v>5</v>
      </c>
      <c r="W76" s="212"/>
      <c r="X76" s="212">
        <v>5</v>
      </c>
      <c r="Y76" s="212">
        <v>5</v>
      </c>
      <c r="Z76" s="212">
        <v>5</v>
      </c>
      <c r="AA76" s="212"/>
      <c r="AB76" s="212">
        <v>5</v>
      </c>
      <c r="AC76" s="212" t="s">
        <v>314</v>
      </c>
      <c r="AD76" s="212"/>
      <c r="AE76" s="212"/>
      <c r="AF76" s="212"/>
      <c r="AG76" s="212"/>
      <c r="AH76" s="212"/>
      <c r="AI76" s="212"/>
      <c r="AJ76" s="212">
        <v>5</v>
      </c>
      <c r="AK76" s="212" t="s">
        <v>239</v>
      </c>
      <c r="AL76" s="212" t="s">
        <v>327</v>
      </c>
      <c r="AM76" s="212"/>
      <c r="AN76" s="212"/>
      <c r="AO76" s="212"/>
      <c r="AP76" s="212"/>
      <c r="AQ76" s="212" t="s">
        <v>7</v>
      </c>
      <c r="AR76" s="212" t="s">
        <v>239</v>
      </c>
      <c r="AS76" s="212" t="s">
        <v>7</v>
      </c>
      <c r="AT76" s="212"/>
      <c r="AU76" s="212" t="s">
        <v>7</v>
      </c>
      <c r="AV76" s="212"/>
      <c r="AW76" s="212">
        <v>5</v>
      </c>
      <c r="AX76" s="212">
        <v>5</v>
      </c>
      <c r="AY76" s="212" t="s">
        <v>309</v>
      </c>
      <c r="AZ76" s="212" t="s">
        <v>337</v>
      </c>
      <c r="BA76" s="212"/>
      <c r="BB76">
        <f t="shared" si="7"/>
        <v>1</v>
      </c>
      <c r="BC76">
        <f t="shared" si="7"/>
        <v>0</v>
      </c>
      <c r="BD76">
        <f t="shared" si="7"/>
        <v>0</v>
      </c>
      <c r="BE76">
        <f t="shared" si="7"/>
        <v>0</v>
      </c>
      <c r="BF76">
        <f t="shared" si="7"/>
        <v>0</v>
      </c>
      <c r="BG76">
        <f t="shared" si="7"/>
        <v>0</v>
      </c>
      <c r="BH76">
        <f t="shared" si="6"/>
        <v>0</v>
      </c>
      <c r="BI76">
        <f t="shared" si="5"/>
        <v>0</v>
      </c>
      <c r="BJ76">
        <f t="shared" si="5"/>
        <v>0</v>
      </c>
      <c r="BK76">
        <f t="shared" si="5"/>
        <v>0</v>
      </c>
      <c r="BL76">
        <f t="shared" si="5"/>
        <v>0</v>
      </c>
      <c r="BM76">
        <f t="shared" si="5"/>
        <v>1</v>
      </c>
      <c r="BN76">
        <f t="shared" si="5"/>
        <v>0</v>
      </c>
    </row>
    <row r="77" spans="1:66" ht="15" x14ac:dyDescent="0.25">
      <c r="A77" s="167" t="str">
        <f>IF(ISNA(LOOKUP($E77,BLIOTECAS!$B$1:$B$27,BLIOTECAS!C$1:C$27)),"",LOOKUP($E77,BLIOTECAS!$B$1:$B$27,BLIOTECAS!C$1:C$27))</f>
        <v/>
      </c>
      <c r="B77" s="167" t="str">
        <f>IF(ISNA(LOOKUP($E77,BLIOTECAS!$B$1:$B$27,BLIOTECAS!D$1:D$27)),"",LOOKUP($E77,BLIOTECAS!$B$1:$B$27,BLIOTECAS!D$1:D$27))</f>
        <v/>
      </c>
      <c r="C77" s="167" t="str">
        <f>IFERROR(VLOOKUP(E77,BLIOTECAS!$C$1:$E$26,3,FALSE),"")</f>
        <v>Humanidades</v>
      </c>
      <c r="D77" s="213">
        <v>43972.177083333336</v>
      </c>
      <c r="E77" s="212" t="s">
        <v>85</v>
      </c>
      <c r="F77" s="212" t="s">
        <v>303</v>
      </c>
      <c r="G77" s="212" t="s">
        <v>316</v>
      </c>
      <c r="H77" s="212" t="s">
        <v>312</v>
      </c>
      <c r="I77" s="212" t="s">
        <v>318</v>
      </c>
      <c r="J77" s="212" t="s">
        <v>86</v>
      </c>
      <c r="K77" s="212" t="s">
        <v>317</v>
      </c>
      <c r="L77" s="212"/>
      <c r="M77" s="212"/>
      <c r="N77" s="212"/>
      <c r="O77" s="212"/>
      <c r="P77" s="212"/>
      <c r="Q77" s="212">
        <v>4</v>
      </c>
      <c r="R77" s="212">
        <v>3</v>
      </c>
      <c r="S77" s="212">
        <v>5</v>
      </c>
      <c r="T77" s="212">
        <v>2</v>
      </c>
      <c r="U77" s="212">
        <v>2</v>
      </c>
      <c r="V77" s="212">
        <v>4</v>
      </c>
      <c r="W77" s="212"/>
      <c r="X77" s="212">
        <v>4</v>
      </c>
      <c r="Y77" s="212">
        <v>4</v>
      </c>
      <c r="Z77" s="212">
        <v>3</v>
      </c>
      <c r="AA77" s="212">
        <v>4</v>
      </c>
      <c r="AB77" s="212">
        <v>4</v>
      </c>
      <c r="AC77" s="212" t="s">
        <v>651</v>
      </c>
      <c r="AD77" s="212"/>
      <c r="AE77" s="212"/>
      <c r="AF77" s="212"/>
      <c r="AG77" s="212"/>
      <c r="AH77" s="212"/>
      <c r="AI77" s="212"/>
      <c r="AJ77" s="212">
        <v>4</v>
      </c>
      <c r="AK77" s="212" t="s">
        <v>239</v>
      </c>
      <c r="AL77" s="212" t="s">
        <v>323</v>
      </c>
      <c r="AM77" s="212"/>
      <c r="AN77" s="212"/>
      <c r="AO77" s="212"/>
      <c r="AP77" s="212"/>
      <c r="AQ77" s="212" t="s">
        <v>7</v>
      </c>
      <c r="AR77" s="212" t="s">
        <v>7</v>
      </c>
      <c r="AS77" s="212" t="s">
        <v>239</v>
      </c>
      <c r="AT77" s="212" t="s">
        <v>324</v>
      </c>
      <c r="AU77" s="212" t="s">
        <v>7</v>
      </c>
      <c r="AV77" s="212"/>
      <c r="AW77" s="212">
        <v>5</v>
      </c>
      <c r="AX77" s="212">
        <v>5</v>
      </c>
      <c r="AY77" s="212" t="s">
        <v>309</v>
      </c>
      <c r="AZ77" s="212" t="s">
        <v>310</v>
      </c>
      <c r="BA77" s="212" t="s">
        <v>757</v>
      </c>
      <c r="BB77">
        <f t="shared" si="7"/>
        <v>1</v>
      </c>
      <c r="BC77">
        <f t="shared" si="7"/>
        <v>0</v>
      </c>
      <c r="BD77">
        <f t="shared" si="7"/>
        <v>0</v>
      </c>
      <c r="BE77">
        <f t="shared" si="7"/>
        <v>0</v>
      </c>
      <c r="BF77">
        <f t="shared" si="7"/>
        <v>0</v>
      </c>
      <c r="BG77">
        <f t="shared" si="7"/>
        <v>0</v>
      </c>
      <c r="BH77">
        <f t="shared" si="6"/>
        <v>0</v>
      </c>
      <c r="BI77">
        <f t="shared" si="5"/>
        <v>1</v>
      </c>
      <c r="BJ77">
        <f t="shared" si="5"/>
        <v>0</v>
      </c>
      <c r="BK77">
        <f t="shared" si="5"/>
        <v>0</v>
      </c>
      <c r="BL77">
        <f t="shared" si="5"/>
        <v>1</v>
      </c>
      <c r="BM77">
        <f t="shared" si="5"/>
        <v>0</v>
      </c>
      <c r="BN77">
        <f t="shared" si="5"/>
        <v>0</v>
      </c>
    </row>
    <row r="78" spans="1:66" ht="15" x14ac:dyDescent="0.25">
      <c r="A78" s="167" t="str">
        <f>IF(ISNA(LOOKUP($E78,BLIOTECAS!$B$1:$B$27,BLIOTECAS!C$1:C$27)),"",LOOKUP($E78,BLIOTECAS!$B$1:$B$27,BLIOTECAS!C$1:C$27))</f>
        <v/>
      </c>
      <c r="B78" s="167" t="str">
        <f>IF(ISNA(LOOKUP($E78,BLIOTECAS!$B$1:$B$27,BLIOTECAS!D$1:D$27)),"",LOOKUP($E78,BLIOTECAS!$B$1:$B$27,BLIOTECAS!D$1:D$27))</f>
        <v/>
      </c>
      <c r="C78" s="167" t="str">
        <f>IFERROR(VLOOKUP(E78,BLIOTECAS!$C$1:$E$26,3,FALSE),"")</f>
        <v>Ciencias Experimentales</v>
      </c>
      <c r="D78" s="213">
        <v>43972.063194444447</v>
      </c>
      <c r="E78" s="212" t="s">
        <v>73</v>
      </c>
      <c r="F78" s="212" t="s">
        <v>303</v>
      </c>
      <c r="G78" s="212" t="s">
        <v>303</v>
      </c>
      <c r="H78" s="212" t="s">
        <v>330</v>
      </c>
      <c r="I78" s="212" t="s">
        <v>73</v>
      </c>
      <c r="J78" s="212" t="s">
        <v>78</v>
      </c>
      <c r="K78" s="212" t="s">
        <v>317</v>
      </c>
      <c r="L78" s="212"/>
      <c r="M78" s="212"/>
      <c r="N78" s="212"/>
      <c r="O78" s="212"/>
      <c r="P78" s="212"/>
      <c r="Q78" s="212">
        <v>4</v>
      </c>
      <c r="R78" s="212">
        <v>2</v>
      </c>
      <c r="S78" s="212">
        <v>5</v>
      </c>
      <c r="T78" s="212">
        <v>3</v>
      </c>
      <c r="U78" s="212">
        <v>5</v>
      </c>
      <c r="V78" s="212">
        <v>5</v>
      </c>
      <c r="W78" s="212"/>
      <c r="X78" s="212">
        <v>5</v>
      </c>
      <c r="Y78" s="212">
        <v>5</v>
      </c>
      <c r="Z78" s="212">
        <v>5</v>
      </c>
      <c r="AA78" s="212">
        <v>5</v>
      </c>
      <c r="AB78" s="212">
        <v>5</v>
      </c>
      <c r="AC78" s="212" t="s">
        <v>328</v>
      </c>
      <c r="AD78" s="212"/>
      <c r="AE78" s="212"/>
      <c r="AF78" s="212"/>
      <c r="AG78" s="212"/>
      <c r="AH78" s="212"/>
      <c r="AI78" s="212"/>
      <c r="AJ78" s="212">
        <v>5</v>
      </c>
      <c r="AK78" s="212" t="s">
        <v>239</v>
      </c>
      <c r="AL78" s="212" t="s">
        <v>327</v>
      </c>
      <c r="AM78" s="212"/>
      <c r="AN78" s="212"/>
      <c r="AO78" s="212"/>
      <c r="AP78" s="212"/>
      <c r="AQ78" s="212" t="s">
        <v>7</v>
      </c>
      <c r="AR78" s="212" t="s">
        <v>239</v>
      </c>
      <c r="AS78" s="212" t="s">
        <v>7</v>
      </c>
      <c r="AT78" s="212"/>
      <c r="AU78" s="212" t="s">
        <v>239</v>
      </c>
      <c r="AV78" s="212"/>
      <c r="AW78" s="212">
        <v>5</v>
      </c>
      <c r="AX78" s="212">
        <v>5</v>
      </c>
      <c r="AY78" s="212" t="s">
        <v>309</v>
      </c>
      <c r="AZ78" s="212" t="s">
        <v>315</v>
      </c>
      <c r="BA78" s="212"/>
      <c r="BB78">
        <f t="shared" si="7"/>
        <v>0</v>
      </c>
      <c r="BC78">
        <f t="shared" si="7"/>
        <v>1</v>
      </c>
      <c r="BD78">
        <f t="shared" si="7"/>
        <v>0</v>
      </c>
      <c r="BE78">
        <f t="shared" si="7"/>
        <v>0</v>
      </c>
      <c r="BF78">
        <f t="shared" si="7"/>
        <v>0</v>
      </c>
      <c r="BG78">
        <f t="shared" si="7"/>
        <v>0</v>
      </c>
      <c r="BH78">
        <f t="shared" si="6"/>
        <v>1</v>
      </c>
      <c r="BI78">
        <f t="shared" si="5"/>
        <v>1</v>
      </c>
      <c r="BJ78">
        <f t="shared" si="5"/>
        <v>1</v>
      </c>
      <c r="BK78">
        <f t="shared" si="5"/>
        <v>1</v>
      </c>
      <c r="BL78">
        <f t="shared" si="5"/>
        <v>1</v>
      </c>
      <c r="BM78">
        <f t="shared" si="5"/>
        <v>0</v>
      </c>
      <c r="BN78">
        <f t="shared" si="5"/>
        <v>0</v>
      </c>
    </row>
    <row r="79" spans="1:66" ht="15" x14ac:dyDescent="0.25">
      <c r="A79" s="167" t="str">
        <f>IF(ISNA(LOOKUP($E79,BLIOTECAS!$B$1:$B$27,BLIOTECAS!C$1:C$27)),"",LOOKUP($E79,BLIOTECAS!$B$1:$B$27,BLIOTECAS!C$1:C$27))</f>
        <v/>
      </c>
      <c r="B79" s="167" t="str">
        <f>IF(ISNA(LOOKUP($E79,BLIOTECAS!$B$1:$B$27,BLIOTECAS!D$1:D$27)),"",LOOKUP($E79,BLIOTECAS!$B$1:$B$27,BLIOTECAS!D$1:D$27))</f>
        <v/>
      </c>
      <c r="C79" s="167" t="str">
        <f>IFERROR(VLOOKUP(E79,BLIOTECAS!$C$1:$E$26,3,FALSE),"")</f>
        <v>Ciencias de la Salud</v>
      </c>
      <c r="D79" s="213">
        <v>43972.000694444447</v>
      </c>
      <c r="E79" s="212" t="s">
        <v>91</v>
      </c>
      <c r="F79" s="212" t="s">
        <v>303</v>
      </c>
      <c r="G79" s="212" t="s">
        <v>304</v>
      </c>
      <c r="H79" s="212" t="s">
        <v>312</v>
      </c>
      <c r="I79" s="212" t="s">
        <v>91</v>
      </c>
      <c r="J79" s="212" t="s">
        <v>80</v>
      </c>
      <c r="K79" s="212" t="s">
        <v>203</v>
      </c>
      <c r="L79" s="212"/>
      <c r="M79" s="212"/>
      <c r="N79" s="212"/>
      <c r="O79" s="212"/>
      <c r="P79" s="212"/>
      <c r="Q79" s="212">
        <v>2</v>
      </c>
      <c r="R79" s="212">
        <v>5</v>
      </c>
      <c r="S79" s="212">
        <v>2</v>
      </c>
      <c r="T79" s="212">
        <v>2</v>
      </c>
      <c r="U79" s="212">
        <v>3</v>
      </c>
      <c r="V79" s="212">
        <v>5</v>
      </c>
      <c r="W79" s="212"/>
      <c r="X79" s="212">
        <v>5</v>
      </c>
      <c r="Y79" s="212">
        <v>5</v>
      </c>
      <c r="Z79" s="212">
        <v>3</v>
      </c>
      <c r="AA79" s="212">
        <v>5</v>
      </c>
      <c r="AB79" s="212">
        <v>5</v>
      </c>
      <c r="AC79" s="212" t="s">
        <v>336</v>
      </c>
      <c r="AD79" s="212"/>
      <c r="AE79" s="212"/>
      <c r="AF79" s="212"/>
      <c r="AG79" s="212"/>
      <c r="AH79" s="212"/>
      <c r="AI79" s="212"/>
      <c r="AJ79" s="212">
        <v>5</v>
      </c>
      <c r="AK79" s="212" t="s">
        <v>239</v>
      </c>
      <c r="AL79" s="212" t="s">
        <v>327</v>
      </c>
      <c r="AM79" s="212"/>
      <c r="AN79" s="212"/>
      <c r="AO79" s="212"/>
      <c r="AP79" s="212"/>
      <c r="AQ79" s="212" t="s">
        <v>239</v>
      </c>
      <c r="AR79" s="212" t="s">
        <v>239</v>
      </c>
      <c r="AS79" s="212" t="s">
        <v>7</v>
      </c>
      <c r="AT79" s="212"/>
      <c r="AU79" s="212" t="s">
        <v>7</v>
      </c>
      <c r="AV79" s="212"/>
      <c r="AW79" s="212">
        <v>5</v>
      </c>
      <c r="AX79" s="212">
        <v>5</v>
      </c>
      <c r="AY79" s="212" t="s">
        <v>309</v>
      </c>
      <c r="AZ79" s="212" t="s">
        <v>337</v>
      </c>
      <c r="BA79" s="212"/>
      <c r="BB79">
        <f t="shared" si="7"/>
        <v>1</v>
      </c>
      <c r="BC79">
        <f t="shared" si="7"/>
        <v>0</v>
      </c>
      <c r="BD79">
        <f t="shared" si="7"/>
        <v>0</v>
      </c>
      <c r="BE79">
        <f t="shared" si="7"/>
        <v>0</v>
      </c>
      <c r="BF79">
        <f t="shared" si="7"/>
        <v>0</v>
      </c>
      <c r="BG79">
        <f t="shared" si="7"/>
        <v>0</v>
      </c>
      <c r="BH79">
        <f t="shared" si="6"/>
        <v>0</v>
      </c>
      <c r="BI79">
        <f t="shared" si="5"/>
        <v>0</v>
      </c>
      <c r="BJ79">
        <f t="shared" si="5"/>
        <v>0</v>
      </c>
      <c r="BK79">
        <f t="shared" si="5"/>
        <v>1</v>
      </c>
      <c r="BL79">
        <f t="shared" si="5"/>
        <v>1</v>
      </c>
      <c r="BM79">
        <f t="shared" si="5"/>
        <v>0</v>
      </c>
      <c r="BN79">
        <f t="shared" si="5"/>
        <v>0</v>
      </c>
    </row>
    <row r="80" spans="1:66" ht="15" x14ac:dyDescent="0.25">
      <c r="A80" s="167" t="str">
        <f>IF(ISNA(LOOKUP($E80,BLIOTECAS!$B$1:$B$27,BLIOTECAS!C$1:C$27)),"",LOOKUP($E80,BLIOTECAS!$B$1:$B$27,BLIOTECAS!C$1:C$27))</f>
        <v/>
      </c>
      <c r="B80" s="167" t="str">
        <f>IF(ISNA(LOOKUP($E80,BLIOTECAS!$B$1:$B$27,BLIOTECAS!D$1:D$27)),"",LOOKUP($E80,BLIOTECAS!$B$1:$B$27,BLIOTECAS!D$1:D$27))</f>
        <v/>
      </c>
      <c r="C80" s="167" t="str">
        <f>IFERROR(VLOOKUP(E80,BLIOTECAS!$C$1:$E$26,3,FALSE),"")</f>
        <v>Ciencias de la Salud</v>
      </c>
      <c r="D80" s="213">
        <v>43971.952777777777</v>
      </c>
      <c r="E80" s="212" t="s">
        <v>90</v>
      </c>
      <c r="F80" s="212" t="s">
        <v>316</v>
      </c>
      <c r="G80" s="212" t="s">
        <v>316</v>
      </c>
      <c r="H80" s="212" t="s">
        <v>330</v>
      </c>
      <c r="I80" s="212" t="s">
        <v>90</v>
      </c>
      <c r="J80" s="212"/>
      <c r="K80" s="212"/>
      <c r="L80" s="212"/>
      <c r="M80" s="212"/>
      <c r="N80" s="212"/>
      <c r="O80" s="212"/>
      <c r="P80" s="212"/>
      <c r="Q80" s="212">
        <v>1</v>
      </c>
      <c r="R80" s="212">
        <v>5</v>
      </c>
      <c r="S80" s="212">
        <v>1</v>
      </c>
      <c r="T80" s="212">
        <v>4</v>
      </c>
      <c r="U80" s="212">
        <v>4</v>
      </c>
      <c r="V80" s="212">
        <v>4</v>
      </c>
      <c r="W80" s="212"/>
      <c r="X80" s="212">
        <v>5</v>
      </c>
      <c r="Y80" s="212">
        <v>5</v>
      </c>
      <c r="Z80" s="212">
        <v>5</v>
      </c>
      <c r="AA80" s="212">
        <v>4</v>
      </c>
      <c r="AB80" s="212">
        <v>5</v>
      </c>
      <c r="AC80" s="212" t="s">
        <v>352</v>
      </c>
      <c r="AD80" s="212"/>
      <c r="AE80" s="212"/>
      <c r="AF80" s="212"/>
      <c r="AG80" s="212"/>
      <c r="AH80" s="212"/>
      <c r="AI80" s="212"/>
      <c r="AJ80" s="212">
        <v>5</v>
      </c>
      <c r="AK80" s="212" t="s">
        <v>239</v>
      </c>
      <c r="AL80" s="212" t="s">
        <v>327</v>
      </c>
      <c r="AM80" s="212"/>
      <c r="AN80" s="212"/>
      <c r="AO80" s="212"/>
      <c r="AP80" s="212"/>
      <c r="AQ80" s="212" t="s">
        <v>7</v>
      </c>
      <c r="AR80" s="212" t="s">
        <v>7</v>
      </c>
      <c r="AS80" s="212" t="s">
        <v>7</v>
      </c>
      <c r="AT80" s="212"/>
      <c r="AU80" s="212"/>
      <c r="AV80" s="212"/>
      <c r="AW80" s="212">
        <v>5</v>
      </c>
      <c r="AX80" s="212">
        <v>5</v>
      </c>
      <c r="AY80" s="212" t="s">
        <v>309</v>
      </c>
      <c r="AZ80" s="212" t="s">
        <v>310</v>
      </c>
      <c r="BA80" s="212"/>
      <c r="BB80">
        <f t="shared" si="7"/>
        <v>0</v>
      </c>
      <c r="BC80">
        <f t="shared" si="7"/>
        <v>1</v>
      </c>
      <c r="BD80">
        <f t="shared" si="7"/>
        <v>0</v>
      </c>
      <c r="BE80">
        <f t="shared" si="7"/>
        <v>0</v>
      </c>
      <c r="BF80">
        <f t="shared" si="7"/>
        <v>0</v>
      </c>
      <c r="BG80">
        <f t="shared" si="7"/>
        <v>0</v>
      </c>
      <c r="BH80">
        <f t="shared" si="6"/>
        <v>0</v>
      </c>
      <c r="BI80">
        <f t="shared" si="5"/>
        <v>0</v>
      </c>
      <c r="BJ80">
        <f t="shared" si="5"/>
        <v>0</v>
      </c>
      <c r="BK80">
        <f t="shared" si="5"/>
        <v>0</v>
      </c>
      <c r="BL80">
        <f t="shared" si="5"/>
        <v>0</v>
      </c>
      <c r="BM80">
        <f t="shared" si="5"/>
        <v>0</v>
      </c>
      <c r="BN80">
        <f t="shared" si="5"/>
        <v>1</v>
      </c>
    </row>
    <row r="81" spans="1:66" ht="15" x14ac:dyDescent="0.25">
      <c r="A81" s="167" t="str">
        <f>IF(ISNA(LOOKUP($E81,BLIOTECAS!$B$1:$B$27,BLIOTECAS!C$1:C$27)),"",LOOKUP($E81,BLIOTECAS!$B$1:$B$27,BLIOTECAS!C$1:C$27))</f>
        <v/>
      </c>
      <c r="B81" s="167" t="str">
        <f>IF(ISNA(LOOKUP($E81,BLIOTECAS!$B$1:$B$27,BLIOTECAS!D$1:D$27)),"",LOOKUP($E81,BLIOTECAS!$B$1:$B$27,BLIOTECAS!D$1:D$27))</f>
        <v/>
      </c>
      <c r="C81" s="167" t="str">
        <f>IFERROR(VLOOKUP(E81,BLIOTECAS!$C$1:$E$26,3,FALSE),"")</f>
        <v>Ciencias Sociales</v>
      </c>
      <c r="D81" s="213">
        <v>43971.915972222225</v>
      </c>
      <c r="E81" s="212" t="s">
        <v>82</v>
      </c>
      <c r="F81" s="212" t="s">
        <v>303</v>
      </c>
      <c r="G81" s="212" t="s">
        <v>304</v>
      </c>
      <c r="H81" s="212" t="s">
        <v>312</v>
      </c>
      <c r="I81" s="212" t="s">
        <v>317</v>
      </c>
      <c r="J81" s="212"/>
      <c r="K81" s="212"/>
      <c r="L81" s="212"/>
      <c r="M81" s="212"/>
      <c r="N81" s="212"/>
      <c r="O81" s="212"/>
      <c r="P81" s="212"/>
      <c r="Q81" s="212">
        <v>5</v>
      </c>
      <c r="R81" s="212">
        <v>4</v>
      </c>
      <c r="S81" s="212">
        <v>4</v>
      </c>
      <c r="T81" s="212">
        <v>3</v>
      </c>
      <c r="U81" s="212">
        <v>2</v>
      </c>
      <c r="V81" s="212">
        <v>5</v>
      </c>
      <c r="W81" s="212"/>
      <c r="X81" s="212">
        <v>3</v>
      </c>
      <c r="Y81" s="212">
        <v>5</v>
      </c>
      <c r="Z81" s="212">
        <v>4</v>
      </c>
      <c r="AA81" s="212">
        <v>2</v>
      </c>
      <c r="AB81" s="212">
        <v>3</v>
      </c>
      <c r="AC81" s="212" t="s">
        <v>331</v>
      </c>
      <c r="AD81" s="212"/>
      <c r="AE81" s="212"/>
      <c r="AF81" s="212"/>
      <c r="AG81" s="212"/>
      <c r="AH81" s="212"/>
      <c r="AI81" s="212"/>
      <c r="AJ81" s="212">
        <v>4</v>
      </c>
      <c r="AK81" s="212" t="s">
        <v>239</v>
      </c>
      <c r="AL81" s="212" t="s">
        <v>323</v>
      </c>
      <c r="AM81" s="212"/>
      <c r="AN81" s="212"/>
      <c r="AO81" s="212"/>
      <c r="AP81" s="212"/>
      <c r="AQ81" s="212" t="s">
        <v>239</v>
      </c>
      <c r="AR81" s="212" t="s">
        <v>239</v>
      </c>
      <c r="AS81" s="212" t="s">
        <v>239</v>
      </c>
      <c r="AT81" s="212" t="s">
        <v>324</v>
      </c>
      <c r="AU81" s="212" t="s">
        <v>7</v>
      </c>
      <c r="AV81" s="212"/>
      <c r="AW81" s="212">
        <v>5</v>
      </c>
      <c r="AX81" s="212">
        <v>5</v>
      </c>
      <c r="AY81" s="212" t="s">
        <v>309</v>
      </c>
      <c r="AZ81" s="212" t="s">
        <v>422</v>
      </c>
      <c r="BA81" s="212"/>
      <c r="BB81">
        <f t="shared" si="7"/>
        <v>1</v>
      </c>
      <c r="BC81">
        <f t="shared" si="7"/>
        <v>0</v>
      </c>
      <c r="BD81">
        <f t="shared" si="7"/>
        <v>0</v>
      </c>
      <c r="BE81">
        <f t="shared" si="7"/>
        <v>0</v>
      </c>
      <c r="BF81">
        <f t="shared" si="7"/>
        <v>0</v>
      </c>
      <c r="BG81">
        <f t="shared" si="7"/>
        <v>0</v>
      </c>
      <c r="BH81">
        <f t="shared" si="6"/>
        <v>0</v>
      </c>
      <c r="BI81">
        <f t="shared" si="5"/>
        <v>0</v>
      </c>
      <c r="BJ81">
        <f t="shared" si="5"/>
        <v>0</v>
      </c>
      <c r="BK81">
        <f t="shared" si="5"/>
        <v>0</v>
      </c>
      <c r="BL81">
        <f t="shared" si="5"/>
        <v>1</v>
      </c>
      <c r="BM81">
        <f t="shared" si="5"/>
        <v>0</v>
      </c>
      <c r="BN81">
        <f t="shared" si="5"/>
        <v>0</v>
      </c>
    </row>
    <row r="82" spans="1:66" ht="15" x14ac:dyDescent="0.25">
      <c r="A82" s="167" t="str">
        <f>IF(ISNA(LOOKUP($E82,BLIOTECAS!$B$1:$B$27,BLIOTECAS!C$1:C$27)),"",LOOKUP($E82,BLIOTECAS!$B$1:$B$27,BLIOTECAS!C$1:C$27))</f>
        <v/>
      </c>
      <c r="B82" s="167" t="str">
        <f>IF(ISNA(LOOKUP($E82,BLIOTECAS!$B$1:$B$27,BLIOTECAS!D$1:D$27)),"",LOOKUP($E82,BLIOTECAS!$B$1:$B$27,BLIOTECAS!D$1:D$27))</f>
        <v/>
      </c>
      <c r="C82" s="167" t="str">
        <f>IFERROR(VLOOKUP(E82,BLIOTECAS!$C$1:$E$26,3,FALSE),"")</f>
        <v>Ciencias Sociales</v>
      </c>
      <c r="D82" s="213">
        <v>43971.909722222219</v>
      </c>
      <c r="E82" s="212" t="s">
        <v>76</v>
      </c>
      <c r="F82" s="212" t="s">
        <v>316</v>
      </c>
      <c r="G82" s="212" t="s">
        <v>311</v>
      </c>
      <c r="H82" s="212" t="s">
        <v>312</v>
      </c>
      <c r="I82" s="212" t="s">
        <v>76</v>
      </c>
      <c r="J82" s="212" t="s">
        <v>80</v>
      </c>
      <c r="K82" s="212" t="s">
        <v>486</v>
      </c>
      <c r="L82" s="212"/>
      <c r="M82" s="212"/>
      <c r="N82" s="212"/>
      <c r="O82" s="212"/>
      <c r="P82" s="212"/>
      <c r="Q82" s="212">
        <v>2</v>
      </c>
      <c r="R82" s="212">
        <v>4</v>
      </c>
      <c r="S82" s="212">
        <v>4</v>
      </c>
      <c r="T82" s="212">
        <v>1</v>
      </c>
      <c r="U82" s="212">
        <v>3</v>
      </c>
      <c r="V82" s="212">
        <v>5</v>
      </c>
      <c r="W82" s="212"/>
      <c r="X82" s="212">
        <v>5</v>
      </c>
      <c r="Y82" s="212">
        <v>4</v>
      </c>
      <c r="Z82" s="212">
        <v>3</v>
      </c>
      <c r="AA82" s="212">
        <v>4</v>
      </c>
      <c r="AB82" s="212">
        <v>4</v>
      </c>
      <c r="AC82" s="212" t="s">
        <v>336</v>
      </c>
      <c r="AD82" s="212"/>
      <c r="AE82" s="212"/>
      <c r="AF82" s="212"/>
      <c r="AG82" s="212"/>
      <c r="AH82" s="212"/>
      <c r="AI82" s="212"/>
      <c r="AJ82" s="212">
        <v>5</v>
      </c>
      <c r="AK82" s="212" t="s">
        <v>239</v>
      </c>
      <c r="AL82" s="212" t="s">
        <v>307</v>
      </c>
      <c r="AM82" s="212"/>
      <c r="AN82" s="212"/>
      <c r="AO82" s="212"/>
      <c r="AP82" s="212"/>
      <c r="AQ82" s="212" t="s">
        <v>239</v>
      </c>
      <c r="AR82" s="212" t="s">
        <v>239</v>
      </c>
      <c r="AS82" s="212" t="s">
        <v>239</v>
      </c>
      <c r="AT82" s="212" t="s">
        <v>324</v>
      </c>
      <c r="AU82" s="212" t="s">
        <v>239</v>
      </c>
      <c r="AV82" s="212"/>
      <c r="AW82" s="212">
        <v>5</v>
      </c>
      <c r="AX82" s="212">
        <v>5</v>
      </c>
      <c r="AY82" s="212" t="s">
        <v>309</v>
      </c>
      <c r="AZ82" s="212" t="s">
        <v>315</v>
      </c>
      <c r="BA82" s="212"/>
      <c r="BB82">
        <f t="shared" si="7"/>
        <v>1</v>
      </c>
      <c r="BC82">
        <f t="shared" si="7"/>
        <v>0</v>
      </c>
      <c r="BD82">
        <f t="shared" si="7"/>
        <v>0</v>
      </c>
      <c r="BE82">
        <f t="shared" si="7"/>
        <v>0</v>
      </c>
      <c r="BF82">
        <f t="shared" si="7"/>
        <v>0</v>
      </c>
      <c r="BG82">
        <f t="shared" si="7"/>
        <v>0</v>
      </c>
      <c r="BH82">
        <f t="shared" si="6"/>
        <v>0</v>
      </c>
      <c r="BI82">
        <f t="shared" si="5"/>
        <v>0</v>
      </c>
      <c r="BJ82">
        <f t="shared" si="5"/>
        <v>0</v>
      </c>
      <c r="BK82">
        <f t="shared" si="5"/>
        <v>1</v>
      </c>
      <c r="BL82">
        <f t="shared" si="5"/>
        <v>1</v>
      </c>
      <c r="BM82">
        <f t="shared" si="5"/>
        <v>0</v>
      </c>
      <c r="BN82">
        <f t="shared" si="5"/>
        <v>0</v>
      </c>
    </row>
    <row r="83" spans="1:66" ht="15" x14ac:dyDescent="0.25">
      <c r="A83" s="167" t="str">
        <f>IF(ISNA(LOOKUP($E83,BLIOTECAS!$B$1:$B$27,BLIOTECAS!C$1:C$27)),"",LOOKUP($E83,BLIOTECAS!$B$1:$B$27,BLIOTECAS!C$1:C$27))</f>
        <v/>
      </c>
      <c r="B83" s="167" t="str">
        <f>IF(ISNA(LOOKUP($E83,BLIOTECAS!$B$1:$B$27,BLIOTECAS!D$1:D$27)),"",LOOKUP($E83,BLIOTECAS!$B$1:$B$27,BLIOTECAS!D$1:D$27))</f>
        <v/>
      </c>
      <c r="C83" s="167" t="str">
        <f>IFERROR(VLOOKUP(E83,BLIOTECAS!$C$1:$E$26,3,FALSE),"")</f>
        <v>Ciencias Sociales</v>
      </c>
      <c r="D83" s="213">
        <v>43971.886805555558</v>
      </c>
      <c r="E83" s="212" t="s">
        <v>199</v>
      </c>
      <c r="F83" s="212" t="s">
        <v>303</v>
      </c>
      <c r="G83" s="212" t="s">
        <v>311</v>
      </c>
      <c r="H83" s="212" t="s">
        <v>330</v>
      </c>
      <c r="I83" s="212" t="s">
        <v>199</v>
      </c>
      <c r="J83" s="212"/>
      <c r="K83" s="212"/>
      <c r="L83" s="212"/>
      <c r="M83" s="212"/>
      <c r="N83" s="212"/>
      <c r="O83" s="212"/>
      <c r="P83" s="212"/>
      <c r="Q83" s="212">
        <v>5</v>
      </c>
      <c r="R83" s="212">
        <v>5</v>
      </c>
      <c r="S83" s="212">
        <v>5</v>
      </c>
      <c r="T83" s="212">
        <v>2</v>
      </c>
      <c r="U83" s="212">
        <v>5</v>
      </c>
      <c r="V83" s="212">
        <v>5</v>
      </c>
      <c r="W83" s="212"/>
      <c r="X83" s="212">
        <v>5</v>
      </c>
      <c r="Y83" s="212">
        <v>5</v>
      </c>
      <c r="Z83" s="212">
        <v>5</v>
      </c>
      <c r="AA83" s="212">
        <v>5</v>
      </c>
      <c r="AB83" s="212">
        <v>4</v>
      </c>
      <c r="AC83" s="212" t="s">
        <v>314</v>
      </c>
      <c r="AD83" s="212"/>
      <c r="AE83" s="212"/>
      <c r="AF83" s="212"/>
      <c r="AG83" s="212"/>
      <c r="AH83" s="212"/>
      <c r="AI83" s="212"/>
      <c r="AJ83" s="212">
        <v>5</v>
      </c>
      <c r="AK83" s="212" t="s">
        <v>7</v>
      </c>
      <c r="AL83" s="212"/>
      <c r="AM83" s="212"/>
      <c r="AN83" s="212"/>
      <c r="AO83" s="212"/>
      <c r="AP83" s="212"/>
      <c r="AQ83" s="212" t="s">
        <v>7</v>
      </c>
      <c r="AR83" s="212" t="s">
        <v>7</v>
      </c>
      <c r="AS83" s="212" t="s">
        <v>7</v>
      </c>
      <c r="AT83" s="212"/>
      <c r="AU83" s="212" t="s">
        <v>7</v>
      </c>
      <c r="AV83" s="212"/>
      <c r="AW83" s="212">
        <v>5</v>
      </c>
      <c r="AX83" s="212">
        <v>5</v>
      </c>
      <c r="AY83" s="212" t="s">
        <v>309</v>
      </c>
      <c r="AZ83" s="212"/>
      <c r="BA83" s="212"/>
      <c r="BB83">
        <f t="shared" si="7"/>
        <v>0</v>
      </c>
      <c r="BC83">
        <f t="shared" si="7"/>
        <v>1</v>
      </c>
      <c r="BD83">
        <f t="shared" si="7"/>
        <v>0</v>
      </c>
      <c r="BE83">
        <f t="shared" si="7"/>
        <v>0</v>
      </c>
      <c r="BF83">
        <f t="shared" si="7"/>
        <v>0</v>
      </c>
      <c r="BG83">
        <f t="shared" si="7"/>
        <v>0</v>
      </c>
      <c r="BH83">
        <f t="shared" si="6"/>
        <v>0</v>
      </c>
      <c r="BI83">
        <f t="shared" si="5"/>
        <v>0</v>
      </c>
      <c r="BJ83">
        <f t="shared" si="5"/>
        <v>0</v>
      </c>
      <c r="BK83">
        <f t="shared" si="5"/>
        <v>0</v>
      </c>
      <c r="BL83">
        <f t="shared" si="5"/>
        <v>0</v>
      </c>
      <c r="BM83">
        <f t="shared" si="5"/>
        <v>1</v>
      </c>
      <c r="BN83">
        <f t="shared" si="5"/>
        <v>0</v>
      </c>
    </row>
    <row r="84" spans="1:66" ht="15" x14ac:dyDescent="0.25">
      <c r="A84" s="167" t="str">
        <f>IF(ISNA(LOOKUP($E84,BLIOTECAS!$B$1:$B$27,BLIOTECAS!C$1:C$27)),"",LOOKUP($E84,BLIOTECAS!$B$1:$B$27,BLIOTECAS!C$1:C$27))</f>
        <v/>
      </c>
      <c r="B84" s="167" t="str">
        <f>IF(ISNA(LOOKUP($E84,BLIOTECAS!$B$1:$B$27,BLIOTECAS!D$1:D$27)),"",LOOKUP($E84,BLIOTECAS!$B$1:$B$27,BLIOTECAS!D$1:D$27))</f>
        <v/>
      </c>
      <c r="C84" s="167" t="str">
        <f>IFERROR(VLOOKUP(E84,BLIOTECAS!$C$1:$E$26,3,FALSE),"")</f>
        <v>Ciencias Sociales</v>
      </c>
      <c r="D84" s="213">
        <v>43971.885416666664</v>
      </c>
      <c r="E84" s="212" t="s">
        <v>203</v>
      </c>
      <c r="F84" s="212" t="s">
        <v>303</v>
      </c>
      <c r="G84" s="212" t="s">
        <v>303</v>
      </c>
      <c r="H84" s="212" t="s">
        <v>330</v>
      </c>
      <c r="I84" s="212" t="s">
        <v>80</v>
      </c>
      <c r="J84" s="212" t="s">
        <v>203</v>
      </c>
      <c r="K84" s="212"/>
      <c r="L84" s="212"/>
      <c r="M84" s="212"/>
      <c r="N84" s="212"/>
      <c r="O84" s="212"/>
      <c r="P84" s="212"/>
      <c r="Q84" s="212">
        <v>5</v>
      </c>
      <c r="R84" s="212">
        <v>5</v>
      </c>
      <c r="S84" s="212">
        <v>5</v>
      </c>
      <c r="T84" s="212">
        <v>3</v>
      </c>
      <c r="U84" s="212">
        <v>5</v>
      </c>
      <c r="V84" s="212">
        <v>4</v>
      </c>
      <c r="W84" s="212"/>
      <c r="X84" s="212">
        <v>5</v>
      </c>
      <c r="Y84" s="212">
        <v>5</v>
      </c>
      <c r="Z84" s="212">
        <v>4</v>
      </c>
      <c r="AA84" s="212">
        <v>5</v>
      </c>
      <c r="AB84" s="212">
        <v>4</v>
      </c>
      <c r="AC84" s="212" t="s">
        <v>336</v>
      </c>
      <c r="AD84" s="212"/>
      <c r="AE84" s="212"/>
      <c r="AF84" s="212"/>
      <c r="AG84" s="212"/>
      <c r="AH84" s="212"/>
      <c r="AI84" s="212"/>
      <c r="AJ84" s="212">
        <v>5</v>
      </c>
      <c r="AK84" s="212" t="s">
        <v>239</v>
      </c>
      <c r="AL84" s="212"/>
      <c r="AM84" s="212"/>
      <c r="AN84" s="212"/>
      <c r="AO84" s="212"/>
      <c r="AP84" s="212"/>
      <c r="AQ84" s="212" t="s">
        <v>239</v>
      </c>
      <c r="AR84" s="212" t="s">
        <v>239</v>
      </c>
      <c r="AS84" s="212" t="s">
        <v>7</v>
      </c>
      <c r="AT84" s="212"/>
      <c r="AU84" s="212" t="s">
        <v>7</v>
      </c>
      <c r="AV84" s="212"/>
      <c r="AW84" s="212">
        <v>5</v>
      </c>
      <c r="AX84" s="212">
        <v>5</v>
      </c>
      <c r="AY84" s="212" t="s">
        <v>309</v>
      </c>
      <c r="AZ84" s="212" t="s">
        <v>310</v>
      </c>
      <c r="BA84" s="212"/>
      <c r="BB84">
        <f t="shared" si="7"/>
        <v>0</v>
      </c>
      <c r="BC84">
        <f t="shared" si="7"/>
        <v>1</v>
      </c>
      <c r="BD84">
        <f t="shared" si="7"/>
        <v>0</v>
      </c>
      <c r="BE84">
        <f t="shared" si="7"/>
        <v>0</v>
      </c>
      <c r="BF84">
        <f t="shared" si="7"/>
        <v>0</v>
      </c>
      <c r="BG84">
        <f t="shared" si="7"/>
        <v>0</v>
      </c>
      <c r="BH84">
        <f t="shared" si="6"/>
        <v>0</v>
      </c>
      <c r="BI84">
        <f t="shared" si="5"/>
        <v>0</v>
      </c>
      <c r="BJ84">
        <f t="shared" si="5"/>
        <v>0</v>
      </c>
      <c r="BK84">
        <f t="shared" si="5"/>
        <v>1</v>
      </c>
      <c r="BL84">
        <f t="shared" si="5"/>
        <v>1</v>
      </c>
      <c r="BM84">
        <f t="shared" si="5"/>
        <v>0</v>
      </c>
      <c r="BN84">
        <f t="shared" si="5"/>
        <v>0</v>
      </c>
    </row>
    <row r="85" spans="1:66" ht="15" x14ac:dyDescent="0.25">
      <c r="A85" s="167" t="str">
        <f>IF(ISNA(LOOKUP($E85,BLIOTECAS!$B$1:$B$27,BLIOTECAS!C$1:C$27)),"",LOOKUP($E85,BLIOTECAS!$B$1:$B$27,BLIOTECAS!C$1:C$27))</f>
        <v/>
      </c>
      <c r="B85" s="167" t="str">
        <f>IF(ISNA(LOOKUP($E85,BLIOTECAS!$B$1:$B$27,BLIOTECAS!D$1:D$27)),"",LOOKUP($E85,BLIOTECAS!$B$1:$B$27,BLIOTECAS!D$1:D$27))</f>
        <v/>
      </c>
      <c r="C85" s="167" t="str">
        <f>IFERROR(VLOOKUP(E85,BLIOTECAS!$C$1:$E$26,3,FALSE),"")</f>
        <v>Ciencias Sociales</v>
      </c>
      <c r="D85" s="213">
        <v>43971.859027777777</v>
      </c>
      <c r="E85" s="212" t="s">
        <v>76</v>
      </c>
      <c r="F85" s="212" t="s">
        <v>316</v>
      </c>
      <c r="G85" s="212" t="s">
        <v>311</v>
      </c>
      <c r="H85" s="212" t="s">
        <v>312</v>
      </c>
      <c r="I85" s="212" t="s">
        <v>76</v>
      </c>
      <c r="J85" s="212"/>
      <c r="K85" s="212"/>
      <c r="L85" s="212"/>
      <c r="M85" s="212"/>
      <c r="N85" s="212"/>
      <c r="O85" s="212"/>
      <c r="P85" s="212"/>
      <c r="Q85" s="212">
        <v>2</v>
      </c>
      <c r="R85" s="212">
        <v>5</v>
      </c>
      <c r="S85" s="212">
        <v>2</v>
      </c>
      <c r="T85" s="212">
        <v>3</v>
      </c>
      <c r="U85" s="212">
        <v>3</v>
      </c>
      <c r="V85" s="212">
        <v>4</v>
      </c>
      <c r="W85" s="212"/>
      <c r="X85" s="212">
        <v>5</v>
      </c>
      <c r="Y85" s="212">
        <v>5</v>
      </c>
      <c r="Z85" s="212">
        <v>4</v>
      </c>
      <c r="AA85" s="212">
        <v>4</v>
      </c>
      <c r="AB85" s="212">
        <v>4</v>
      </c>
      <c r="AC85" s="212" t="s">
        <v>326</v>
      </c>
      <c r="AD85" s="212"/>
      <c r="AE85" s="212"/>
      <c r="AF85" s="212"/>
      <c r="AG85" s="212"/>
      <c r="AH85" s="212"/>
      <c r="AI85" s="212"/>
      <c r="AJ85" s="212">
        <v>3</v>
      </c>
      <c r="AK85" s="212" t="s">
        <v>239</v>
      </c>
      <c r="AL85" s="212"/>
      <c r="AM85" s="212"/>
      <c r="AN85" s="212"/>
      <c r="AO85" s="212"/>
      <c r="AP85" s="212"/>
      <c r="AQ85" s="212" t="s">
        <v>7</v>
      </c>
      <c r="AR85" s="212" t="s">
        <v>239</v>
      </c>
      <c r="AS85" s="212" t="s">
        <v>7</v>
      </c>
      <c r="AT85" s="212"/>
      <c r="AU85" s="212" t="s">
        <v>7</v>
      </c>
      <c r="AV85" s="212"/>
      <c r="AW85" s="212">
        <v>4</v>
      </c>
      <c r="AX85" s="212">
        <v>5</v>
      </c>
      <c r="AY85" s="212" t="s">
        <v>321</v>
      </c>
      <c r="AZ85" s="212" t="s">
        <v>315</v>
      </c>
      <c r="BA85" s="212"/>
      <c r="BB85">
        <f t="shared" si="7"/>
        <v>1</v>
      </c>
      <c r="BC85">
        <f t="shared" si="7"/>
        <v>0</v>
      </c>
      <c r="BD85">
        <f t="shared" si="7"/>
        <v>0</v>
      </c>
      <c r="BE85">
        <f t="shared" si="7"/>
        <v>0</v>
      </c>
      <c r="BF85">
        <f t="shared" si="7"/>
        <v>0</v>
      </c>
      <c r="BG85">
        <f t="shared" si="7"/>
        <v>0</v>
      </c>
      <c r="BH85">
        <f t="shared" si="6"/>
        <v>0</v>
      </c>
      <c r="BI85">
        <f t="shared" si="5"/>
        <v>0</v>
      </c>
      <c r="BJ85">
        <f t="shared" si="5"/>
        <v>0</v>
      </c>
      <c r="BK85">
        <f t="shared" si="5"/>
        <v>1</v>
      </c>
      <c r="BL85">
        <f t="shared" si="5"/>
        <v>0</v>
      </c>
      <c r="BM85">
        <f t="shared" si="5"/>
        <v>0</v>
      </c>
      <c r="BN85">
        <f t="shared" si="5"/>
        <v>0</v>
      </c>
    </row>
    <row r="86" spans="1:66" ht="15" x14ac:dyDescent="0.25">
      <c r="A86" s="167" t="str">
        <f>IF(ISNA(LOOKUP($E86,BLIOTECAS!$B$1:$B$27,BLIOTECAS!C$1:C$27)),"",LOOKUP($E86,BLIOTECAS!$B$1:$B$27,BLIOTECAS!C$1:C$27))</f>
        <v/>
      </c>
      <c r="B86" s="167" t="str">
        <f>IF(ISNA(LOOKUP($E86,BLIOTECAS!$B$1:$B$27,BLIOTECAS!D$1:D$27)),"",LOOKUP($E86,BLIOTECAS!$B$1:$B$27,BLIOTECAS!D$1:D$27))</f>
        <v/>
      </c>
      <c r="C86" s="167" t="str">
        <f>IFERROR(VLOOKUP(E86,BLIOTECAS!$C$1:$E$26,3,FALSE),"")</f>
        <v>Ciencias Sociales</v>
      </c>
      <c r="D86" s="213">
        <v>43971.834722222222</v>
      </c>
      <c r="E86" s="212" t="s">
        <v>75</v>
      </c>
      <c r="F86" s="212" t="s">
        <v>316</v>
      </c>
      <c r="G86" s="212" t="s">
        <v>311</v>
      </c>
      <c r="H86" s="212" t="s">
        <v>330</v>
      </c>
      <c r="I86" s="212" t="s">
        <v>75</v>
      </c>
      <c r="J86" s="212" t="s">
        <v>88</v>
      </c>
      <c r="K86" s="212" t="s">
        <v>83</v>
      </c>
      <c r="L86" s="212"/>
      <c r="M86" s="212"/>
      <c r="N86" s="212"/>
      <c r="O86" s="212"/>
      <c r="P86" s="212"/>
      <c r="Q86" s="212">
        <v>5</v>
      </c>
      <c r="R86" s="212">
        <v>4</v>
      </c>
      <c r="S86" s="212">
        <v>3</v>
      </c>
      <c r="T86" s="212">
        <v>3</v>
      </c>
      <c r="U86" s="212">
        <v>4</v>
      </c>
      <c r="V86" s="212">
        <v>4</v>
      </c>
      <c r="W86" s="212"/>
      <c r="X86" s="212">
        <v>5</v>
      </c>
      <c r="Y86" s="212">
        <v>5</v>
      </c>
      <c r="Z86" s="212">
        <v>4</v>
      </c>
      <c r="AA86" s="212">
        <v>4</v>
      </c>
      <c r="AB86" s="212">
        <v>5</v>
      </c>
      <c r="AC86" s="212" t="s">
        <v>758</v>
      </c>
      <c r="AD86" s="212"/>
      <c r="AE86" s="212"/>
      <c r="AF86" s="212"/>
      <c r="AG86" s="212"/>
      <c r="AH86" s="212"/>
      <c r="AI86" s="212"/>
      <c r="AJ86" s="212">
        <v>4</v>
      </c>
      <c r="AK86" s="212" t="s">
        <v>7</v>
      </c>
      <c r="AL86" s="212"/>
      <c r="AM86" s="212"/>
      <c r="AN86" s="212"/>
      <c r="AO86" s="212"/>
      <c r="AP86" s="212"/>
      <c r="AQ86" s="212" t="s">
        <v>7</v>
      </c>
      <c r="AR86" s="212" t="s">
        <v>7</v>
      </c>
      <c r="AS86" s="212" t="s">
        <v>7</v>
      </c>
      <c r="AT86" s="212"/>
      <c r="AU86" s="212" t="s">
        <v>7</v>
      </c>
      <c r="AV86" s="212" t="s">
        <v>759</v>
      </c>
      <c r="AW86" s="212">
        <v>5</v>
      </c>
      <c r="AX86" s="212">
        <v>5</v>
      </c>
      <c r="AY86" s="212" t="s">
        <v>321</v>
      </c>
      <c r="AZ86" s="212" t="s">
        <v>315</v>
      </c>
      <c r="BA86" s="212" t="s">
        <v>760</v>
      </c>
      <c r="BB86">
        <f t="shared" si="7"/>
        <v>0</v>
      </c>
      <c r="BC86">
        <f t="shared" si="7"/>
        <v>1</v>
      </c>
      <c r="BD86">
        <f t="shared" si="7"/>
        <v>0</v>
      </c>
      <c r="BE86">
        <f t="shared" si="7"/>
        <v>0</v>
      </c>
      <c r="BF86">
        <f t="shared" si="7"/>
        <v>0</v>
      </c>
      <c r="BG86">
        <f t="shared" si="7"/>
        <v>0</v>
      </c>
      <c r="BH86">
        <f t="shared" si="6"/>
        <v>0</v>
      </c>
      <c r="BI86">
        <f t="shared" si="5"/>
        <v>1</v>
      </c>
      <c r="BJ86">
        <f t="shared" si="5"/>
        <v>1</v>
      </c>
      <c r="BK86">
        <f t="shared" si="5"/>
        <v>0</v>
      </c>
      <c r="BL86">
        <f t="shared" si="5"/>
        <v>1</v>
      </c>
      <c r="BM86">
        <f t="shared" si="5"/>
        <v>0</v>
      </c>
      <c r="BN86">
        <f t="shared" si="5"/>
        <v>1</v>
      </c>
    </row>
    <row r="87" spans="1:66" ht="15" x14ac:dyDescent="0.25">
      <c r="A87" s="167" t="str">
        <f>IF(ISNA(LOOKUP($E87,BLIOTECAS!$B$1:$B$27,BLIOTECAS!C$1:C$27)),"",LOOKUP($E87,BLIOTECAS!$B$1:$B$27,BLIOTECAS!C$1:C$27))</f>
        <v/>
      </c>
      <c r="B87" s="167" t="str">
        <f>IF(ISNA(LOOKUP($E87,BLIOTECAS!$B$1:$B$27,BLIOTECAS!D$1:D$27)),"",LOOKUP($E87,BLIOTECAS!$B$1:$B$27,BLIOTECAS!D$1:D$27))</f>
        <v/>
      </c>
      <c r="C87" s="167" t="str">
        <f>IFERROR(VLOOKUP(E87,BLIOTECAS!$C$1:$E$26,3,FALSE),"")</f>
        <v>Humanidades</v>
      </c>
      <c r="D87" s="213">
        <v>43971.832638888889</v>
      </c>
      <c r="E87" s="212" t="s">
        <v>85</v>
      </c>
      <c r="F87" s="212" t="s">
        <v>311</v>
      </c>
      <c r="G87" s="212" t="s">
        <v>311</v>
      </c>
      <c r="H87" s="212" t="s">
        <v>330</v>
      </c>
      <c r="I87" s="212" t="s">
        <v>317</v>
      </c>
      <c r="J87" s="212" t="s">
        <v>318</v>
      </c>
      <c r="K87" s="212"/>
      <c r="L87" s="212"/>
      <c r="M87" s="212"/>
      <c r="N87" s="212"/>
      <c r="O87" s="212"/>
      <c r="P87" s="212"/>
      <c r="Q87" s="212">
        <v>4</v>
      </c>
      <c r="R87" s="212">
        <v>4</v>
      </c>
      <c r="S87" s="212">
        <v>5</v>
      </c>
      <c r="T87" s="212">
        <v>4</v>
      </c>
      <c r="U87" s="212">
        <v>4</v>
      </c>
      <c r="V87" s="212">
        <v>4</v>
      </c>
      <c r="W87" s="212"/>
      <c r="X87" s="212">
        <v>4</v>
      </c>
      <c r="Y87" s="212">
        <v>4</v>
      </c>
      <c r="Z87" s="212">
        <v>4</v>
      </c>
      <c r="AA87" s="212">
        <v>4</v>
      </c>
      <c r="AB87" s="212">
        <v>4</v>
      </c>
      <c r="AC87" s="212" t="s">
        <v>348</v>
      </c>
      <c r="AD87" s="212"/>
      <c r="AE87" s="212"/>
      <c r="AF87" s="212"/>
      <c r="AG87" s="212"/>
      <c r="AH87" s="212"/>
      <c r="AI87" s="212"/>
      <c r="AJ87" s="212">
        <v>4</v>
      </c>
      <c r="AK87" s="212" t="s">
        <v>239</v>
      </c>
      <c r="AL87" s="212" t="s">
        <v>323</v>
      </c>
      <c r="AM87" s="212"/>
      <c r="AN87" s="212"/>
      <c r="AO87" s="212"/>
      <c r="AP87" s="212"/>
      <c r="AQ87" s="212" t="s">
        <v>7</v>
      </c>
      <c r="AR87" s="212" t="s">
        <v>7</v>
      </c>
      <c r="AS87" s="212" t="s">
        <v>7</v>
      </c>
      <c r="AT87" s="212"/>
      <c r="AU87" s="212" t="s">
        <v>239</v>
      </c>
      <c r="AV87" s="212"/>
      <c r="AW87" s="212">
        <v>5</v>
      </c>
      <c r="AX87" s="212">
        <v>5</v>
      </c>
      <c r="AY87" s="212" t="s">
        <v>321</v>
      </c>
      <c r="AZ87" s="212" t="s">
        <v>315</v>
      </c>
      <c r="BA87" s="212"/>
      <c r="BB87">
        <f t="shared" si="7"/>
        <v>0</v>
      </c>
      <c r="BC87">
        <f t="shared" si="7"/>
        <v>1</v>
      </c>
      <c r="BD87">
        <f t="shared" si="7"/>
        <v>0</v>
      </c>
      <c r="BE87">
        <f t="shared" si="7"/>
        <v>0</v>
      </c>
      <c r="BF87">
        <f t="shared" si="7"/>
        <v>0</v>
      </c>
      <c r="BG87">
        <f t="shared" si="7"/>
        <v>0</v>
      </c>
      <c r="BH87">
        <f t="shared" si="6"/>
        <v>1</v>
      </c>
      <c r="BI87">
        <f t="shared" si="5"/>
        <v>0</v>
      </c>
      <c r="BJ87">
        <f t="shared" si="5"/>
        <v>0</v>
      </c>
      <c r="BK87">
        <f t="shared" si="5"/>
        <v>1</v>
      </c>
      <c r="BL87">
        <f t="shared" si="5"/>
        <v>1</v>
      </c>
      <c r="BM87">
        <f t="shared" si="5"/>
        <v>0</v>
      </c>
      <c r="BN87">
        <f t="shared" si="5"/>
        <v>0</v>
      </c>
    </row>
    <row r="88" spans="1:66" ht="15" x14ac:dyDescent="0.25">
      <c r="A88" s="167" t="str">
        <f>IF(ISNA(LOOKUP($E88,BLIOTECAS!$B$1:$B$27,BLIOTECAS!C$1:C$27)),"",LOOKUP($E88,BLIOTECAS!$B$1:$B$27,BLIOTECAS!C$1:C$27))</f>
        <v/>
      </c>
      <c r="B88" s="167" t="str">
        <f>IF(ISNA(LOOKUP($E88,BLIOTECAS!$B$1:$B$27,BLIOTECAS!D$1:D$27)),"",LOOKUP($E88,BLIOTECAS!$B$1:$B$27,BLIOTECAS!D$1:D$27))</f>
        <v/>
      </c>
      <c r="C88" s="167" t="str">
        <f>IFERROR(VLOOKUP(E88,BLIOTECAS!$C$1:$E$26,3,FALSE),"")</f>
        <v>Ciencias Experimentales</v>
      </c>
      <c r="D88" s="213">
        <v>43971.828472222223</v>
      </c>
      <c r="E88" s="212" t="s">
        <v>78</v>
      </c>
      <c r="F88" s="212" t="s">
        <v>311</v>
      </c>
      <c r="G88" s="212" t="s">
        <v>316</v>
      </c>
      <c r="H88" s="212" t="s">
        <v>312</v>
      </c>
      <c r="I88" s="212" t="s">
        <v>78</v>
      </c>
      <c r="J88" s="212" t="s">
        <v>67</v>
      </c>
      <c r="K88" s="212"/>
      <c r="L88" s="212"/>
      <c r="M88" s="212"/>
      <c r="N88" s="212"/>
      <c r="O88" s="212"/>
      <c r="P88" s="212"/>
      <c r="Q88" s="212">
        <v>4</v>
      </c>
      <c r="R88" s="212">
        <v>2</v>
      </c>
      <c r="S88" s="212">
        <v>3</v>
      </c>
      <c r="T88" s="212">
        <v>4</v>
      </c>
      <c r="U88" s="212">
        <v>5</v>
      </c>
      <c r="V88" s="212">
        <v>4</v>
      </c>
      <c r="W88" s="212"/>
      <c r="X88" s="212">
        <v>4</v>
      </c>
      <c r="Y88" s="212">
        <v>5</v>
      </c>
      <c r="Z88" s="212">
        <v>5</v>
      </c>
      <c r="AA88" s="212">
        <v>5</v>
      </c>
      <c r="AB88" s="212">
        <v>5</v>
      </c>
      <c r="AC88" s="212" t="s">
        <v>336</v>
      </c>
      <c r="AD88" s="212"/>
      <c r="AE88" s="212"/>
      <c r="AF88" s="212"/>
      <c r="AG88" s="212"/>
      <c r="AH88" s="212"/>
      <c r="AI88" s="212"/>
      <c r="AJ88" s="212">
        <v>5</v>
      </c>
      <c r="AK88" s="212" t="s">
        <v>239</v>
      </c>
      <c r="AL88" s="212" t="s">
        <v>327</v>
      </c>
      <c r="AM88" s="212"/>
      <c r="AN88" s="212"/>
      <c r="AO88" s="212"/>
      <c r="AP88" s="212"/>
      <c r="AQ88" s="212" t="s">
        <v>239</v>
      </c>
      <c r="AR88" s="212" t="s">
        <v>239</v>
      </c>
      <c r="AS88" s="212" t="s">
        <v>7</v>
      </c>
      <c r="AT88" s="212"/>
      <c r="AU88" s="212" t="s">
        <v>7</v>
      </c>
      <c r="AV88" s="212"/>
      <c r="AW88" s="212">
        <v>5</v>
      </c>
      <c r="AX88" s="212">
        <v>5</v>
      </c>
      <c r="AY88" s="212" t="s">
        <v>309</v>
      </c>
      <c r="AZ88" s="212" t="s">
        <v>315</v>
      </c>
      <c r="BA88" s="212" t="s">
        <v>761</v>
      </c>
      <c r="BB88">
        <f t="shared" si="7"/>
        <v>1</v>
      </c>
      <c r="BC88">
        <f t="shared" si="7"/>
        <v>0</v>
      </c>
      <c r="BD88">
        <f t="shared" si="7"/>
        <v>0</v>
      </c>
      <c r="BE88">
        <f t="shared" si="7"/>
        <v>0</v>
      </c>
      <c r="BF88">
        <f t="shared" si="7"/>
        <v>0</v>
      </c>
      <c r="BG88">
        <f t="shared" si="7"/>
        <v>0</v>
      </c>
      <c r="BH88">
        <f t="shared" si="6"/>
        <v>0</v>
      </c>
      <c r="BI88">
        <f t="shared" si="5"/>
        <v>0</v>
      </c>
      <c r="BJ88">
        <f t="shared" si="5"/>
        <v>0</v>
      </c>
      <c r="BK88">
        <f t="shared" si="5"/>
        <v>1</v>
      </c>
      <c r="BL88">
        <f t="shared" si="5"/>
        <v>1</v>
      </c>
      <c r="BM88">
        <f t="shared" si="5"/>
        <v>0</v>
      </c>
      <c r="BN88">
        <f t="shared" si="5"/>
        <v>0</v>
      </c>
    </row>
    <row r="89" spans="1:66" ht="15" x14ac:dyDescent="0.25">
      <c r="A89" s="167" t="str">
        <f>IF(ISNA(LOOKUP($E89,BLIOTECAS!$B$1:$B$27,BLIOTECAS!C$1:C$27)),"",LOOKUP($E89,BLIOTECAS!$B$1:$B$27,BLIOTECAS!C$1:C$27))</f>
        <v/>
      </c>
      <c r="B89" s="167" t="str">
        <f>IF(ISNA(LOOKUP($E89,BLIOTECAS!$B$1:$B$27,BLIOTECAS!D$1:D$27)),"",LOOKUP($E89,BLIOTECAS!$B$1:$B$27,BLIOTECAS!D$1:D$27))</f>
        <v/>
      </c>
      <c r="C89" s="167" t="str">
        <f>IFERROR(VLOOKUP(E89,BLIOTECAS!$C$1:$E$26,3,FALSE),"")</f>
        <v>Ciencias Sociales</v>
      </c>
      <c r="D89" s="228">
        <v>43971.813194444447</v>
      </c>
      <c r="E89" s="212" t="s">
        <v>76</v>
      </c>
      <c r="F89" s="212" t="s">
        <v>304</v>
      </c>
      <c r="G89" s="212" t="s">
        <v>304</v>
      </c>
      <c r="H89" s="212" t="s">
        <v>330</v>
      </c>
      <c r="I89" s="212" t="s">
        <v>76</v>
      </c>
      <c r="J89" s="212" t="s">
        <v>87</v>
      </c>
      <c r="K89" s="212" t="s">
        <v>80</v>
      </c>
      <c r="L89" s="212" t="s">
        <v>762</v>
      </c>
      <c r="M89" s="212"/>
      <c r="N89" s="212"/>
      <c r="O89" s="212"/>
      <c r="P89" s="212"/>
      <c r="Q89" s="212">
        <v>5</v>
      </c>
      <c r="R89" s="212">
        <v>4</v>
      </c>
      <c r="S89" s="212">
        <v>5</v>
      </c>
      <c r="T89" s="212">
        <v>5</v>
      </c>
      <c r="U89" s="212">
        <v>5</v>
      </c>
      <c r="V89" s="212">
        <v>5</v>
      </c>
      <c r="W89" s="212"/>
      <c r="X89" s="212">
        <v>4</v>
      </c>
      <c r="Y89" s="212">
        <v>5</v>
      </c>
      <c r="Z89" s="212">
        <v>4</v>
      </c>
      <c r="AA89" s="212">
        <v>4</v>
      </c>
      <c r="AB89" s="212">
        <v>4</v>
      </c>
      <c r="AC89" s="212" t="s">
        <v>341</v>
      </c>
      <c r="AD89" s="212"/>
      <c r="AE89" s="212"/>
      <c r="AF89" s="212"/>
      <c r="AG89" s="212"/>
      <c r="AH89" s="212"/>
      <c r="AI89" s="212"/>
      <c r="AJ89" s="212">
        <v>4</v>
      </c>
      <c r="AK89" s="212" t="s">
        <v>239</v>
      </c>
      <c r="AL89" s="212" t="s">
        <v>307</v>
      </c>
      <c r="AM89" s="212"/>
      <c r="AN89" s="212"/>
      <c r="AO89" s="212"/>
      <c r="AP89" s="212"/>
      <c r="AQ89" s="212" t="s">
        <v>239</v>
      </c>
      <c r="AR89" s="212" t="s">
        <v>239</v>
      </c>
      <c r="AS89" s="212" t="s">
        <v>239</v>
      </c>
      <c r="AT89" s="212" t="s">
        <v>6</v>
      </c>
      <c r="AU89" s="212" t="s">
        <v>239</v>
      </c>
      <c r="AV89" s="212"/>
      <c r="AW89" s="212">
        <v>5</v>
      </c>
      <c r="AX89" s="212">
        <v>5</v>
      </c>
      <c r="AY89" s="212" t="s">
        <v>309</v>
      </c>
      <c r="AZ89" s="212" t="s">
        <v>310</v>
      </c>
      <c r="BA89" s="212"/>
      <c r="BB89">
        <f t="shared" si="7"/>
        <v>0</v>
      </c>
      <c r="BC89">
        <f t="shared" si="7"/>
        <v>1</v>
      </c>
      <c r="BD89">
        <f t="shared" si="7"/>
        <v>0</v>
      </c>
      <c r="BE89">
        <f t="shared" si="7"/>
        <v>0</v>
      </c>
      <c r="BF89">
        <f t="shared" si="7"/>
        <v>0</v>
      </c>
      <c r="BG89">
        <f t="shared" si="7"/>
        <v>0</v>
      </c>
      <c r="BH89">
        <f t="shared" si="6"/>
        <v>0</v>
      </c>
      <c r="BI89">
        <f t="shared" si="5"/>
        <v>1</v>
      </c>
      <c r="BJ89">
        <f t="shared" si="5"/>
        <v>0</v>
      </c>
      <c r="BK89">
        <f t="shared" si="5"/>
        <v>1</v>
      </c>
      <c r="BL89">
        <f t="shared" si="5"/>
        <v>1</v>
      </c>
      <c r="BM89">
        <f t="shared" si="5"/>
        <v>0</v>
      </c>
      <c r="BN89">
        <f t="shared" si="5"/>
        <v>0</v>
      </c>
    </row>
    <row r="90" spans="1:66" ht="15" x14ac:dyDescent="0.25">
      <c r="A90" s="167" t="str">
        <f>IF(ISNA(LOOKUP($E90,BLIOTECAS!$B$1:$B$27,BLIOTECAS!C$1:C$27)),"",LOOKUP($E90,BLIOTECAS!$B$1:$B$27,BLIOTECAS!C$1:C$27))</f>
        <v/>
      </c>
      <c r="B90" s="167" t="str">
        <f>IF(ISNA(LOOKUP($E90,BLIOTECAS!$B$1:$B$27,BLIOTECAS!D$1:D$27)),"",LOOKUP($E90,BLIOTECAS!$B$1:$B$27,BLIOTECAS!D$1:D$27))</f>
        <v/>
      </c>
      <c r="C90" s="167" t="str">
        <f>IFERROR(VLOOKUP(E90,BLIOTECAS!$C$1:$E$26,3,FALSE),"")</f>
        <v>Humanidades</v>
      </c>
      <c r="D90" s="213">
        <v>43971.800694444442</v>
      </c>
      <c r="E90" s="212" t="s">
        <v>87</v>
      </c>
      <c r="F90" s="212" t="s">
        <v>303</v>
      </c>
      <c r="G90" s="212" t="s">
        <v>311</v>
      </c>
      <c r="H90" s="212" t="s">
        <v>330</v>
      </c>
      <c r="I90" s="212" t="s">
        <v>87</v>
      </c>
      <c r="J90" s="212" t="s">
        <v>75</v>
      </c>
      <c r="K90" s="212"/>
      <c r="L90" s="212"/>
      <c r="M90" s="212"/>
      <c r="N90" s="212"/>
      <c r="O90" s="212"/>
      <c r="P90" s="212"/>
      <c r="Q90" s="212">
        <v>2</v>
      </c>
      <c r="R90" s="212">
        <v>3</v>
      </c>
      <c r="S90" s="212">
        <v>2</v>
      </c>
      <c r="T90" s="212">
        <v>3</v>
      </c>
      <c r="U90" s="212">
        <v>3</v>
      </c>
      <c r="V90" s="212">
        <v>2</v>
      </c>
      <c r="W90" s="212"/>
      <c r="X90" s="212">
        <v>2</v>
      </c>
      <c r="Y90" s="212">
        <v>3</v>
      </c>
      <c r="Z90" s="212">
        <v>4</v>
      </c>
      <c r="AA90" s="212">
        <v>4</v>
      </c>
      <c r="AB90" s="212">
        <v>3</v>
      </c>
      <c r="AC90" s="212" t="s">
        <v>331</v>
      </c>
      <c r="AD90" s="212"/>
      <c r="AE90" s="212"/>
      <c r="AF90" s="212"/>
      <c r="AG90" s="212"/>
      <c r="AH90" s="212"/>
      <c r="AI90" s="212"/>
      <c r="AJ90" s="212">
        <v>3</v>
      </c>
      <c r="AK90" s="212" t="s">
        <v>239</v>
      </c>
      <c r="AL90" s="212" t="s">
        <v>323</v>
      </c>
      <c r="AM90" s="212"/>
      <c r="AN90" s="212"/>
      <c r="AO90" s="212"/>
      <c r="AP90" s="212"/>
      <c r="AQ90" s="212" t="s">
        <v>7</v>
      </c>
      <c r="AR90" s="212" t="s">
        <v>7</v>
      </c>
      <c r="AS90" s="212" t="s">
        <v>7</v>
      </c>
      <c r="AT90" s="212"/>
      <c r="AU90" s="212" t="s">
        <v>7</v>
      </c>
      <c r="AV90" s="212"/>
      <c r="AW90" s="212">
        <v>4</v>
      </c>
      <c r="AX90" s="212">
        <v>4</v>
      </c>
      <c r="AY90" s="212" t="s">
        <v>321</v>
      </c>
      <c r="AZ90" s="212" t="s">
        <v>315</v>
      </c>
      <c r="BA90" s="212"/>
      <c r="BB90">
        <f t="shared" si="7"/>
        <v>0</v>
      </c>
      <c r="BC90">
        <f t="shared" si="7"/>
        <v>1</v>
      </c>
      <c r="BD90">
        <f t="shared" si="7"/>
        <v>0</v>
      </c>
      <c r="BE90">
        <f t="shared" si="7"/>
        <v>0</v>
      </c>
      <c r="BF90">
        <f t="shared" si="7"/>
        <v>0</v>
      </c>
      <c r="BG90">
        <f t="shared" si="7"/>
        <v>0</v>
      </c>
      <c r="BH90">
        <f t="shared" si="6"/>
        <v>0</v>
      </c>
      <c r="BI90">
        <f t="shared" si="5"/>
        <v>0</v>
      </c>
      <c r="BJ90">
        <f t="shared" si="5"/>
        <v>0</v>
      </c>
      <c r="BK90">
        <f t="shared" si="5"/>
        <v>0</v>
      </c>
      <c r="BL90">
        <f t="shared" si="5"/>
        <v>1</v>
      </c>
      <c r="BM90">
        <f t="shared" si="5"/>
        <v>0</v>
      </c>
      <c r="BN90">
        <f t="shared" si="5"/>
        <v>0</v>
      </c>
    </row>
    <row r="91" spans="1:66" ht="15" x14ac:dyDescent="0.25">
      <c r="A91" s="167" t="str">
        <f>IF(ISNA(LOOKUP($E91,BLIOTECAS!$B$1:$B$27,BLIOTECAS!C$1:C$27)),"",LOOKUP($E91,BLIOTECAS!$B$1:$B$27,BLIOTECAS!C$1:C$27))</f>
        <v/>
      </c>
      <c r="B91" s="167" t="str">
        <f>IF(ISNA(LOOKUP($E91,BLIOTECAS!$B$1:$B$27,BLIOTECAS!D$1:D$27)),"",LOOKUP($E91,BLIOTECAS!$B$1:$B$27,BLIOTECAS!D$1:D$27))</f>
        <v/>
      </c>
      <c r="C91" s="167" t="str">
        <f>IFERROR(VLOOKUP(E91,BLIOTECAS!$C$1:$E$26,3,FALSE),"")</f>
        <v>Humanidades</v>
      </c>
      <c r="D91" s="213">
        <v>43971.795138888891</v>
      </c>
      <c r="E91" s="212" t="s">
        <v>72</v>
      </c>
      <c r="F91" s="212" t="s">
        <v>303</v>
      </c>
      <c r="G91" s="212" t="s">
        <v>311</v>
      </c>
      <c r="H91" s="212" t="s">
        <v>312</v>
      </c>
      <c r="I91" s="212" t="s">
        <v>72</v>
      </c>
      <c r="J91" s="212" t="s">
        <v>317</v>
      </c>
      <c r="K91" s="212" t="s">
        <v>75</v>
      </c>
      <c r="L91" s="212"/>
      <c r="M91" s="212"/>
      <c r="N91" s="212"/>
      <c r="O91" s="212"/>
      <c r="P91" s="212"/>
      <c r="Q91" s="212">
        <v>4</v>
      </c>
      <c r="R91" s="212">
        <v>3</v>
      </c>
      <c r="S91" s="212">
        <v>2</v>
      </c>
      <c r="T91" s="212">
        <v>4</v>
      </c>
      <c r="U91" s="212">
        <v>5</v>
      </c>
      <c r="V91" s="212">
        <v>4</v>
      </c>
      <c r="W91" s="212"/>
      <c r="X91" s="212">
        <v>3</v>
      </c>
      <c r="Y91" s="212">
        <v>5</v>
      </c>
      <c r="Z91" s="212">
        <v>4</v>
      </c>
      <c r="AA91" s="212">
        <v>5</v>
      </c>
      <c r="AB91" s="212">
        <v>4</v>
      </c>
      <c r="AC91" s="212" t="s">
        <v>387</v>
      </c>
      <c r="AD91" s="212"/>
      <c r="AE91" s="212"/>
      <c r="AF91" s="212"/>
      <c r="AG91" s="212"/>
      <c r="AH91" s="212"/>
      <c r="AI91" s="212"/>
      <c r="AJ91" s="212">
        <v>5</v>
      </c>
      <c r="AK91" s="212" t="s">
        <v>239</v>
      </c>
      <c r="AL91" s="212" t="s">
        <v>307</v>
      </c>
      <c r="AM91" s="212"/>
      <c r="AN91" s="212"/>
      <c r="AO91" s="212"/>
      <c r="AP91" s="212"/>
      <c r="AQ91" s="212" t="s">
        <v>7</v>
      </c>
      <c r="AR91" s="212" t="s">
        <v>239</v>
      </c>
      <c r="AS91" s="212"/>
      <c r="AT91" s="212"/>
      <c r="AU91" s="212" t="s">
        <v>239</v>
      </c>
      <c r="AV91" s="212"/>
      <c r="AW91" s="212">
        <v>5</v>
      </c>
      <c r="AX91" s="212">
        <v>5</v>
      </c>
      <c r="AY91" s="212" t="s">
        <v>321</v>
      </c>
      <c r="AZ91" s="212" t="s">
        <v>315</v>
      </c>
      <c r="BA91" s="212"/>
      <c r="BB91">
        <f t="shared" si="7"/>
        <v>1</v>
      </c>
      <c r="BC91">
        <f t="shared" si="7"/>
        <v>0</v>
      </c>
      <c r="BD91">
        <f t="shared" si="7"/>
        <v>0</v>
      </c>
      <c r="BE91">
        <f t="shared" si="7"/>
        <v>0</v>
      </c>
      <c r="BF91">
        <f t="shared" si="7"/>
        <v>0</v>
      </c>
      <c r="BG91">
        <f t="shared" si="7"/>
        <v>0</v>
      </c>
      <c r="BH91">
        <f t="shared" si="6"/>
        <v>0</v>
      </c>
      <c r="BI91">
        <f t="shared" si="5"/>
        <v>0</v>
      </c>
      <c r="BJ91">
        <f t="shared" si="5"/>
        <v>0</v>
      </c>
      <c r="BK91">
        <f t="shared" si="5"/>
        <v>1</v>
      </c>
      <c r="BL91">
        <f t="shared" si="5"/>
        <v>0</v>
      </c>
      <c r="BM91">
        <f t="shared" si="5"/>
        <v>0</v>
      </c>
      <c r="BN91">
        <f t="shared" si="5"/>
        <v>1</v>
      </c>
    </row>
    <row r="92" spans="1:66" ht="15" x14ac:dyDescent="0.25">
      <c r="A92" s="167" t="str">
        <f>IF(ISNA(LOOKUP($E92,BLIOTECAS!$B$1:$B$27,BLIOTECAS!C$1:C$27)),"",LOOKUP($E92,BLIOTECAS!$B$1:$B$27,BLIOTECAS!C$1:C$27))</f>
        <v/>
      </c>
      <c r="B92" s="167" t="str">
        <f>IF(ISNA(LOOKUP($E92,BLIOTECAS!$B$1:$B$27,BLIOTECAS!D$1:D$27)),"",LOOKUP($E92,BLIOTECAS!$B$1:$B$27,BLIOTECAS!D$1:D$27))</f>
        <v/>
      </c>
      <c r="C92" s="167" t="str">
        <f>IFERROR(VLOOKUP(E92,BLIOTECAS!$C$1:$E$26,3,FALSE),"")</f>
        <v>Humanidades</v>
      </c>
      <c r="D92" s="213">
        <v>43971.78125</v>
      </c>
      <c r="E92" s="212" t="s">
        <v>87</v>
      </c>
      <c r="F92" s="212" t="s">
        <v>303</v>
      </c>
      <c r="G92" s="212" t="s">
        <v>316</v>
      </c>
      <c r="H92" s="212" t="s">
        <v>763</v>
      </c>
      <c r="I92" s="212" t="s">
        <v>87</v>
      </c>
      <c r="J92" s="212" t="s">
        <v>67</v>
      </c>
      <c r="K92" s="212" t="s">
        <v>317</v>
      </c>
      <c r="L92" s="212" t="s">
        <v>130</v>
      </c>
      <c r="M92" s="212"/>
      <c r="N92" s="212"/>
      <c r="O92" s="212"/>
      <c r="P92" s="212"/>
      <c r="Q92" s="212">
        <v>4</v>
      </c>
      <c r="R92" s="212">
        <v>2</v>
      </c>
      <c r="S92" s="212">
        <v>5</v>
      </c>
      <c r="T92" s="212">
        <v>4</v>
      </c>
      <c r="U92" s="212">
        <v>1</v>
      </c>
      <c r="V92" s="212">
        <v>4</v>
      </c>
      <c r="W92" s="212"/>
      <c r="X92" s="212">
        <v>3</v>
      </c>
      <c r="Y92" s="212">
        <v>4</v>
      </c>
      <c r="Z92" s="212">
        <v>1</v>
      </c>
      <c r="AA92" s="212">
        <v>4</v>
      </c>
      <c r="AB92" s="212">
        <v>2</v>
      </c>
      <c r="AC92" s="212" t="s">
        <v>331</v>
      </c>
      <c r="AD92" s="212"/>
      <c r="AE92" s="212"/>
      <c r="AF92" s="212"/>
      <c r="AG92" s="212"/>
      <c r="AH92" s="212"/>
      <c r="AI92" s="212"/>
      <c r="AJ92" s="212">
        <v>4</v>
      </c>
      <c r="AK92" s="212" t="s">
        <v>7</v>
      </c>
      <c r="AL92" s="212"/>
      <c r="AM92" s="212"/>
      <c r="AN92" s="212"/>
      <c r="AO92" s="212"/>
      <c r="AP92" s="212"/>
      <c r="AQ92" s="212" t="s">
        <v>7</v>
      </c>
      <c r="AR92" s="212" t="s">
        <v>7</v>
      </c>
      <c r="AS92" s="212" t="s">
        <v>7</v>
      </c>
      <c r="AT92" s="212"/>
      <c r="AU92" s="212" t="s">
        <v>7</v>
      </c>
      <c r="AV92" s="212"/>
      <c r="AW92" s="212">
        <v>5</v>
      </c>
      <c r="AX92" s="212">
        <v>5</v>
      </c>
      <c r="AY92" s="212" t="s">
        <v>321</v>
      </c>
      <c r="AZ92" s="212" t="s">
        <v>337</v>
      </c>
      <c r="BA92" s="212"/>
      <c r="BB92">
        <f t="shared" si="7"/>
        <v>0</v>
      </c>
      <c r="BC92">
        <f t="shared" si="7"/>
        <v>1</v>
      </c>
      <c r="BD92">
        <f t="shared" si="7"/>
        <v>0</v>
      </c>
      <c r="BE92">
        <f t="shared" si="7"/>
        <v>0</v>
      </c>
      <c r="BF92">
        <f t="shared" si="7"/>
        <v>1</v>
      </c>
      <c r="BG92">
        <f t="shared" si="7"/>
        <v>0</v>
      </c>
      <c r="BH92">
        <f t="shared" si="6"/>
        <v>0</v>
      </c>
      <c r="BI92">
        <f t="shared" si="5"/>
        <v>0</v>
      </c>
      <c r="BJ92">
        <f t="shared" si="5"/>
        <v>0</v>
      </c>
      <c r="BK92">
        <f t="shared" si="5"/>
        <v>0</v>
      </c>
      <c r="BL92">
        <f t="shared" si="5"/>
        <v>1</v>
      </c>
      <c r="BM92">
        <f t="shared" si="5"/>
        <v>0</v>
      </c>
      <c r="BN92">
        <f t="shared" si="5"/>
        <v>0</v>
      </c>
    </row>
    <row r="93" spans="1:66" ht="15" x14ac:dyDescent="0.25">
      <c r="A93" s="167" t="str">
        <f>IF(ISNA(LOOKUP($E93,BLIOTECAS!$B$1:$B$27,BLIOTECAS!C$1:C$27)),"",LOOKUP($E93,BLIOTECAS!$B$1:$B$27,BLIOTECAS!C$1:C$27))</f>
        <v/>
      </c>
      <c r="B93" s="167" t="str">
        <f>IF(ISNA(LOOKUP($E93,BLIOTECAS!$B$1:$B$27,BLIOTECAS!D$1:D$27)),"",LOOKUP($E93,BLIOTECAS!$B$1:$B$27,BLIOTECAS!D$1:D$27))</f>
        <v/>
      </c>
      <c r="C93" s="167" t="str">
        <f>IFERROR(VLOOKUP(E93,BLIOTECAS!$C$1:$E$26,3,FALSE),"")</f>
        <v>Ciencias Sociales</v>
      </c>
      <c r="D93" s="213">
        <v>43971.752083333333</v>
      </c>
      <c r="E93" s="212" t="s">
        <v>80</v>
      </c>
      <c r="F93" s="212" t="s">
        <v>304</v>
      </c>
      <c r="G93" s="212" t="s">
        <v>304</v>
      </c>
      <c r="H93" s="212" t="s">
        <v>312</v>
      </c>
      <c r="I93" s="212" t="s">
        <v>80</v>
      </c>
      <c r="J93" s="212" t="s">
        <v>203</v>
      </c>
      <c r="K93" s="212" t="s">
        <v>76</v>
      </c>
      <c r="L93" s="212"/>
      <c r="M93" s="212"/>
      <c r="N93" s="212"/>
      <c r="O93" s="212"/>
      <c r="P93" s="212"/>
      <c r="Q93" s="212">
        <v>5</v>
      </c>
      <c r="R93" s="212">
        <v>4</v>
      </c>
      <c r="S93" s="212">
        <v>5</v>
      </c>
      <c r="T93" s="212">
        <v>2</v>
      </c>
      <c r="U93" s="212">
        <v>5</v>
      </c>
      <c r="V93" s="212">
        <v>5</v>
      </c>
      <c r="W93" s="212"/>
      <c r="X93" s="212">
        <v>5</v>
      </c>
      <c r="Y93" s="212">
        <v>5</v>
      </c>
      <c r="Z93" s="212">
        <v>4</v>
      </c>
      <c r="AA93" s="212">
        <v>5</v>
      </c>
      <c r="AB93" s="212">
        <v>5</v>
      </c>
      <c r="AC93" s="212" t="s">
        <v>336</v>
      </c>
      <c r="AD93" s="212"/>
      <c r="AE93" s="212"/>
      <c r="AF93" s="212"/>
      <c r="AG93" s="212"/>
      <c r="AH93" s="212"/>
      <c r="AI93" s="212"/>
      <c r="AJ93" s="212">
        <v>5</v>
      </c>
      <c r="AK93" s="212" t="s">
        <v>239</v>
      </c>
      <c r="AL93" s="212"/>
      <c r="AM93" s="212"/>
      <c r="AN93" s="212"/>
      <c r="AO93" s="212"/>
      <c r="AP93" s="212"/>
      <c r="AQ93" s="212" t="s">
        <v>7</v>
      </c>
      <c r="AR93" s="212" t="s">
        <v>239</v>
      </c>
      <c r="AS93" s="212" t="s">
        <v>239</v>
      </c>
      <c r="AT93" s="212" t="s">
        <v>6</v>
      </c>
      <c r="AU93" s="212" t="s">
        <v>7</v>
      </c>
      <c r="AV93" s="212"/>
      <c r="AW93" s="212">
        <v>5</v>
      </c>
      <c r="AX93" s="212">
        <v>5</v>
      </c>
      <c r="AY93" s="212" t="s">
        <v>309</v>
      </c>
      <c r="AZ93" s="212" t="s">
        <v>310</v>
      </c>
      <c r="BA93" s="212"/>
      <c r="BB93">
        <f t="shared" si="7"/>
        <v>1</v>
      </c>
      <c r="BC93">
        <f t="shared" si="7"/>
        <v>0</v>
      </c>
      <c r="BD93">
        <f t="shared" si="7"/>
        <v>0</v>
      </c>
      <c r="BE93">
        <f t="shared" si="7"/>
        <v>0</v>
      </c>
      <c r="BF93">
        <f t="shared" si="7"/>
        <v>0</v>
      </c>
      <c r="BG93">
        <f t="shared" si="7"/>
        <v>0</v>
      </c>
      <c r="BH93">
        <f t="shared" si="6"/>
        <v>0</v>
      </c>
      <c r="BI93">
        <f t="shared" si="5"/>
        <v>0</v>
      </c>
      <c r="BJ93">
        <f t="shared" si="5"/>
        <v>0</v>
      </c>
      <c r="BK93">
        <f t="shared" si="5"/>
        <v>1</v>
      </c>
      <c r="BL93">
        <f t="shared" si="5"/>
        <v>1</v>
      </c>
      <c r="BM93">
        <f t="shared" si="5"/>
        <v>0</v>
      </c>
      <c r="BN93">
        <f t="shared" si="5"/>
        <v>0</v>
      </c>
    </row>
    <row r="94" spans="1:66" ht="15" x14ac:dyDescent="0.25">
      <c r="A94" s="167" t="str">
        <f>IF(ISNA(LOOKUP($E94,BLIOTECAS!$B$1:$B$27,BLIOTECAS!C$1:C$27)),"",LOOKUP($E94,BLIOTECAS!$B$1:$B$27,BLIOTECAS!C$1:C$27))</f>
        <v/>
      </c>
      <c r="B94" s="167" t="str">
        <f>IF(ISNA(LOOKUP($E94,BLIOTECAS!$B$1:$B$27,BLIOTECAS!D$1:D$27)),"",LOOKUP($E94,BLIOTECAS!$B$1:$B$27,BLIOTECAS!D$1:D$27))</f>
        <v/>
      </c>
      <c r="C94" s="167" t="str">
        <f>IFERROR(VLOOKUP(E94,BLIOTECAS!$C$1:$E$26,3,FALSE),"")</f>
        <v>Ciencias Sociales</v>
      </c>
      <c r="D94" s="228">
        <v>43971.751388888886</v>
      </c>
      <c r="E94" s="212" t="s">
        <v>82</v>
      </c>
      <c r="F94" s="212" t="s">
        <v>316</v>
      </c>
      <c r="G94" s="212" t="s">
        <v>304</v>
      </c>
      <c r="H94" s="212" t="s">
        <v>330</v>
      </c>
      <c r="I94" s="212" t="s">
        <v>486</v>
      </c>
      <c r="J94" s="212" t="s">
        <v>317</v>
      </c>
      <c r="K94" s="212"/>
      <c r="L94" s="212"/>
      <c r="M94" s="212"/>
      <c r="N94" s="212"/>
      <c r="O94" s="212"/>
      <c r="P94" s="212"/>
      <c r="Q94" s="212">
        <v>4</v>
      </c>
      <c r="R94" s="212">
        <v>5</v>
      </c>
      <c r="S94" s="212">
        <v>2</v>
      </c>
      <c r="T94" s="212">
        <v>2</v>
      </c>
      <c r="U94" s="212">
        <v>1</v>
      </c>
      <c r="V94" s="212">
        <v>4</v>
      </c>
      <c r="W94" s="212"/>
      <c r="X94" s="212">
        <v>3</v>
      </c>
      <c r="Y94" s="212">
        <v>5</v>
      </c>
      <c r="Z94" s="212">
        <v>4</v>
      </c>
      <c r="AA94" s="212">
        <v>4</v>
      </c>
      <c r="AB94" s="212">
        <v>4</v>
      </c>
      <c r="AC94" s="212" t="s">
        <v>314</v>
      </c>
      <c r="AD94" s="212"/>
      <c r="AE94" s="212"/>
      <c r="AF94" s="212"/>
      <c r="AG94" s="212"/>
      <c r="AH94" s="212"/>
      <c r="AI94" s="212"/>
      <c r="AJ94" s="212">
        <v>2</v>
      </c>
      <c r="AK94" s="212" t="s">
        <v>239</v>
      </c>
      <c r="AL94" s="212" t="s">
        <v>327</v>
      </c>
      <c r="AM94" s="212"/>
      <c r="AN94" s="212"/>
      <c r="AO94" s="212"/>
      <c r="AP94" s="212"/>
      <c r="AQ94" s="212" t="s">
        <v>7</v>
      </c>
      <c r="AR94" s="212" t="s">
        <v>239</v>
      </c>
      <c r="AS94" s="212" t="s">
        <v>7</v>
      </c>
      <c r="AT94" s="212"/>
      <c r="AU94" s="212" t="s">
        <v>239</v>
      </c>
      <c r="AV94" s="212"/>
      <c r="AW94" s="212">
        <v>5</v>
      </c>
      <c r="AX94" s="212">
        <v>5</v>
      </c>
      <c r="AY94" s="212" t="s">
        <v>309</v>
      </c>
      <c r="AZ94" s="212" t="s">
        <v>310</v>
      </c>
      <c r="BA94" s="212"/>
      <c r="BB94">
        <f t="shared" si="7"/>
        <v>0</v>
      </c>
      <c r="BC94">
        <f t="shared" si="7"/>
        <v>1</v>
      </c>
      <c r="BD94">
        <f t="shared" si="7"/>
        <v>0</v>
      </c>
      <c r="BE94">
        <f t="shared" si="7"/>
        <v>0</v>
      </c>
      <c r="BF94">
        <f t="shared" si="7"/>
        <v>0</v>
      </c>
      <c r="BG94">
        <f t="shared" si="7"/>
        <v>0</v>
      </c>
      <c r="BH94">
        <f t="shared" si="6"/>
        <v>0</v>
      </c>
      <c r="BI94">
        <f t="shared" si="5"/>
        <v>0</v>
      </c>
      <c r="BJ94">
        <f t="shared" si="5"/>
        <v>0</v>
      </c>
      <c r="BK94">
        <f t="shared" si="5"/>
        <v>0</v>
      </c>
      <c r="BL94">
        <f t="shared" si="5"/>
        <v>0</v>
      </c>
      <c r="BM94">
        <f t="shared" si="5"/>
        <v>1</v>
      </c>
      <c r="BN94">
        <f t="shared" si="5"/>
        <v>0</v>
      </c>
    </row>
    <row r="95" spans="1:66" ht="15" x14ac:dyDescent="0.25">
      <c r="A95" s="167" t="str">
        <f>IF(ISNA(LOOKUP($E95,BLIOTECAS!$B$1:$B$27,BLIOTECAS!C$1:C$27)),"",LOOKUP($E95,BLIOTECAS!$B$1:$B$27,BLIOTECAS!C$1:C$27))</f>
        <v/>
      </c>
      <c r="B95" s="167" t="str">
        <f>IF(ISNA(LOOKUP($E95,BLIOTECAS!$B$1:$B$27,BLIOTECAS!D$1:D$27)),"",LOOKUP($E95,BLIOTECAS!$B$1:$B$27,BLIOTECAS!D$1:D$27))</f>
        <v/>
      </c>
      <c r="C95" s="167" t="str">
        <f>IFERROR(VLOOKUP(E95,BLIOTECAS!$C$1:$E$26,3,FALSE),"")</f>
        <v/>
      </c>
      <c r="D95" s="213">
        <v>43971.744444444441</v>
      </c>
      <c r="E95" s="212"/>
      <c r="F95" s="212" t="s">
        <v>316</v>
      </c>
      <c r="G95" s="212" t="s">
        <v>303</v>
      </c>
      <c r="H95" s="212" t="s">
        <v>312</v>
      </c>
      <c r="I95" s="212" t="s">
        <v>76</v>
      </c>
      <c r="J95" s="212"/>
      <c r="K95" s="212"/>
      <c r="L95" s="212"/>
      <c r="M95" s="212"/>
      <c r="N95" s="212"/>
      <c r="O95" s="212"/>
      <c r="P95" s="212"/>
      <c r="Q95" s="212">
        <v>2</v>
      </c>
      <c r="R95" s="212">
        <v>5</v>
      </c>
      <c r="S95" s="212">
        <v>3</v>
      </c>
      <c r="T95" s="212">
        <v>3</v>
      </c>
      <c r="U95" s="212">
        <v>4</v>
      </c>
      <c r="V95" s="212">
        <v>4</v>
      </c>
      <c r="W95" s="212"/>
      <c r="X95" s="212">
        <v>4</v>
      </c>
      <c r="Y95" s="212">
        <v>5</v>
      </c>
      <c r="Z95" s="212">
        <v>4</v>
      </c>
      <c r="AA95" s="212">
        <v>5</v>
      </c>
      <c r="AB95" s="212">
        <v>4</v>
      </c>
      <c r="AC95" s="212" t="s">
        <v>336</v>
      </c>
      <c r="AD95" s="212"/>
      <c r="AE95" s="212"/>
      <c r="AF95" s="212"/>
      <c r="AG95" s="212"/>
      <c r="AH95" s="212"/>
      <c r="AI95" s="212"/>
      <c r="AJ95" s="212">
        <v>4</v>
      </c>
      <c r="AK95" s="212" t="s">
        <v>239</v>
      </c>
      <c r="AL95" s="212" t="s">
        <v>323</v>
      </c>
      <c r="AM95" s="212"/>
      <c r="AN95" s="212"/>
      <c r="AO95" s="212"/>
      <c r="AP95" s="212"/>
      <c r="AQ95" s="212" t="s">
        <v>7</v>
      </c>
      <c r="AR95" s="212" t="s">
        <v>239</v>
      </c>
      <c r="AS95" s="212" t="s">
        <v>7</v>
      </c>
      <c r="AT95" s="212"/>
      <c r="AU95" s="212" t="s">
        <v>7</v>
      </c>
      <c r="AV95" s="212"/>
      <c r="AW95" s="212">
        <v>5</v>
      </c>
      <c r="AX95" s="212">
        <v>5</v>
      </c>
      <c r="AY95" s="212" t="s">
        <v>309</v>
      </c>
      <c r="AZ95" s="212" t="s">
        <v>315</v>
      </c>
      <c r="BA95" s="212"/>
      <c r="BB95">
        <f t="shared" si="7"/>
        <v>1</v>
      </c>
      <c r="BC95">
        <f t="shared" si="7"/>
        <v>0</v>
      </c>
      <c r="BD95">
        <f t="shared" si="7"/>
        <v>0</v>
      </c>
      <c r="BE95">
        <f t="shared" si="7"/>
        <v>0</v>
      </c>
      <c r="BF95">
        <f t="shared" si="7"/>
        <v>0</v>
      </c>
      <c r="BG95">
        <f t="shared" si="7"/>
        <v>0</v>
      </c>
      <c r="BH95">
        <f t="shared" si="6"/>
        <v>0</v>
      </c>
      <c r="BI95">
        <f t="shared" si="5"/>
        <v>0</v>
      </c>
      <c r="BJ95">
        <f t="shared" si="5"/>
        <v>0</v>
      </c>
      <c r="BK95">
        <f t="shared" si="5"/>
        <v>1</v>
      </c>
      <c r="BL95">
        <f t="shared" si="5"/>
        <v>1</v>
      </c>
      <c r="BM95">
        <f t="shared" si="5"/>
        <v>0</v>
      </c>
      <c r="BN95">
        <f t="shared" si="5"/>
        <v>0</v>
      </c>
    </row>
    <row r="96" spans="1:66" ht="15" x14ac:dyDescent="0.25">
      <c r="A96" s="167" t="str">
        <f>IF(ISNA(LOOKUP($E96,BLIOTECAS!$B$1:$B$27,BLIOTECAS!C$1:C$27)),"",LOOKUP($E96,BLIOTECAS!$B$1:$B$27,BLIOTECAS!C$1:C$27))</f>
        <v/>
      </c>
      <c r="B96" s="167" t="str">
        <f>IF(ISNA(LOOKUP($E96,BLIOTECAS!$B$1:$B$27,BLIOTECAS!D$1:D$27)),"",LOOKUP($E96,BLIOTECAS!$B$1:$B$27,BLIOTECAS!D$1:D$27))</f>
        <v/>
      </c>
      <c r="C96" s="167" t="str">
        <f>IFERROR(VLOOKUP(E96,BLIOTECAS!$C$1:$E$26,3,FALSE),"")</f>
        <v/>
      </c>
      <c r="D96" s="213">
        <v>43971.727083333331</v>
      </c>
      <c r="E96" s="212"/>
      <c r="F96" s="212" t="s">
        <v>311</v>
      </c>
      <c r="G96" s="212" t="s">
        <v>304</v>
      </c>
      <c r="H96" s="212" t="s">
        <v>312</v>
      </c>
      <c r="I96" s="212" t="s">
        <v>80</v>
      </c>
      <c r="J96" s="212" t="s">
        <v>317</v>
      </c>
      <c r="K96" s="212"/>
      <c r="L96" s="212"/>
      <c r="M96" s="212"/>
      <c r="N96" s="212"/>
      <c r="O96" s="212"/>
      <c r="P96" s="212"/>
      <c r="Q96" s="212">
        <v>5</v>
      </c>
      <c r="R96" s="212">
        <v>5</v>
      </c>
      <c r="S96" s="212">
        <v>5</v>
      </c>
      <c r="T96" s="212">
        <v>5</v>
      </c>
      <c r="U96" s="212">
        <v>5</v>
      </c>
      <c r="V96" s="212">
        <v>4</v>
      </c>
      <c r="W96" s="212"/>
      <c r="X96" s="212">
        <v>5</v>
      </c>
      <c r="Y96" s="212">
        <v>4</v>
      </c>
      <c r="Z96" s="212">
        <v>1</v>
      </c>
      <c r="AA96" s="212">
        <v>3</v>
      </c>
      <c r="AB96" s="212">
        <v>1</v>
      </c>
      <c r="AC96" s="212" t="s">
        <v>362</v>
      </c>
      <c r="AD96" s="212"/>
      <c r="AE96" s="212"/>
      <c r="AF96" s="212"/>
      <c r="AG96" s="212"/>
      <c r="AH96" s="212"/>
      <c r="AI96" s="212"/>
      <c r="AJ96" s="212">
        <v>4</v>
      </c>
      <c r="AK96" s="212" t="s">
        <v>7</v>
      </c>
      <c r="AL96" s="212"/>
      <c r="AM96" s="212"/>
      <c r="AN96" s="212"/>
      <c r="AO96" s="212"/>
      <c r="AP96" s="212"/>
      <c r="AQ96" s="212" t="s">
        <v>7</v>
      </c>
      <c r="AR96" s="212" t="s">
        <v>239</v>
      </c>
      <c r="AS96" s="212" t="s">
        <v>7</v>
      </c>
      <c r="AT96" s="212"/>
      <c r="AU96" s="212" t="s">
        <v>7</v>
      </c>
      <c r="AV96" s="212"/>
      <c r="AW96" s="212">
        <v>5</v>
      </c>
      <c r="AX96" s="212">
        <v>5</v>
      </c>
      <c r="AY96" s="212" t="s">
        <v>309</v>
      </c>
      <c r="AZ96" s="212" t="s">
        <v>337</v>
      </c>
      <c r="BA96" s="212" t="s">
        <v>764</v>
      </c>
      <c r="BB96">
        <f t="shared" si="7"/>
        <v>1</v>
      </c>
      <c r="BC96">
        <f t="shared" si="7"/>
        <v>0</v>
      </c>
      <c r="BD96">
        <f t="shared" si="7"/>
        <v>0</v>
      </c>
      <c r="BE96">
        <f t="shared" si="7"/>
        <v>0</v>
      </c>
      <c r="BF96">
        <f t="shared" si="7"/>
        <v>0</v>
      </c>
      <c r="BG96">
        <f t="shared" si="7"/>
        <v>0</v>
      </c>
      <c r="BH96">
        <f t="shared" si="6"/>
        <v>1</v>
      </c>
      <c r="BI96">
        <f t="shared" si="5"/>
        <v>0</v>
      </c>
      <c r="BJ96">
        <f t="shared" si="5"/>
        <v>1</v>
      </c>
      <c r="BK96">
        <f t="shared" si="5"/>
        <v>1</v>
      </c>
      <c r="BL96">
        <f t="shared" si="5"/>
        <v>0</v>
      </c>
      <c r="BM96">
        <f t="shared" si="5"/>
        <v>0</v>
      </c>
      <c r="BN96">
        <f t="shared" si="5"/>
        <v>0</v>
      </c>
    </row>
    <row r="97" spans="1:66" ht="15" x14ac:dyDescent="0.25">
      <c r="A97" s="167" t="str">
        <f>IF(ISNA(LOOKUP($E97,BLIOTECAS!$B$1:$B$27,BLIOTECAS!C$1:C$27)),"",LOOKUP($E97,BLIOTECAS!$B$1:$B$27,BLIOTECAS!C$1:C$27))</f>
        <v/>
      </c>
      <c r="B97" s="167" t="str">
        <f>IF(ISNA(LOOKUP($E97,BLIOTECAS!$B$1:$B$27,BLIOTECAS!D$1:D$27)),"",LOOKUP($E97,BLIOTECAS!$B$1:$B$27,BLIOTECAS!D$1:D$27))</f>
        <v/>
      </c>
      <c r="C97" s="167" t="str">
        <f>IFERROR(VLOOKUP(E97,BLIOTECAS!$C$1:$E$26,3,FALSE),"")</f>
        <v>Ciencias Sociales</v>
      </c>
      <c r="D97" s="213">
        <v>43971.725694444445</v>
      </c>
      <c r="E97" s="212" t="s">
        <v>82</v>
      </c>
      <c r="F97" s="212" t="s">
        <v>303</v>
      </c>
      <c r="G97" s="212" t="s">
        <v>304</v>
      </c>
      <c r="H97" s="212" t="s">
        <v>312</v>
      </c>
      <c r="I97" s="212" t="s">
        <v>317</v>
      </c>
      <c r="J97" s="212" t="s">
        <v>359</v>
      </c>
      <c r="K97" s="212" t="s">
        <v>76</v>
      </c>
      <c r="L97" s="212" t="s">
        <v>765</v>
      </c>
      <c r="M97" s="212"/>
      <c r="N97" s="212"/>
      <c r="O97" s="212"/>
      <c r="P97" s="212"/>
      <c r="Q97" s="212">
        <v>4</v>
      </c>
      <c r="R97" s="212">
        <v>4</v>
      </c>
      <c r="S97" s="212">
        <v>4</v>
      </c>
      <c r="T97" s="212">
        <v>3</v>
      </c>
      <c r="U97" s="212">
        <v>4</v>
      </c>
      <c r="V97" s="212">
        <v>4</v>
      </c>
      <c r="W97" s="212"/>
      <c r="X97" s="212">
        <v>4</v>
      </c>
      <c r="Y97" s="212">
        <v>4</v>
      </c>
      <c r="Z97" s="212">
        <v>4</v>
      </c>
      <c r="AA97" s="212">
        <v>5</v>
      </c>
      <c r="AB97" s="212">
        <v>4</v>
      </c>
      <c r="AC97" s="212"/>
      <c r="AD97" s="212"/>
      <c r="AE97" s="212"/>
      <c r="AF97" s="212"/>
      <c r="AG97" s="212"/>
      <c r="AH97" s="212"/>
      <c r="AI97" s="212"/>
      <c r="AJ97" s="212">
        <v>4</v>
      </c>
      <c r="AK97" s="212" t="s">
        <v>239</v>
      </c>
      <c r="AL97" s="212" t="s">
        <v>327</v>
      </c>
      <c r="AM97" s="212"/>
      <c r="AN97" s="212"/>
      <c r="AO97" s="212"/>
      <c r="AP97" s="212"/>
      <c r="AQ97" s="212" t="s">
        <v>7</v>
      </c>
      <c r="AR97" s="212" t="s">
        <v>239</v>
      </c>
      <c r="AS97" s="212" t="s">
        <v>7</v>
      </c>
      <c r="AT97" s="212"/>
      <c r="AU97" s="212" t="s">
        <v>239</v>
      </c>
      <c r="AV97" s="212"/>
      <c r="AW97" s="212">
        <v>5</v>
      </c>
      <c r="AX97" s="212">
        <v>5</v>
      </c>
      <c r="AY97" s="212" t="s">
        <v>309</v>
      </c>
      <c r="AZ97" s="212" t="s">
        <v>310</v>
      </c>
      <c r="BA97" s="212"/>
      <c r="BB97">
        <f t="shared" si="7"/>
        <v>1</v>
      </c>
      <c r="BC97">
        <f t="shared" si="7"/>
        <v>0</v>
      </c>
      <c r="BD97">
        <f t="shared" si="7"/>
        <v>0</v>
      </c>
      <c r="BE97">
        <f t="shared" si="7"/>
        <v>0</v>
      </c>
      <c r="BF97">
        <f t="shared" si="7"/>
        <v>0</v>
      </c>
      <c r="BG97">
        <f t="shared" si="7"/>
        <v>0</v>
      </c>
      <c r="BH97">
        <f t="shared" si="6"/>
        <v>0</v>
      </c>
      <c r="BI97">
        <f t="shared" si="5"/>
        <v>0</v>
      </c>
      <c r="BJ97">
        <f t="shared" si="5"/>
        <v>0</v>
      </c>
      <c r="BK97">
        <f t="shared" si="5"/>
        <v>0</v>
      </c>
      <c r="BL97">
        <f t="shared" si="5"/>
        <v>0</v>
      </c>
      <c r="BM97">
        <f t="shared" si="5"/>
        <v>0</v>
      </c>
      <c r="BN97">
        <f t="shared" si="5"/>
        <v>0</v>
      </c>
    </row>
    <row r="98" spans="1:66" ht="15" x14ac:dyDescent="0.25">
      <c r="A98" s="167" t="str">
        <f>IF(ISNA(LOOKUP($E98,BLIOTECAS!$B$1:$B$27,BLIOTECAS!C$1:C$27)),"",LOOKUP($E98,BLIOTECAS!$B$1:$B$27,BLIOTECAS!C$1:C$27))</f>
        <v/>
      </c>
      <c r="B98" s="167" t="str">
        <f>IF(ISNA(LOOKUP($E98,BLIOTECAS!$B$1:$B$27,BLIOTECAS!D$1:D$27)),"",LOOKUP($E98,BLIOTECAS!$B$1:$B$27,BLIOTECAS!D$1:D$27))</f>
        <v/>
      </c>
      <c r="C98" s="167" t="str">
        <f>IFERROR(VLOOKUP(E98,BLIOTECAS!$C$1:$E$26,3,FALSE),"")</f>
        <v>Humanidades</v>
      </c>
      <c r="D98" s="213">
        <v>43971.720833333333</v>
      </c>
      <c r="E98" s="212" t="s">
        <v>83</v>
      </c>
      <c r="F98" s="212" t="s">
        <v>316</v>
      </c>
      <c r="G98" s="212" t="s">
        <v>303</v>
      </c>
      <c r="H98" s="212" t="s">
        <v>333</v>
      </c>
      <c r="I98" s="212" t="s">
        <v>83</v>
      </c>
      <c r="J98" s="212"/>
      <c r="K98" s="212"/>
      <c r="L98" s="212"/>
      <c r="M98" s="212"/>
      <c r="N98" s="212"/>
      <c r="O98" s="212"/>
      <c r="P98" s="212"/>
      <c r="Q98" s="212">
        <v>4</v>
      </c>
      <c r="R98" s="212">
        <v>4</v>
      </c>
      <c r="S98" s="212">
        <v>3</v>
      </c>
      <c r="T98" s="212">
        <v>3</v>
      </c>
      <c r="U98" s="212">
        <v>3</v>
      </c>
      <c r="V98" s="212">
        <v>4</v>
      </c>
      <c r="W98" s="212"/>
      <c r="X98" s="212">
        <v>5</v>
      </c>
      <c r="Y98" s="212">
        <v>5</v>
      </c>
      <c r="Z98" s="212">
        <v>5</v>
      </c>
      <c r="AA98" s="212">
        <v>5</v>
      </c>
      <c r="AB98" s="212">
        <v>5</v>
      </c>
      <c r="AC98" s="212" t="s">
        <v>326</v>
      </c>
      <c r="AD98" s="212"/>
      <c r="AE98" s="212"/>
      <c r="AF98" s="212"/>
      <c r="AG98" s="212"/>
      <c r="AH98" s="212"/>
      <c r="AI98" s="212"/>
      <c r="AJ98" s="212">
        <v>5</v>
      </c>
      <c r="AK98" s="212" t="s">
        <v>239</v>
      </c>
      <c r="AL98" s="212" t="s">
        <v>323</v>
      </c>
      <c r="AM98" s="212"/>
      <c r="AN98" s="212"/>
      <c r="AO98" s="212"/>
      <c r="AP98" s="212"/>
      <c r="AQ98" s="212" t="s">
        <v>7</v>
      </c>
      <c r="AR98" s="212" t="s">
        <v>239</v>
      </c>
      <c r="AS98" s="212" t="s">
        <v>7</v>
      </c>
      <c r="AT98" s="212"/>
      <c r="AU98" s="212" t="s">
        <v>7</v>
      </c>
      <c r="AV98" s="212"/>
      <c r="AW98" s="212">
        <v>4</v>
      </c>
      <c r="AX98" s="212">
        <v>4</v>
      </c>
      <c r="AY98" s="212" t="s">
        <v>321</v>
      </c>
      <c r="AZ98" s="212" t="s">
        <v>315</v>
      </c>
      <c r="BA98" s="212"/>
      <c r="BB98">
        <f t="shared" si="7"/>
        <v>0</v>
      </c>
      <c r="BC98">
        <f t="shared" si="7"/>
        <v>0</v>
      </c>
      <c r="BD98">
        <f t="shared" si="7"/>
        <v>0</v>
      </c>
      <c r="BE98">
        <f t="shared" si="7"/>
        <v>1</v>
      </c>
      <c r="BF98">
        <f t="shared" si="7"/>
        <v>0</v>
      </c>
      <c r="BG98">
        <f t="shared" si="7"/>
        <v>0</v>
      </c>
      <c r="BH98">
        <f t="shared" si="6"/>
        <v>0</v>
      </c>
      <c r="BI98">
        <f t="shared" si="5"/>
        <v>0</v>
      </c>
      <c r="BJ98">
        <f t="shared" si="5"/>
        <v>0</v>
      </c>
      <c r="BK98">
        <f t="shared" si="5"/>
        <v>1</v>
      </c>
      <c r="BL98">
        <f t="shared" si="5"/>
        <v>0</v>
      </c>
      <c r="BM98">
        <f t="shared" si="5"/>
        <v>0</v>
      </c>
      <c r="BN98">
        <f t="shared" ref="BI98:BN141" si="8">IF(IFERROR(FIND(BN$1,$AC98,1),0)&lt;&gt;0,1,0)</f>
        <v>0</v>
      </c>
    </row>
    <row r="99" spans="1:66" ht="15" x14ac:dyDescent="0.25">
      <c r="A99" s="167" t="str">
        <f>IF(ISNA(LOOKUP($E99,BLIOTECAS!$B$1:$B$27,BLIOTECAS!C$1:C$27)),"",LOOKUP($E99,BLIOTECAS!$B$1:$B$27,BLIOTECAS!C$1:C$27))</f>
        <v/>
      </c>
      <c r="B99" s="167" t="str">
        <f>IF(ISNA(LOOKUP($E99,BLIOTECAS!$B$1:$B$27,BLIOTECAS!D$1:D$27)),"",LOOKUP($E99,BLIOTECAS!$B$1:$B$27,BLIOTECAS!D$1:D$27))</f>
        <v/>
      </c>
      <c r="C99" s="167" t="str">
        <f>IFERROR(VLOOKUP(E99,BLIOTECAS!$C$1:$E$26,3,FALSE),"")</f>
        <v>Ciencias de la Salud</v>
      </c>
      <c r="D99" s="213">
        <v>43971.712500000001</v>
      </c>
      <c r="E99" s="212" t="s">
        <v>200</v>
      </c>
      <c r="F99" s="212" t="s">
        <v>303</v>
      </c>
      <c r="G99" s="212" t="s">
        <v>304</v>
      </c>
      <c r="H99" s="212" t="s">
        <v>312</v>
      </c>
      <c r="I99" s="212" t="s">
        <v>200</v>
      </c>
      <c r="J99" s="212" t="s">
        <v>89</v>
      </c>
      <c r="K99" s="212"/>
      <c r="L99" s="212"/>
      <c r="M99" s="212"/>
      <c r="N99" s="212"/>
      <c r="O99" s="212"/>
      <c r="P99" s="212"/>
      <c r="Q99" s="212">
        <v>4</v>
      </c>
      <c r="R99" s="212">
        <v>5</v>
      </c>
      <c r="S99" s="212">
        <v>4</v>
      </c>
      <c r="T99" s="212">
        <v>4</v>
      </c>
      <c r="U99" s="212">
        <v>5</v>
      </c>
      <c r="V99" s="212">
        <v>4</v>
      </c>
      <c r="W99" s="212"/>
      <c r="X99" s="212">
        <v>5</v>
      </c>
      <c r="Y99" s="212">
        <v>5</v>
      </c>
      <c r="Z99" s="212">
        <v>5</v>
      </c>
      <c r="AA99" s="212">
        <v>5</v>
      </c>
      <c r="AB99" s="212">
        <v>5</v>
      </c>
      <c r="AC99" s="212" t="s">
        <v>314</v>
      </c>
      <c r="AD99" s="212"/>
      <c r="AE99" s="212"/>
      <c r="AF99" s="212"/>
      <c r="AG99" s="212"/>
      <c r="AH99" s="212"/>
      <c r="AI99" s="212"/>
      <c r="AJ99" s="212">
        <v>5</v>
      </c>
      <c r="AK99" s="212" t="s">
        <v>239</v>
      </c>
      <c r="AL99" s="212" t="s">
        <v>327</v>
      </c>
      <c r="AM99" s="212"/>
      <c r="AN99" s="212"/>
      <c r="AO99" s="212"/>
      <c r="AP99" s="212"/>
      <c r="AQ99" s="212" t="s">
        <v>7</v>
      </c>
      <c r="AR99" s="212" t="s">
        <v>239</v>
      </c>
      <c r="AS99" s="212" t="s">
        <v>239</v>
      </c>
      <c r="AT99" s="212" t="s">
        <v>6</v>
      </c>
      <c r="AU99" s="212" t="s">
        <v>239</v>
      </c>
      <c r="AV99" s="212" t="s">
        <v>766</v>
      </c>
      <c r="AW99" s="212">
        <v>5</v>
      </c>
      <c r="AX99" s="212">
        <v>5</v>
      </c>
      <c r="AY99" s="212" t="s">
        <v>309</v>
      </c>
      <c r="AZ99" s="212" t="s">
        <v>310</v>
      </c>
      <c r="BA99" s="212" t="s">
        <v>767</v>
      </c>
      <c r="BB99">
        <f t="shared" si="7"/>
        <v>1</v>
      </c>
      <c r="BC99">
        <f t="shared" si="7"/>
        <v>0</v>
      </c>
      <c r="BD99">
        <f t="shared" si="7"/>
        <v>0</v>
      </c>
      <c r="BE99">
        <f t="shared" si="7"/>
        <v>0</v>
      </c>
      <c r="BF99">
        <f t="shared" si="7"/>
        <v>0</v>
      </c>
      <c r="BG99">
        <f t="shared" si="7"/>
        <v>0</v>
      </c>
      <c r="BH99">
        <f t="shared" si="6"/>
        <v>0</v>
      </c>
      <c r="BI99">
        <f t="shared" si="8"/>
        <v>0</v>
      </c>
      <c r="BJ99">
        <f t="shared" si="8"/>
        <v>0</v>
      </c>
      <c r="BK99">
        <f t="shared" si="8"/>
        <v>0</v>
      </c>
      <c r="BL99">
        <f t="shared" si="8"/>
        <v>0</v>
      </c>
      <c r="BM99">
        <f t="shared" si="8"/>
        <v>1</v>
      </c>
      <c r="BN99">
        <f t="shared" si="8"/>
        <v>0</v>
      </c>
    </row>
    <row r="100" spans="1:66" ht="15" x14ac:dyDescent="0.25">
      <c r="A100" s="167" t="str">
        <f>IF(ISNA(LOOKUP($E100,BLIOTECAS!$B$1:$B$27,BLIOTECAS!C$1:C$27)),"",LOOKUP($E100,BLIOTECAS!$B$1:$B$27,BLIOTECAS!C$1:C$27))</f>
        <v/>
      </c>
      <c r="B100" s="167" t="str">
        <f>IF(ISNA(LOOKUP($E100,BLIOTECAS!$B$1:$B$27,BLIOTECAS!D$1:D$27)),"",LOOKUP($E100,BLIOTECAS!$B$1:$B$27,BLIOTECAS!D$1:D$27))</f>
        <v/>
      </c>
      <c r="C100" s="167" t="str">
        <f>IFERROR(VLOOKUP(E100,BLIOTECAS!$C$1:$E$26,3,FALSE),"")</f>
        <v>Humanidades</v>
      </c>
      <c r="D100" s="213">
        <v>43971.70208333333</v>
      </c>
      <c r="E100" s="212" t="s">
        <v>86</v>
      </c>
      <c r="F100" s="212" t="s">
        <v>303</v>
      </c>
      <c r="G100" s="212" t="s">
        <v>311</v>
      </c>
      <c r="H100" s="212" t="s">
        <v>312</v>
      </c>
      <c r="I100" s="212" t="s">
        <v>86</v>
      </c>
      <c r="J100" s="212" t="s">
        <v>87</v>
      </c>
      <c r="K100" s="212" t="s">
        <v>80</v>
      </c>
      <c r="L100" s="212"/>
      <c r="M100" s="212"/>
      <c r="N100" s="212"/>
      <c r="O100" s="212"/>
      <c r="P100" s="212"/>
      <c r="Q100" s="212">
        <v>5</v>
      </c>
      <c r="R100" s="212">
        <v>3</v>
      </c>
      <c r="S100" s="212">
        <v>5</v>
      </c>
      <c r="T100" s="212">
        <v>2</v>
      </c>
      <c r="U100" s="212">
        <v>4</v>
      </c>
      <c r="V100" s="212">
        <v>5</v>
      </c>
      <c r="W100" s="212"/>
      <c r="X100" s="212">
        <v>5</v>
      </c>
      <c r="Y100" s="212">
        <v>5</v>
      </c>
      <c r="Z100" s="212">
        <v>2</v>
      </c>
      <c r="AA100" s="212">
        <v>5</v>
      </c>
      <c r="AB100" s="212">
        <v>5</v>
      </c>
      <c r="AC100" s="212" t="s">
        <v>331</v>
      </c>
      <c r="AD100" s="212"/>
      <c r="AE100" s="212"/>
      <c r="AF100" s="212"/>
      <c r="AG100" s="212"/>
      <c r="AH100" s="212"/>
      <c r="AI100" s="212"/>
      <c r="AJ100" s="212">
        <v>5</v>
      </c>
      <c r="AK100" s="212" t="s">
        <v>239</v>
      </c>
      <c r="AL100" s="212" t="s">
        <v>323</v>
      </c>
      <c r="AM100" s="212"/>
      <c r="AN100" s="212"/>
      <c r="AO100" s="212"/>
      <c r="AP100" s="212"/>
      <c r="AQ100" s="212" t="s">
        <v>239</v>
      </c>
      <c r="AR100" s="212" t="s">
        <v>239</v>
      </c>
      <c r="AS100" s="212" t="s">
        <v>7</v>
      </c>
      <c r="AT100" s="212"/>
      <c r="AU100" s="212" t="s">
        <v>239</v>
      </c>
      <c r="AV100" s="212"/>
      <c r="AW100" s="212">
        <v>5</v>
      </c>
      <c r="AX100" s="212">
        <v>5</v>
      </c>
      <c r="AY100" s="212" t="s">
        <v>309</v>
      </c>
      <c r="AZ100" s="212" t="s">
        <v>337</v>
      </c>
      <c r="BA100" s="212"/>
      <c r="BB100">
        <f t="shared" si="7"/>
        <v>1</v>
      </c>
      <c r="BC100">
        <f t="shared" si="7"/>
        <v>0</v>
      </c>
      <c r="BD100">
        <f t="shared" si="7"/>
        <v>0</v>
      </c>
      <c r="BE100">
        <f t="shared" si="7"/>
        <v>0</v>
      </c>
      <c r="BF100">
        <f t="shared" si="7"/>
        <v>0</v>
      </c>
      <c r="BG100">
        <f t="shared" si="7"/>
        <v>0</v>
      </c>
      <c r="BH100">
        <f t="shared" si="6"/>
        <v>0</v>
      </c>
      <c r="BI100">
        <f t="shared" si="8"/>
        <v>0</v>
      </c>
      <c r="BJ100">
        <f t="shared" si="8"/>
        <v>0</v>
      </c>
      <c r="BK100">
        <f t="shared" si="8"/>
        <v>0</v>
      </c>
      <c r="BL100">
        <f t="shared" si="8"/>
        <v>1</v>
      </c>
      <c r="BM100">
        <f t="shared" si="8"/>
        <v>0</v>
      </c>
      <c r="BN100">
        <f t="shared" si="8"/>
        <v>0</v>
      </c>
    </row>
    <row r="101" spans="1:66" ht="15" x14ac:dyDescent="0.25">
      <c r="A101" s="167" t="str">
        <f>IF(ISNA(LOOKUP($E101,BLIOTECAS!$B$1:$B$27,BLIOTECAS!C$1:C$27)),"",LOOKUP($E101,BLIOTECAS!$B$1:$B$27,BLIOTECAS!C$1:C$27))</f>
        <v/>
      </c>
      <c r="B101" s="167" t="str">
        <f>IF(ISNA(LOOKUP($E101,BLIOTECAS!$B$1:$B$27,BLIOTECAS!D$1:D$27)),"",LOOKUP($E101,BLIOTECAS!$B$1:$B$27,BLIOTECAS!D$1:D$27))</f>
        <v/>
      </c>
      <c r="C101" s="167" t="str">
        <f>IFERROR(VLOOKUP(E101,BLIOTECAS!$C$1:$E$26,3,FALSE),"")</f>
        <v/>
      </c>
      <c r="D101" s="213">
        <v>43971.697222222225</v>
      </c>
      <c r="E101" s="212"/>
      <c r="F101" s="212" t="s">
        <v>303</v>
      </c>
      <c r="G101" s="212" t="s">
        <v>351</v>
      </c>
      <c r="H101" s="212" t="s">
        <v>339</v>
      </c>
      <c r="I101" s="212" t="s">
        <v>75</v>
      </c>
      <c r="J101" s="212"/>
      <c r="K101" s="212"/>
      <c r="L101" s="212" t="s">
        <v>768</v>
      </c>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t="s">
        <v>7</v>
      </c>
      <c r="AL101" s="212"/>
      <c r="AM101" s="212"/>
      <c r="AN101" s="212"/>
      <c r="AO101" s="212"/>
      <c r="AP101" s="212"/>
      <c r="AQ101" s="212" t="s">
        <v>239</v>
      </c>
      <c r="AR101" s="212" t="s">
        <v>7</v>
      </c>
      <c r="AS101" s="212" t="s">
        <v>7</v>
      </c>
      <c r="AT101" s="212"/>
      <c r="AU101" s="212" t="s">
        <v>239</v>
      </c>
      <c r="AV101" s="212"/>
      <c r="AW101" s="212">
        <v>5</v>
      </c>
      <c r="AX101" s="212">
        <v>5</v>
      </c>
      <c r="AY101" s="212" t="s">
        <v>309</v>
      </c>
      <c r="AZ101" s="212" t="s">
        <v>310</v>
      </c>
      <c r="BA101" s="212" t="s">
        <v>769</v>
      </c>
      <c r="BB101">
        <f t="shared" si="7"/>
        <v>0</v>
      </c>
      <c r="BC101">
        <f t="shared" si="7"/>
        <v>0</v>
      </c>
      <c r="BD101">
        <f t="shared" si="7"/>
        <v>1</v>
      </c>
      <c r="BE101">
        <f t="shared" ref="BC101:BG152" si="9">IF(IFERROR(FIND(BE$1,$H101,1),0)&lt;&gt;0,1,0)</f>
        <v>0</v>
      </c>
      <c r="BF101">
        <f t="shared" si="9"/>
        <v>0</v>
      </c>
      <c r="BG101">
        <f t="shared" si="9"/>
        <v>0</v>
      </c>
      <c r="BH101">
        <f t="shared" si="6"/>
        <v>0</v>
      </c>
      <c r="BI101">
        <f t="shared" si="8"/>
        <v>0</v>
      </c>
      <c r="BJ101">
        <f t="shared" si="8"/>
        <v>0</v>
      </c>
      <c r="BK101">
        <f t="shared" si="8"/>
        <v>0</v>
      </c>
      <c r="BL101">
        <f t="shared" si="8"/>
        <v>0</v>
      </c>
      <c r="BM101">
        <f t="shared" si="8"/>
        <v>0</v>
      </c>
      <c r="BN101">
        <f t="shared" si="8"/>
        <v>0</v>
      </c>
    </row>
    <row r="102" spans="1:66" ht="15" x14ac:dyDescent="0.25">
      <c r="A102" s="167" t="str">
        <f>IF(ISNA(LOOKUP($E102,BLIOTECAS!$B$1:$B$27,BLIOTECAS!C$1:C$27)),"",LOOKUP($E102,BLIOTECAS!$B$1:$B$27,BLIOTECAS!C$1:C$27))</f>
        <v/>
      </c>
      <c r="B102" s="167" t="str">
        <f>IF(ISNA(LOOKUP($E102,BLIOTECAS!$B$1:$B$27,BLIOTECAS!D$1:D$27)),"",LOOKUP($E102,BLIOTECAS!$B$1:$B$27,BLIOTECAS!D$1:D$27))</f>
        <v/>
      </c>
      <c r="C102" s="167" t="str">
        <f>IFERROR(VLOOKUP(E102,BLIOTECAS!$C$1:$E$26,3,FALSE),"")</f>
        <v>Humanidades</v>
      </c>
      <c r="D102" s="213">
        <v>43971.667361111111</v>
      </c>
      <c r="E102" s="212" t="s">
        <v>87</v>
      </c>
      <c r="F102" s="212" t="s">
        <v>311</v>
      </c>
      <c r="G102" s="212" t="s">
        <v>304</v>
      </c>
      <c r="H102" s="212" t="s">
        <v>312</v>
      </c>
      <c r="I102" s="212" t="s">
        <v>87</v>
      </c>
      <c r="J102" s="212" t="s">
        <v>317</v>
      </c>
      <c r="K102" s="212" t="s">
        <v>318</v>
      </c>
      <c r="L102" s="212" t="s">
        <v>609</v>
      </c>
      <c r="M102" s="212"/>
      <c r="N102" s="212"/>
      <c r="O102" s="212"/>
      <c r="P102" s="212"/>
      <c r="Q102" s="212">
        <v>5</v>
      </c>
      <c r="R102" s="212">
        <v>5</v>
      </c>
      <c r="S102" s="212">
        <v>5</v>
      </c>
      <c r="T102" s="212">
        <v>5</v>
      </c>
      <c r="U102" s="212">
        <v>5</v>
      </c>
      <c r="V102" s="212">
        <v>4</v>
      </c>
      <c r="W102" s="212"/>
      <c r="X102" s="212">
        <v>4</v>
      </c>
      <c r="Y102" s="212">
        <v>5</v>
      </c>
      <c r="Z102" s="212">
        <v>4</v>
      </c>
      <c r="AA102" s="212">
        <v>5</v>
      </c>
      <c r="AB102" s="212">
        <v>5</v>
      </c>
      <c r="AC102" s="212" t="s">
        <v>331</v>
      </c>
      <c r="AD102" s="212"/>
      <c r="AE102" s="212"/>
      <c r="AF102" s="212"/>
      <c r="AG102" s="212"/>
      <c r="AH102" s="212"/>
      <c r="AI102" s="212"/>
      <c r="AJ102" s="212">
        <v>5</v>
      </c>
      <c r="AK102" s="212" t="s">
        <v>239</v>
      </c>
      <c r="AL102" s="212" t="s">
        <v>323</v>
      </c>
      <c r="AM102" s="212"/>
      <c r="AN102" s="212"/>
      <c r="AO102" s="212"/>
      <c r="AP102" s="212"/>
      <c r="AQ102" s="212" t="s">
        <v>7</v>
      </c>
      <c r="AR102" s="212" t="s">
        <v>239</v>
      </c>
      <c r="AS102" s="212" t="s">
        <v>239</v>
      </c>
      <c r="AT102" s="212" t="s">
        <v>6</v>
      </c>
      <c r="AU102" s="212" t="s">
        <v>239</v>
      </c>
      <c r="AV102" s="212" t="s">
        <v>610</v>
      </c>
      <c r="AW102" s="212">
        <v>5</v>
      </c>
      <c r="AX102" s="212">
        <v>5</v>
      </c>
      <c r="AY102" s="212" t="s">
        <v>309</v>
      </c>
      <c r="AZ102" s="212" t="s">
        <v>337</v>
      </c>
      <c r="BA102" s="212" t="s">
        <v>611</v>
      </c>
      <c r="BB102">
        <f t="shared" ref="BB102:BB165" si="10">IF(IFERROR(FIND(BB$1,$H102,1),0)&lt;&gt;0,1,0)</f>
        <v>1</v>
      </c>
      <c r="BC102">
        <f t="shared" si="9"/>
        <v>0</v>
      </c>
      <c r="BD102">
        <f t="shared" si="9"/>
        <v>0</v>
      </c>
      <c r="BE102">
        <f t="shared" si="9"/>
        <v>0</v>
      </c>
      <c r="BF102">
        <f t="shared" si="9"/>
        <v>0</v>
      </c>
      <c r="BG102">
        <f t="shared" si="9"/>
        <v>0</v>
      </c>
      <c r="BH102">
        <f t="shared" si="6"/>
        <v>0</v>
      </c>
      <c r="BI102">
        <f t="shared" si="8"/>
        <v>0</v>
      </c>
      <c r="BJ102">
        <f t="shared" si="8"/>
        <v>0</v>
      </c>
      <c r="BK102">
        <f t="shared" si="8"/>
        <v>0</v>
      </c>
      <c r="BL102">
        <f t="shared" si="8"/>
        <v>1</v>
      </c>
      <c r="BM102">
        <f t="shared" si="8"/>
        <v>0</v>
      </c>
      <c r="BN102">
        <f t="shared" si="8"/>
        <v>0</v>
      </c>
    </row>
    <row r="103" spans="1:66" ht="15" x14ac:dyDescent="0.25">
      <c r="A103" s="167" t="str">
        <f>IF(ISNA(LOOKUP($E103,BLIOTECAS!$B$1:$B$27,BLIOTECAS!C$1:C$27)),"",LOOKUP($E103,BLIOTECAS!$B$1:$B$27,BLIOTECAS!C$1:C$27))</f>
        <v/>
      </c>
      <c r="B103" s="167" t="str">
        <f>IF(ISNA(LOOKUP($E103,BLIOTECAS!$B$1:$B$27,BLIOTECAS!D$1:D$27)),"",LOOKUP($E103,BLIOTECAS!$B$1:$B$27,BLIOTECAS!D$1:D$27))</f>
        <v/>
      </c>
      <c r="C103" s="167" t="str">
        <f>IFERROR(VLOOKUP(E103,BLIOTECAS!$C$1:$E$26,3,FALSE),"")</f>
        <v>Ciencias Sociales</v>
      </c>
      <c r="D103" s="213">
        <v>43971.666666666664</v>
      </c>
      <c r="E103" s="212" t="s">
        <v>75</v>
      </c>
      <c r="F103" s="212" t="s">
        <v>303</v>
      </c>
      <c r="G103" s="212" t="s">
        <v>316</v>
      </c>
      <c r="H103" s="212" t="s">
        <v>330</v>
      </c>
      <c r="I103" s="212" t="s">
        <v>75</v>
      </c>
      <c r="J103" s="212" t="s">
        <v>76</v>
      </c>
      <c r="K103" s="212"/>
      <c r="L103" s="212"/>
      <c r="M103" s="212"/>
      <c r="N103" s="212"/>
      <c r="O103" s="212"/>
      <c r="P103" s="212"/>
      <c r="Q103" s="212">
        <v>2</v>
      </c>
      <c r="R103" s="212">
        <v>3</v>
      </c>
      <c r="S103" s="212">
        <v>3</v>
      </c>
      <c r="T103" s="212">
        <v>3</v>
      </c>
      <c r="U103" s="212">
        <v>5</v>
      </c>
      <c r="V103" s="212">
        <v>4</v>
      </c>
      <c r="W103" s="212"/>
      <c r="X103" s="212">
        <v>3</v>
      </c>
      <c r="Y103" s="212">
        <v>4</v>
      </c>
      <c r="Z103" s="212">
        <v>3</v>
      </c>
      <c r="AA103" s="212">
        <v>4</v>
      </c>
      <c r="AB103" s="212">
        <v>3</v>
      </c>
      <c r="AC103" s="212" t="s">
        <v>352</v>
      </c>
      <c r="AD103" s="212"/>
      <c r="AE103" s="212"/>
      <c r="AF103" s="212"/>
      <c r="AG103" s="212"/>
      <c r="AH103" s="212"/>
      <c r="AI103" s="212"/>
      <c r="AJ103" s="212">
        <v>4</v>
      </c>
      <c r="AK103" s="212" t="s">
        <v>7</v>
      </c>
      <c r="AL103" s="212"/>
      <c r="AM103" s="212"/>
      <c r="AN103" s="212"/>
      <c r="AO103" s="212"/>
      <c r="AP103" s="212"/>
      <c r="AQ103" s="212" t="s">
        <v>7</v>
      </c>
      <c r="AR103" s="212" t="s">
        <v>7</v>
      </c>
      <c r="AS103" s="212" t="s">
        <v>7</v>
      </c>
      <c r="AT103" s="212"/>
      <c r="AU103" s="212" t="s">
        <v>7</v>
      </c>
      <c r="AV103" s="212" t="s">
        <v>612</v>
      </c>
      <c r="AW103" s="212">
        <v>5</v>
      </c>
      <c r="AX103" s="212">
        <v>5</v>
      </c>
      <c r="AY103" s="212" t="s">
        <v>343</v>
      </c>
      <c r="AZ103" s="212" t="s">
        <v>337</v>
      </c>
      <c r="BA103" s="212" t="s">
        <v>612</v>
      </c>
      <c r="BB103">
        <f t="shared" si="10"/>
        <v>0</v>
      </c>
      <c r="BC103">
        <f t="shared" si="9"/>
        <v>1</v>
      </c>
      <c r="BD103">
        <f t="shared" si="9"/>
        <v>0</v>
      </c>
      <c r="BE103">
        <f t="shared" si="9"/>
        <v>0</v>
      </c>
      <c r="BF103">
        <f t="shared" si="9"/>
        <v>0</v>
      </c>
      <c r="BG103">
        <f t="shared" si="9"/>
        <v>0</v>
      </c>
      <c r="BH103">
        <f t="shared" si="6"/>
        <v>0</v>
      </c>
      <c r="BI103">
        <f t="shared" si="8"/>
        <v>0</v>
      </c>
      <c r="BJ103">
        <f t="shared" si="8"/>
        <v>0</v>
      </c>
      <c r="BK103">
        <f t="shared" si="8"/>
        <v>0</v>
      </c>
      <c r="BL103">
        <f t="shared" si="8"/>
        <v>0</v>
      </c>
      <c r="BM103">
        <f t="shared" si="8"/>
        <v>0</v>
      </c>
      <c r="BN103">
        <f t="shared" si="8"/>
        <v>1</v>
      </c>
    </row>
    <row r="104" spans="1:66" ht="15" x14ac:dyDescent="0.25">
      <c r="A104" s="167" t="str">
        <f>IF(ISNA(LOOKUP($E104,BLIOTECAS!$B$1:$B$27,BLIOTECAS!C$1:C$27)),"",LOOKUP($E104,BLIOTECAS!$B$1:$B$27,BLIOTECAS!C$1:C$27))</f>
        <v/>
      </c>
      <c r="B104" s="167" t="str">
        <f>IF(ISNA(LOOKUP($E104,BLIOTECAS!$B$1:$B$27,BLIOTECAS!D$1:D$27)),"",LOOKUP($E104,BLIOTECAS!$B$1:$B$27,BLIOTECAS!D$1:D$27))</f>
        <v/>
      </c>
      <c r="C104" s="167" t="str">
        <f>IFERROR(VLOOKUP(E104,BLIOTECAS!$C$1:$E$26,3,FALSE),"")</f>
        <v>Ciencias Sociales</v>
      </c>
      <c r="D104" s="213">
        <v>43971.661805555559</v>
      </c>
      <c r="E104" s="212" t="s">
        <v>80</v>
      </c>
      <c r="F104" s="212" t="s">
        <v>303</v>
      </c>
      <c r="G104" s="212" t="s">
        <v>311</v>
      </c>
      <c r="H104" s="212" t="s">
        <v>312</v>
      </c>
      <c r="I104" s="212" t="s">
        <v>80</v>
      </c>
      <c r="J104" s="212" t="s">
        <v>203</v>
      </c>
      <c r="K104" s="212"/>
      <c r="L104" s="212"/>
      <c r="M104" s="212"/>
      <c r="N104" s="212"/>
      <c r="O104" s="212"/>
      <c r="P104" s="212"/>
      <c r="Q104" s="212">
        <v>4</v>
      </c>
      <c r="R104" s="212">
        <v>4</v>
      </c>
      <c r="S104" s="212">
        <v>3</v>
      </c>
      <c r="T104" s="212">
        <v>2</v>
      </c>
      <c r="U104" s="212">
        <v>4</v>
      </c>
      <c r="V104" s="212">
        <v>4</v>
      </c>
      <c r="W104" s="212"/>
      <c r="X104" s="212">
        <v>4</v>
      </c>
      <c r="Y104" s="212">
        <v>4</v>
      </c>
      <c r="Z104" s="212">
        <v>4</v>
      </c>
      <c r="AA104" s="212">
        <v>4</v>
      </c>
      <c r="AB104" s="212">
        <v>5</v>
      </c>
      <c r="AC104" s="212" t="s">
        <v>529</v>
      </c>
      <c r="AD104" s="212"/>
      <c r="AE104" s="212"/>
      <c r="AF104" s="212"/>
      <c r="AG104" s="212"/>
      <c r="AH104" s="212"/>
      <c r="AI104" s="212"/>
      <c r="AJ104" s="212">
        <v>4</v>
      </c>
      <c r="AK104" s="212" t="s">
        <v>239</v>
      </c>
      <c r="AL104" s="212" t="s">
        <v>323</v>
      </c>
      <c r="AM104" s="212"/>
      <c r="AN104" s="212"/>
      <c r="AO104" s="212"/>
      <c r="AP104" s="212"/>
      <c r="AQ104" s="212" t="s">
        <v>7</v>
      </c>
      <c r="AR104" s="212" t="s">
        <v>239</v>
      </c>
      <c r="AS104" s="212" t="s">
        <v>7</v>
      </c>
      <c r="AT104" s="212"/>
      <c r="AU104" s="212" t="s">
        <v>7</v>
      </c>
      <c r="AV104" s="212"/>
      <c r="AW104" s="212">
        <v>5</v>
      </c>
      <c r="AX104" s="212">
        <v>5</v>
      </c>
      <c r="AY104" s="212" t="s">
        <v>321</v>
      </c>
      <c r="AZ104" s="212" t="s">
        <v>315</v>
      </c>
      <c r="BA104" s="212"/>
      <c r="BB104">
        <f t="shared" si="10"/>
        <v>1</v>
      </c>
      <c r="BC104">
        <f t="shared" si="9"/>
        <v>0</v>
      </c>
      <c r="BD104">
        <f t="shared" si="9"/>
        <v>0</v>
      </c>
      <c r="BE104">
        <f t="shared" si="9"/>
        <v>0</v>
      </c>
      <c r="BF104">
        <f t="shared" si="9"/>
        <v>0</v>
      </c>
      <c r="BG104">
        <f t="shared" si="9"/>
        <v>0</v>
      </c>
      <c r="BH104">
        <f t="shared" si="6"/>
        <v>1</v>
      </c>
      <c r="BI104">
        <f t="shared" si="8"/>
        <v>1</v>
      </c>
      <c r="BJ104">
        <f t="shared" si="8"/>
        <v>0</v>
      </c>
      <c r="BK104">
        <f t="shared" si="8"/>
        <v>1</v>
      </c>
      <c r="BL104">
        <f t="shared" si="8"/>
        <v>0</v>
      </c>
      <c r="BM104">
        <f t="shared" si="8"/>
        <v>0</v>
      </c>
      <c r="BN104">
        <f t="shared" si="8"/>
        <v>0</v>
      </c>
    </row>
    <row r="105" spans="1:66" ht="15" x14ac:dyDescent="0.25">
      <c r="A105" s="167" t="str">
        <f>IF(ISNA(LOOKUP($E105,BLIOTECAS!$B$1:$B$27,BLIOTECAS!C$1:C$27)),"",LOOKUP($E105,BLIOTECAS!$B$1:$B$27,BLIOTECAS!C$1:C$27))</f>
        <v/>
      </c>
      <c r="B105" s="167" t="str">
        <f>IF(ISNA(LOOKUP($E105,BLIOTECAS!$B$1:$B$27,BLIOTECAS!D$1:D$27)),"",LOOKUP($E105,BLIOTECAS!$B$1:$B$27,BLIOTECAS!D$1:D$27))</f>
        <v/>
      </c>
      <c r="C105" s="167" t="str">
        <f>IFERROR(VLOOKUP(E105,BLIOTECAS!$C$1:$E$26,3,FALSE),"")</f>
        <v>Ciencias Experimentales</v>
      </c>
      <c r="D105" s="213">
        <v>43971.661111111112</v>
      </c>
      <c r="E105" s="212" t="s">
        <v>78</v>
      </c>
      <c r="F105" s="212" t="s">
        <v>303</v>
      </c>
      <c r="G105" s="212" t="s">
        <v>304</v>
      </c>
      <c r="H105" s="212" t="s">
        <v>312</v>
      </c>
      <c r="I105" s="212" t="s">
        <v>78</v>
      </c>
      <c r="J105" s="212" t="s">
        <v>73</v>
      </c>
      <c r="K105" s="212" t="s">
        <v>83</v>
      </c>
      <c r="L105" s="212" t="s">
        <v>613</v>
      </c>
      <c r="M105" s="212"/>
      <c r="N105" s="212"/>
      <c r="O105" s="212"/>
      <c r="P105" s="212"/>
      <c r="Q105" s="212">
        <v>5</v>
      </c>
      <c r="R105" s="212">
        <v>5</v>
      </c>
      <c r="S105" s="212">
        <v>4</v>
      </c>
      <c r="T105" s="212">
        <v>4</v>
      </c>
      <c r="U105" s="212">
        <v>3</v>
      </c>
      <c r="V105" s="212">
        <v>4</v>
      </c>
      <c r="W105" s="212"/>
      <c r="X105" s="212">
        <v>5</v>
      </c>
      <c r="Y105" s="212">
        <v>5</v>
      </c>
      <c r="Z105" s="212">
        <v>2</v>
      </c>
      <c r="AA105" s="212">
        <v>4</v>
      </c>
      <c r="AB105" s="212">
        <v>2</v>
      </c>
      <c r="AC105" s="212" t="s">
        <v>352</v>
      </c>
      <c r="AD105" s="212"/>
      <c r="AE105" s="212"/>
      <c r="AF105" s="212"/>
      <c r="AG105" s="212"/>
      <c r="AH105" s="212"/>
      <c r="AI105" s="212"/>
      <c r="AJ105" s="212">
        <v>4</v>
      </c>
      <c r="AK105" s="212" t="s">
        <v>239</v>
      </c>
      <c r="AL105" s="212" t="s">
        <v>323</v>
      </c>
      <c r="AM105" s="212"/>
      <c r="AN105" s="212"/>
      <c r="AO105" s="212"/>
      <c r="AP105" s="212"/>
      <c r="AQ105" s="212" t="s">
        <v>7</v>
      </c>
      <c r="AR105" s="212" t="s">
        <v>239</v>
      </c>
      <c r="AS105" s="212" t="s">
        <v>7</v>
      </c>
      <c r="AT105" s="212"/>
      <c r="AU105" s="212" t="s">
        <v>7</v>
      </c>
      <c r="AV105" s="212"/>
      <c r="AW105" s="212">
        <v>5</v>
      </c>
      <c r="AX105" s="212">
        <v>5</v>
      </c>
      <c r="AY105" s="212" t="s">
        <v>309</v>
      </c>
      <c r="AZ105" s="212" t="s">
        <v>315</v>
      </c>
      <c r="BA105" s="212"/>
      <c r="BB105">
        <f t="shared" si="10"/>
        <v>1</v>
      </c>
      <c r="BC105">
        <f t="shared" si="9"/>
        <v>0</v>
      </c>
      <c r="BD105">
        <f t="shared" si="9"/>
        <v>0</v>
      </c>
      <c r="BE105">
        <f t="shared" si="9"/>
        <v>0</v>
      </c>
      <c r="BF105">
        <f t="shared" si="9"/>
        <v>0</v>
      </c>
      <c r="BG105">
        <f t="shared" si="9"/>
        <v>0</v>
      </c>
      <c r="BH105">
        <f t="shared" si="6"/>
        <v>0</v>
      </c>
      <c r="BI105">
        <f t="shared" si="8"/>
        <v>0</v>
      </c>
      <c r="BJ105">
        <f t="shared" si="8"/>
        <v>0</v>
      </c>
      <c r="BK105">
        <f t="shared" si="8"/>
        <v>0</v>
      </c>
      <c r="BL105">
        <f t="shared" si="8"/>
        <v>0</v>
      </c>
      <c r="BM105">
        <f t="shared" si="8"/>
        <v>0</v>
      </c>
      <c r="BN105">
        <f t="shared" si="8"/>
        <v>1</v>
      </c>
    </row>
    <row r="106" spans="1:66" ht="15" x14ac:dyDescent="0.25">
      <c r="A106" s="167" t="str">
        <f>IF(ISNA(LOOKUP($E106,BLIOTECAS!$B$1:$B$27,BLIOTECAS!C$1:C$27)),"",LOOKUP($E106,BLIOTECAS!$B$1:$B$27,BLIOTECAS!C$1:C$27))</f>
        <v/>
      </c>
      <c r="B106" s="167" t="str">
        <f>IF(ISNA(LOOKUP($E106,BLIOTECAS!$B$1:$B$27,BLIOTECAS!D$1:D$27)),"",LOOKUP($E106,BLIOTECAS!$B$1:$B$27,BLIOTECAS!D$1:D$27))</f>
        <v/>
      </c>
      <c r="C106" s="167" t="str">
        <f>IFERROR(VLOOKUP(E106,BLIOTECAS!$C$1:$E$26,3,FALSE),"")</f>
        <v>Ciencias Sociales</v>
      </c>
      <c r="D106" s="213">
        <v>43971.65</v>
      </c>
      <c r="E106" s="212" t="s">
        <v>203</v>
      </c>
      <c r="F106" s="212" t="s">
        <v>303</v>
      </c>
      <c r="G106" s="212" t="s">
        <v>303</v>
      </c>
      <c r="H106" s="212" t="s">
        <v>330</v>
      </c>
      <c r="I106" s="212" t="s">
        <v>203</v>
      </c>
      <c r="J106" s="212"/>
      <c r="K106" s="212"/>
      <c r="L106" s="212"/>
      <c r="M106" s="212"/>
      <c r="N106" s="212"/>
      <c r="O106" s="212"/>
      <c r="P106" s="212"/>
      <c r="Q106" s="212">
        <v>4</v>
      </c>
      <c r="R106" s="212">
        <v>3</v>
      </c>
      <c r="S106" s="212">
        <v>3</v>
      </c>
      <c r="T106" s="212">
        <v>3</v>
      </c>
      <c r="U106" s="212">
        <v>2</v>
      </c>
      <c r="V106" s="212">
        <v>5</v>
      </c>
      <c r="W106" s="212"/>
      <c r="X106" s="212">
        <v>4</v>
      </c>
      <c r="Y106" s="212">
        <v>5</v>
      </c>
      <c r="Z106" s="212">
        <v>4</v>
      </c>
      <c r="AA106" s="212">
        <v>4</v>
      </c>
      <c r="AB106" s="212">
        <v>4</v>
      </c>
      <c r="AC106" s="212" t="s">
        <v>418</v>
      </c>
      <c r="AD106" s="212"/>
      <c r="AE106" s="212"/>
      <c r="AF106" s="212"/>
      <c r="AG106" s="212"/>
      <c r="AH106" s="212"/>
      <c r="AI106" s="212"/>
      <c r="AJ106" s="212">
        <v>5</v>
      </c>
      <c r="AK106" s="212" t="s">
        <v>239</v>
      </c>
      <c r="AL106" s="212" t="s">
        <v>323</v>
      </c>
      <c r="AM106" s="212"/>
      <c r="AN106" s="212"/>
      <c r="AO106" s="212"/>
      <c r="AP106" s="212"/>
      <c r="AQ106" s="212" t="s">
        <v>239</v>
      </c>
      <c r="AR106" s="212" t="s">
        <v>239</v>
      </c>
      <c r="AS106" s="212" t="s">
        <v>7</v>
      </c>
      <c r="AT106" s="212"/>
      <c r="AU106" s="212" t="s">
        <v>239</v>
      </c>
      <c r="AV106" s="212"/>
      <c r="AW106" s="212">
        <v>5</v>
      </c>
      <c r="AX106" s="212">
        <v>5</v>
      </c>
      <c r="AY106" s="212" t="s">
        <v>309</v>
      </c>
      <c r="AZ106" s="212" t="s">
        <v>315</v>
      </c>
      <c r="BA106" s="212"/>
      <c r="BB106">
        <f t="shared" si="10"/>
        <v>0</v>
      </c>
      <c r="BC106">
        <f t="shared" si="9"/>
        <v>1</v>
      </c>
      <c r="BD106">
        <f t="shared" si="9"/>
        <v>0</v>
      </c>
      <c r="BE106">
        <f t="shared" si="9"/>
        <v>0</v>
      </c>
      <c r="BF106">
        <f t="shared" si="9"/>
        <v>0</v>
      </c>
      <c r="BG106">
        <f t="shared" si="9"/>
        <v>0</v>
      </c>
      <c r="BH106">
        <f t="shared" si="6"/>
        <v>0</v>
      </c>
      <c r="BI106">
        <f t="shared" si="8"/>
        <v>0</v>
      </c>
      <c r="BJ106">
        <f t="shared" si="8"/>
        <v>0</v>
      </c>
      <c r="BK106">
        <f t="shared" si="8"/>
        <v>1</v>
      </c>
      <c r="BL106">
        <f t="shared" si="8"/>
        <v>1</v>
      </c>
      <c r="BM106">
        <f t="shared" si="8"/>
        <v>0</v>
      </c>
      <c r="BN106">
        <f t="shared" si="8"/>
        <v>1</v>
      </c>
    </row>
    <row r="107" spans="1:66" ht="15" x14ac:dyDescent="0.25">
      <c r="A107" s="167" t="str">
        <f>IF(ISNA(LOOKUP($E107,BLIOTECAS!$B$1:$B$27,BLIOTECAS!C$1:C$27)),"",LOOKUP($E107,BLIOTECAS!$B$1:$B$27,BLIOTECAS!C$1:C$27))</f>
        <v/>
      </c>
      <c r="B107" s="167" t="str">
        <f>IF(ISNA(LOOKUP($E107,BLIOTECAS!$B$1:$B$27,BLIOTECAS!D$1:D$27)),"",LOOKUP($E107,BLIOTECAS!$B$1:$B$27,BLIOTECAS!D$1:D$27))</f>
        <v/>
      </c>
      <c r="C107" s="167" t="str">
        <f>IFERROR(VLOOKUP(E107,BLIOTECAS!$C$1:$E$26,3,FALSE),"")</f>
        <v>Ciencias Sociales</v>
      </c>
      <c r="D107" s="213">
        <v>43971.64166666667</v>
      </c>
      <c r="E107" s="212" t="s">
        <v>76</v>
      </c>
      <c r="F107" s="212" t="s">
        <v>311</v>
      </c>
      <c r="G107" s="212" t="s">
        <v>311</v>
      </c>
      <c r="H107" s="212" t="s">
        <v>339</v>
      </c>
      <c r="I107" s="212" t="s">
        <v>76</v>
      </c>
      <c r="J107" s="212" t="s">
        <v>199</v>
      </c>
      <c r="K107" s="212"/>
      <c r="L107" s="212"/>
      <c r="M107" s="212"/>
      <c r="N107" s="212"/>
      <c r="O107" s="212"/>
      <c r="P107" s="212"/>
      <c r="Q107" s="212">
        <v>5</v>
      </c>
      <c r="R107" s="212">
        <v>4</v>
      </c>
      <c r="S107" s="212">
        <v>3</v>
      </c>
      <c r="T107" s="212">
        <v>1</v>
      </c>
      <c r="U107" s="212">
        <v>2</v>
      </c>
      <c r="V107" s="212">
        <v>4</v>
      </c>
      <c r="W107" s="212"/>
      <c r="X107" s="212">
        <v>4</v>
      </c>
      <c r="Y107" s="212">
        <v>5</v>
      </c>
      <c r="Z107" s="212">
        <v>4</v>
      </c>
      <c r="AA107" s="212">
        <v>4</v>
      </c>
      <c r="AB107" s="212">
        <v>5</v>
      </c>
      <c r="AC107" s="212" t="s">
        <v>418</v>
      </c>
      <c r="AD107" s="212"/>
      <c r="AE107" s="212"/>
      <c r="AF107" s="212"/>
      <c r="AG107" s="212"/>
      <c r="AH107" s="212"/>
      <c r="AI107" s="212"/>
      <c r="AJ107" s="212">
        <v>4</v>
      </c>
      <c r="AK107" s="212" t="s">
        <v>239</v>
      </c>
      <c r="AL107" s="212" t="s">
        <v>323</v>
      </c>
      <c r="AM107" s="212"/>
      <c r="AN107" s="212"/>
      <c r="AO107" s="212"/>
      <c r="AP107" s="212"/>
      <c r="AQ107" s="212" t="s">
        <v>239</v>
      </c>
      <c r="AR107" s="212" t="s">
        <v>239</v>
      </c>
      <c r="AS107" s="212" t="s">
        <v>239</v>
      </c>
      <c r="AT107" s="212" t="s">
        <v>324</v>
      </c>
      <c r="AU107" s="212" t="s">
        <v>7</v>
      </c>
      <c r="AV107" s="212" t="s">
        <v>614</v>
      </c>
      <c r="AW107" s="212">
        <v>4</v>
      </c>
      <c r="AX107" s="212">
        <v>5</v>
      </c>
      <c r="AY107" s="212" t="s">
        <v>309</v>
      </c>
      <c r="AZ107" s="212" t="s">
        <v>337</v>
      </c>
      <c r="BA107" s="212"/>
      <c r="BB107">
        <f t="shared" si="10"/>
        <v>0</v>
      </c>
      <c r="BC107">
        <f t="shared" si="9"/>
        <v>0</v>
      </c>
      <c r="BD107">
        <f t="shared" si="9"/>
        <v>1</v>
      </c>
      <c r="BE107">
        <f t="shared" si="9"/>
        <v>0</v>
      </c>
      <c r="BF107">
        <f t="shared" si="9"/>
        <v>0</v>
      </c>
      <c r="BG107">
        <f t="shared" si="9"/>
        <v>0</v>
      </c>
      <c r="BH107">
        <f t="shared" si="6"/>
        <v>0</v>
      </c>
      <c r="BI107">
        <f t="shared" si="8"/>
        <v>0</v>
      </c>
      <c r="BJ107">
        <f t="shared" si="8"/>
        <v>0</v>
      </c>
      <c r="BK107">
        <f t="shared" si="8"/>
        <v>1</v>
      </c>
      <c r="BL107">
        <f t="shared" si="8"/>
        <v>1</v>
      </c>
      <c r="BM107">
        <f t="shared" si="8"/>
        <v>0</v>
      </c>
      <c r="BN107">
        <f t="shared" si="8"/>
        <v>1</v>
      </c>
    </row>
    <row r="108" spans="1:66" ht="15" x14ac:dyDescent="0.25">
      <c r="A108" s="167" t="str">
        <f>IF(ISNA(LOOKUP($E108,BLIOTECAS!$B$1:$B$27,BLIOTECAS!C$1:C$27)),"",LOOKUP($E108,BLIOTECAS!$B$1:$B$27,BLIOTECAS!C$1:C$27))</f>
        <v/>
      </c>
      <c r="B108" s="167" t="str">
        <f>IF(ISNA(LOOKUP($E108,BLIOTECAS!$B$1:$B$27,BLIOTECAS!D$1:D$27)),"",LOOKUP($E108,BLIOTECAS!$B$1:$B$27,BLIOTECAS!D$1:D$27))</f>
        <v/>
      </c>
      <c r="C108" s="167" t="str">
        <f>IFERROR(VLOOKUP(E108,BLIOTECAS!$C$1:$E$26,3,FALSE),"")</f>
        <v>Ciencias Experimentales</v>
      </c>
      <c r="D108" s="213">
        <v>43971.609722222223</v>
      </c>
      <c r="E108" s="212" t="s">
        <v>81</v>
      </c>
      <c r="F108" s="212" t="s">
        <v>316</v>
      </c>
      <c r="G108" s="212" t="s">
        <v>311</v>
      </c>
      <c r="H108" s="212" t="s">
        <v>312</v>
      </c>
      <c r="I108" s="212" t="s">
        <v>81</v>
      </c>
      <c r="J108" s="212"/>
      <c r="K108" s="212"/>
      <c r="L108" s="212"/>
      <c r="M108" s="212"/>
      <c r="N108" s="212"/>
      <c r="O108" s="212"/>
      <c r="P108" s="212"/>
      <c r="Q108" s="212">
        <v>4</v>
      </c>
      <c r="R108" s="212">
        <v>5</v>
      </c>
      <c r="S108" s="212">
        <v>4</v>
      </c>
      <c r="T108" s="212">
        <v>3</v>
      </c>
      <c r="U108" s="212">
        <v>3</v>
      </c>
      <c r="V108" s="212">
        <v>5</v>
      </c>
      <c r="W108" s="212"/>
      <c r="X108" s="212">
        <v>5</v>
      </c>
      <c r="Y108" s="212">
        <v>5</v>
      </c>
      <c r="Z108" s="212">
        <v>5</v>
      </c>
      <c r="AA108" s="212">
        <v>4</v>
      </c>
      <c r="AB108" s="212">
        <v>5</v>
      </c>
      <c r="AC108" s="212" t="s">
        <v>314</v>
      </c>
      <c r="AD108" s="212"/>
      <c r="AE108" s="212"/>
      <c r="AF108" s="212"/>
      <c r="AG108" s="212"/>
      <c r="AH108" s="212"/>
      <c r="AI108" s="212"/>
      <c r="AJ108" s="212">
        <v>4</v>
      </c>
      <c r="AK108" s="212" t="s">
        <v>239</v>
      </c>
      <c r="AL108" s="212" t="s">
        <v>323</v>
      </c>
      <c r="AM108" s="212"/>
      <c r="AN108" s="212"/>
      <c r="AO108" s="212"/>
      <c r="AP108" s="212"/>
      <c r="AQ108" s="212" t="s">
        <v>239</v>
      </c>
      <c r="AR108" s="212" t="s">
        <v>239</v>
      </c>
      <c r="AS108" s="212" t="s">
        <v>7</v>
      </c>
      <c r="AT108" s="212"/>
      <c r="AU108" s="212" t="s">
        <v>239</v>
      </c>
      <c r="AV108" s="212"/>
      <c r="AW108" s="212">
        <v>5</v>
      </c>
      <c r="AX108" s="212">
        <v>5</v>
      </c>
      <c r="AY108" s="212" t="s">
        <v>309</v>
      </c>
      <c r="AZ108" s="212" t="s">
        <v>315</v>
      </c>
      <c r="BA108" s="212"/>
      <c r="BB108">
        <f t="shared" si="10"/>
        <v>1</v>
      </c>
      <c r="BC108">
        <f t="shared" si="9"/>
        <v>0</v>
      </c>
      <c r="BD108">
        <f t="shared" si="9"/>
        <v>0</v>
      </c>
      <c r="BE108">
        <f t="shared" si="9"/>
        <v>0</v>
      </c>
      <c r="BF108">
        <f t="shared" si="9"/>
        <v>0</v>
      </c>
      <c r="BG108">
        <f t="shared" si="9"/>
        <v>0</v>
      </c>
      <c r="BH108">
        <f t="shared" si="6"/>
        <v>0</v>
      </c>
      <c r="BI108">
        <f t="shared" si="8"/>
        <v>0</v>
      </c>
      <c r="BJ108">
        <f t="shared" si="8"/>
        <v>0</v>
      </c>
      <c r="BK108">
        <f t="shared" si="8"/>
        <v>0</v>
      </c>
      <c r="BL108">
        <f t="shared" si="8"/>
        <v>0</v>
      </c>
      <c r="BM108">
        <f t="shared" si="8"/>
        <v>1</v>
      </c>
      <c r="BN108">
        <f t="shared" si="8"/>
        <v>0</v>
      </c>
    </row>
    <row r="109" spans="1:66" ht="15" x14ac:dyDescent="0.25">
      <c r="A109" s="167" t="str">
        <f>IF(ISNA(LOOKUP($E109,BLIOTECAS!$B$1:$B$27,BLIOTECAS!C$1:C$27)),"",LOOKUP($E109,BLIOTECAS!$B$1:$B$27,BLIOTECAS!C$1:C$27))</f>
        <v/>
      </c>
      <c r="B109" s="167" t="str">
        <f>IF(ISNA(LOOKUP($E109,BLIOTECAS!$B$1:$B$27,BLIOTECAS!D$1:D$27)),"",LOOKUP($E109,BLIOTECAS!$B$1:$B$27,BLIOTECAS!D$1:D$27))</f>
        <v/>
      </c>
      <c r="C109" s="167" t="str">
        <f>IFERROR(VLOOKUP(E109,BLIOTECAS!$C$1:$E$26,3,FALSE),"")</f>
        <v>Ciencias Experimentales</v>
      </c>
      <c r="D109" s="213">
        <v>43971.606249999997</v>
      </c>
      <c r="E109" s="212" t="s">
        <v>79</v>
      </c>
      <c r="F109" s="212" t="s">
        <v>311</v>
      </c>
      <c r="G109" s="212" t="s">
        <v>304</v>
      </c>
      <c r="H109" s="212" t="s">
        <v>312</v>
      </c>
      <c r="I109" s="212" t="s">
        <v>79</v>
      </c>
      <c r="J109" s="212"/>
      <c r="K109" s="212"/>
      <c r="L109" s="212" t="s">
        <v>615</v>
      </c>
      <c r="M109" s="212"/>
      <c r="N109" s="212"/>
      <c r="O109" s="212"/>
      <c r="P109" s="212"/>
      <c r="Q109" s="212">
        <v>5</v>
      </c>
      <c r="R109" s="212">
        <v>5</v>
      </c>
      <c r="S109" s="212">
        <v>4</v>
      </c>
      <c r="T109" s="212">
        <v>3</v>
      </c>
      <c r="U109" s="212">
        <v>3</v>
      </c>
      <c r="V109" s="212">
        <v>5</v>
      </c>
      <c r="W109" s="212"/>
      <c r="X109" s="212">
        <v>4</v>
      </c>
      <c r="Y109" s="212">
        <v>4</v>
      </c>
      <c r="Z109" s="212">
        <v>3</v>
      </c>
      <c r="AA109" s="212">
        <v>4</v>
      </c>
      <c r="AB109" s="212">
        <v>4</v>
      </c>
      <c r="AC109" s="212" t="s">
        <v>336</v>
      </c>
      <c r="AD109" s="212"/>
      <c r="AE109" s="212"/>
      <c r="AF109" s="212"/>
      <c r="AG109" s="212"/>
      <c r="AH109" s="212"/>
      <c r="AI109" s="212"/>
      <c r="AJ109" s="212">
        <v>3</v>
      </c>
      <c r="AK109" s="212" t="s">
        <v>239</v>
      </c>
      <c r="AL109" s="212"/>
      <c r="AM109" s="212"/>
      <c r="AN109" s="212"/>
      <c r="AO109" s="212"/>
      <c r="AP109" s="212"/>
      <c r="AQ109" s="212" t="s">
        <v>7</v>
      </c>
      <c r="AR109" s="212" t="s">
        <v>239</v>
      </c>
      <c r="AS109" s="212" t="s">
        <v>7</v>
      </c>
      <c r="AT109" s="212"/>
      <c r="AU109" s="212" t="s">
        <v>7</v>
      </c>
      <c r="AV109" s="212"/>
      <c r="AW109" s="212">
        <v>3</v>
      </c>
      <c r="AX109" s="212">
        <v>3</v>
      </c>
      <c r="AY109" s="212" t="s">
        <v>321</v>
      </c>
      <c r="AZ109" s="212" t="s">
        <v>337</v>
      </c>
      <c r="BA109" s="212"/>
      <c r="BB109">
        <f t="shared" si="10"/>
        <v>1</v>
      </c>
      <c r="BC109">
        <f t="shared" si="9"/>
        <v>0</v>
      </c>
      <c r="BD109">
        <f t="shared" si="9"/>
        <v>0</v>
      </c>
      <c r="BE109">
        <f t="shared" si="9"/>
        <v>0</v>
      </c>
      <c r="BF109">
        <f t="shared" si="9"/>
        <v>0</v>
      </c>
      <c r="BG109">
        <f t="shared" si="9"/>
        <v>0</v>
      </c>
      <c r="BH109">
        <f t="shared" si="6"/>
        <v>0</v>
      </c>
      <c r="BI109">
        <f t="shared" si="8"/>
        <v>0</v>
      </c>
      <c r="BJ109">
        <f t="shared" si="8"/>
        <v>0</v>
      </c>
      <c r="BK109">
        <f t="shared" si="8"/>
        <v>1</v>
      </c>
      <c r="BL109">
        <f t="shared" si="8"/>
        <v>1</v>
      </c>
      <c r="BM109">
        <f t="shared" si="8"/>
        <v>0</v>
      </c>
      <c r="BN109">
        <f t="shared" si="8"/>
        <v>0</v>
      </c>
    </row>
    <row r="110" spans="1:66" ht="15" x14ac:dyDescent="0.25">
      <c r="A110" s="167" t="str">
        <f>IF(ISNA(LOOKUP($E110,BLIOTECAS!$B$1:$B$27,BLIOTECAS!C$1:C$27)),"",LOOKUP($E110,BLIOTECAS!$B$1:$B$27,BLIOTECAS!C$1:C$27))</f>
        <v/>
      </c>
      <c r="B110" s="167" t="str">
        <f>IF(ISNA(LOOKUP($E110,BLIOTECAS!$B$1:$B$27,BLIOTECAS!D$1:D$27)),"",LOOKUP($E110,BLIOTECAS!$B$1:$B$27,BLIOTECAS!D$1:D$27))</f>
        <v/>
      </c>
      <c r="C110" s="167" t="str">
        <f>IFERROR(VLOOKUP(E110,BLIOTECAS!$C$1:$E$26,3,FALSE),"")</f>
        <v>Ciencias de la Salud</v>
      </c>
      <c r="D110" s="213">
        <v>43971.600694444445</v>
      </c>
      <c r="E110" s="212" t="s">
        <v>89</v>
      </c>
      <c r="F110" s="212" t="s">
        <v>351</v>
      </c>
      <c r="G110" s="212" t="s">
        <v>351</v>
      </c>
      <c r="H110" s="212" t="s">
        <v>312</v>
      </c>
      <c r="I110" s="212"/>
      <c r="J110" s="212"/>
      <c r="K110" s="212"/>
      <c r="L110" s="212"/>
      <c r="M110" s="212"/>
      <c r="N110" s="212"/>
      <c r="O110" s="212"/>
      <c r="P110" s="212"/>
      <c r="Q110" s="212">
        <v>1</v>
      </c>
      <c r="R110" s="212">
        <v>1</v>
      </c>
      <c r="S110" s="212">
        <v>1</v>
      </c>
      <c r="T110" s="212">
        <v>5</v>
      </c>
      <c r="U110" s="212">
        <v>5</v>
      </c>
      <c r="V110" s="212"/>
      <c r="W110" s="212"/>
      <c r="X110" s="212"/>
      <c r="Y110" s="212"/>
      <c r="Z110" s="212"/>
      <c r="AA110" s="212"/>
      <c r="AB110" s="212"/>
      <c r="AC110" s="212" t="s">
        <v>314</v>
      </c>
      <c r="AD110" s="212"/>
      <c r="AE110" s="212"/>
      <c r="AF110" s="212"/>
      <c r="AG110" s="212"/>
      <c r="AH110" s="212"/>
      <c r="AI110" s="212"/>
      <c r="AJ110" s="212"/>
      <c r="AK110" s="212" t="s">
        <v>7</v>
      </c>
      <c r="AL110" s="212"/>
      <c r="AM110" s="212"/>
      <c r="AN110" s="212"/>
      <c r="AO110" s="212"/>
      <c r="AP110" s="212"/>
      <c r="AQ110" s="212" t="s">
        <v>7</v>
      </c>
      <c r="AR110" s="212" t="s">
        <v>7</v>
      </c>
      <c r="AS110" s="212" t="s">
        <v>7</v>
      </c>
      <c r="AT110" s="212"/>
      <c r="AU110" s="212" t="s">
        <v>7</v>
      </c>
      <c r="AV110" s="212"/>
      <c r="AW110" s="212"/>
      <c r="AX110" s="212"/>
      <c r="AY110" s="212"/>
      <c r="AZ110" s="212"/>
      <c r="BA110" s="212"/>
      <c r="BB110">
        <f t="shared" si="10"/>
        <v>1</v>
      </c>
      <c r="BC110">
        <f t="shared" si="9"/>
        <v>0</v>
      </c>
      <c r="BD110">
        <f t="shared" si="9"/>
        <v>0</v>
      </c>
      <c r="BE110">
        <f t="shared" si="9"/>
        <v>0</v>
      </c>
      <c r="BF110">
        <f t="shared" si="9"/>
        <v>0</v>
      </c>
      <c r="BG110">
        <f t="shared" si="9"/>
        <v>0</v>
      </c>
      <c r="BH110">
        <f t="shared" si="6"/>
        <v>0</v>
      </c>
      <c r="BI110">
        <f t="shared" si="8"/>
        <v>0</v>
      </c>
      <c r="BJ110">
        <f t="shared" si="8"/>
        <v>0</v>
      </c>
      <c r="BK110">
        <f t="shared" si="8"/>
        <v>0</v>
      </c>
      <c r="BL110">
        <f t="shared" si="8"/>
        <v>0</v>
      </c>
      <c r="BM110">
        <f t="shared" si="8"/>
        <v>1</v>
      </c>
      <c r="BN110">
        <f t="shared" si="8"/>
        <v>0</v>
      </c>
    </row>
    <row r="111" spans="1:66" ht="15" x14ac:dyDescent="0.25">
      <c r="A111" s="167" t="str">
        <f>IF(ISNA(LOOKUP($E111,BLIOTECAS!$B$1:$B$27,BLIOTECAS!C$1:C$27)),"",LOOKUP($E111,BLIOTECAS!$B$1:$B$27,BLIOTECAS!C$1:C$27))</f>
        <v/>
      </c>
      <c r="B111" s="167" t="str">
        <f>IF(ISNA(LOOKUP($E111,BLIOTECAS!$B$1:$B$27,BLIOTECAS!D$1:D$27)),"",LOOKUP($E111,BLIOTECAS!$B$1:$B$27,BLIOTECAS!D$1:D$27))</f>
        <v/>
      </c>
      <c r="C111" s="167" t="str">
        <f>IFERROR(VLOOKUP(E111,BLIOTECAS!$C$1:$E$26,3,FALSE),"")</f>
        <v>Ciencias Sociales</v>
      </c>
      <c r="D111" s="213">
        <v>43971.59652777778</v>
      </c>
      <c r="E111" s="212" t="s">
        <v>199</v>
      </c>
      <c r="F111" s="212" t="s">
        <v>311</v>
      </c>
      <c r="G111" s="212" t="s">
        <v>304</v>
      </c>
      <c r="H111" s="212" t="s">
        <v>312</v>
      </c>
      <c r="I111" s="212" t="s">
        <v>199</v>
      </c>
      <c r="J111" s="212" t="s">
        <v>76</v>
      </c>
      <c r="K111" s="212" t="s">
        <v>486</v>
      </c>
      <c r="L111" s="212"/>
      <c r="M111" s="212"/>
      <c r="N111" s="212"/>
      <c r="O111" s="212"/>
      <c r="P111" s="212"/>
      <c r="Q111" s="212">
        <v>4</v>
      </c>
      <c r="R111" s="212">
        <v>4</v>
      </c>
      <c r="S111" s="212">
        <v>3</v>
      </c>
      <c r="T111" s="212">
        <v>5</v>
      </c>
      <c r="U111" s="212">
        <v>3</v>
      </c>
      <c r="V111" s="212">
        <v>4</v>
      </c>
      <c r="W111" s="212"/>
      <c r="X111" s="212">
        <v>1</v>
      </c>
      <c r="Y111" s="212">
        <v>1</v>
      </c>
      <c r="Z111" s="212">
        <v>1</v>
      </c>
      <c r="AA111" s="212">
        <v>5</v>
      </c>
      <c r="AB111" s="212">
        <v>1</v>
      </c>
      <c r="AC111" s="212" t="s">
        <v>326</v>
      </c>
      <c r="AD111" s="212"/>
      <c r="AE111" s="212"/>
      <c r="AF111" s="212"/>
      <c r="AG111" s="212"/>
      <c r="AH111" s="212"/>
      <c r="AI111" s="212"/>
      <c r="AJ111" s="212">
        <v>5</v>
      </c>
      <c r="AK111" s="212" t="s">
        <v>239</v>
      </c>
      <c r="AL111" s="212" t="s">
        <v>323</v>
      </c>
      <c r="AM111" s="212"/>
      <c r="AN111" s="212"/>
      <c r="AO111" s="212"/>
      <c r="AP111" s="212"/>
      <c r="AQ111" s="212" t="s">
        <v>7</v>
      </c>
      <c r="AR111" s="212" t="s">
        <v>7</v>
      </c>
      <c r="AS111" s="212" t="s">
        <v>7</v>
      </c>
      <c r="AT111" s="212"/>
      <c r="AU111" s="212" t="s">
        <v>7</v>
      </c>
      <c r="AV111" s="212"/>
      <c r="AW111" s="212">
        <v>5</v>
      </c>
      <c r="AX111" s="212">
        <v>5</v>
      </c>
      <c r="AY111" s="212" t="s">
        <v>321</v>
      </c>
      <c r="AZ111" s="212" t="s">
        <v>315</v>
      </c>
      <c r="BA111" s="212" t="s">
        <v>616</v>
      </c>
      <c r="BB111">
        <f t="shared" si="10"/>
        <v>1</v>
      </c>
      <c r="BC111">
        <f t="shared" si="9"/>
        <v>0</v>
      </c>
      <c r="BD111">
        <f t="shared" si="9"/>
        <v>0</v>
      </c>
      <c r="BE111">
        <f t="shared" si="9"/>
        <v>0</v>
      </c>
      <c r="BF111">
        <f t="shared" si="9"/>
        <v>0</v>
      </c>
      <c r="BG111">
        <f t="shared" si="9"/>
        <v>0</v>
      </c>
      <c r="BH111">
        <f t="shared" si="6"/>
        <v>0</v>
      </c>
      <c r="BI111">
        <f t="shared" si="8"/>
        <v>0</v>
      </c>
      <c r="BJ111">
        <f t="shared" si="8"/>
        <v>0</v>
      </c>
      <c r="BK111">
        <f t="shared" si="8"/>
        <v>1</v>
      </c>
      <c r="BL111">
        <f t="shared" si="8"/>
        <v>0</v>
      </c>
      <c r="BM111">
        <f t="shared" si="8"/>
        <v>0</v>
      </c>
      <c r="BN111">
        <f t="shared" si="8"/>
        <v>0</v>
      </c>
    </row>
    <row r="112" spans="1:66" ht="15" x14ac:dyDescent="0.25">
      <c r="A112" s="167" t="str">
        <f>IF(ISNA(LOOKUP($E112,BLIOTECAS!$B$1:$B$27,BLIOTECAS!C$1:C$27)),"",LOOKUP($E112,BLIOTECAS!$B$1:$B$27,BLIOTECAS!C$1:C$27))</f>
        <v/>
      </c>
      <c r="B112" s="167" t="str">
        <f>IF(ISNA(LOOKUP($E112,BLIOTECAS!$B$1:$B$27,BLIOTECAS!D$1:D$27)),"",LOOKUP($E112,BLIOTECAS!$B$1:$B$27,BLIOTECAS!D$1:D$27))</f>
        <v/>
      </c>
      <c r="C112" s="167" t="str">
        <f>IFERROR(VLOOKUP(E112,BLIOTECAS!$C$1:$E$26,3,FALSE),"")</f>
        <v>Humanidades</v>
      </c>
      <c r="D112" s="213">
        <v>43971.592361111114</v>
      </c>
      <c r="E112" s="212" t="s">
        <v>72</v>
      </c>
      <c r="F112" s="212" t="s">
        <v>311</v>
      </c>
      <c r="G112" s="212" t="s">
        <v>316</v>
      </c>
      <c r="H112" s="212" t="s">
        <v>312</v>
      </c>
      <c r="I112" s="212" t="s">
        <v>72</v>
      </c>
      <c r="J112" s="212" t="s">
        <v>75</v>
      </c>
      <c r="K112" s="212" t="s">
        <v>86</v>
      </c>
      <c r="L112" s="212"/>
      <c r="M112" s="212"/>
      <c r="N112" s="212"/>
      <c r="O112" s="212"/>
      <c r="P112" s="212"/>
      <c r="Q112" s="212">
        <v>5</v>
      </c>
      <c r="R112" s="212">
        <v>2</v>
      </c>
      <c r="S112" s="212">
        <v>3</v>
      </c>
      <c r="T112" s="212"/>
      <c r="U112" s="212">
        <v>2</v>
      </c>
      <c r="V112" s="212">
        <v>3</v>
      </c>
      <c r="W112" s="212"/>
      <c r="X112" s="212">
        <v>2</v>
      </c>
      <c r="Y112" s="212">
        <v>4</v>
      </c>
      <c r="Z112" s="212">
        <v>3</v>
      </c>
      <c r="AA112" s="212">
        <v>5</v>
      </c>
      <c r="AB112" s="212">
        <v>3</v>
      </c>
      <c r="AC112" s="212" t="s">
        <v>617</v>
      </c>
      <c r="AD112" s="212"/>
      <c r="AE112" s="212"/>
      <c r="AF112" s="212"/>
      <c r="AG112" s="212"/>
      <c r="AH112" s="212"/>
      <c r="AI112" s="212"/>
      <c r="AJ112" s="212"/>
      <c r="AK112" s="212" t="s">
        <v>239</v>
      </c>
      <c r="AL112" s="212" t="s">
        <v>307</v>
      </c>
      <c r="AM112" s="212"/>
      <c r="AN112" s="212"/>
      <c r="AO112" s="212"/>
      <c r="AP112" s="212"/>
      <c r="AQ112" s="212" t="s">
        <v>239</v>
      </c>
      <c r="AR112" s="212" t="s">
        <v>239</v>
      </c>
      <c r="AS112" s="212" t="s">
        <v>7</v>
      </c>
      <c r="AT112" s="212"/>
      <c r="AU112" s="212" t="s">
        <v>239</v>
      </c>
      <c r="AV112" s="212"/>
      <c r="AW112" s="212">
        <v>5</v>
      </c>
      <c r="AX112" s="212">
        <v>5</v>
      </c>
      <c r="AY112" s="212" t="s">
        <v>309</v>
      </c>
      <c r="AZ112" s="212" t="s">
        <v>315</v>
      </c>
      <c r="BA112" s="212"/>
      <c r="BB112">
        <f t="shared" si="10"/>
        <v>1</v>
      </c>
      <c r="BC112">
        <f t="shared" si="9"/>
        <v>0</v>
      </c>
      <c r="BD112">
        <f t="shared" si="9"/>
        <v>0</v>
      </c>
      <c r="BE112">
        <f t="shared" si="9"/>
        <v>0</v>
      </c>
      <c r="BF112">
        <f t="shared" si="9"/>
        <v>0</v>
      </c>
      <c r="BG112">
        <f t="shared" si="9"/>
        <v>0</v>
      </c>
      <c r="BH112">
        <f t="shared" si="6"/>
        <v>1</v>
      </c>
      <c r="BI112">
        <f t="shared" si="8"/>
        <v>0</v>
      </c>
      <c r="BJ112">
        <f t="shared" si="8"/>
        <v>1</v>
      </c>
      <c r="BK112">
        <f t="shared" si="8"/>
        <v>0</v>
      </c>
      <c r="BL112">
        <f t="shared" si="8"/>
        <v>1</v>
      </c>
      <c r="BM112">
        <f t="shared" si="8"/>
        <v>0</v>
      </c>
      <c r="BN112">
        <f t="shared" si="8"/>
        <v>0</v>
      </c>
    </row>
    <row r="113" spans="1:66" ht="15" x14ac:dyDescent="0.25">
      <c r="A113" s="167" t="str">
        <f>IF(ISNA(LOOKUP($E113,BLIOTECAS!$B$1:$B$27,BLIOTECAS!C$1:C$27)),"",LOOKUP($E113,BLIOTECAS!$B$1:$B$27,BLIOTECAS!C$1:C$27))</f>
        <v/>
      </c>
      <c r="B113" s="167" t="str">
        <f>IF(ISNA(LOOKUP($E113,BLIOTECAS!$B$1:$B$27,BLIOTECAS!D$1:D$27)),"",LOOKUP($E113,BLIOTECAS!$B$1:$B$27,BLIOTECAS!D$1:D$27))</f>
        <v/>
      </c>
      <c r="C113" s="167" t="str">
        <f>IFERROR(VLOOKUP(E113,BLIOTECAS!$C$1:$E$26,3,FALSE),"")</f>
        <v>Ciencias Sociales</v>
      </c>
      <c r="D113" s="213">
        <v>43971.581944444442</v>
      </c>
      <c r="E113" s="212" t="s">
        <v>76</v>
      </c>
      <c r="F113" s="212" t="s">
        <v>303</v>
      </c>
      <c r="G113" s="212" t="s">
        <v>311</v>
      </c>
      <c r="H113" s="212" t="s">
        <v>312</v>
      </c>
      <c r="I113" s="212" t="s">
        <v>76</v>
      </c>
      <c r="J113" s="212" t="s">
        <v>80</v>
      </c>
      <c r="K113" s="212" t="s">
        <v>91</v>
      </c>
      <c r="L113" s="212" t="s">
        <v>618</v>
      </c>
      <c r="M113" s="212"/>
      <c r="N113" s="212"/>
      <c r="O113" s="212"/>
      <c r="P113" s="212"/>
      <c r="Q113" s="212">
        <v>4</v>
      </c>
      <c r="R113" s="212">
        <v>5</v>
      </c>
      <c r="S113" s="212">
        <v>2</v>
      </c>
      <c r="T113" s="212">
        <v>2</v>
      </c>
      <c r="U113" s="212">
        <v>3</v>
      </c>
      <c r="V113" s="212">
        <v>4</v>
      </c>
      <c r="W113" s="212"/>
      <c r="X113" s="212">
        <v>5</v>
      </c>
      <c r="Y113" s="212">
        <v>5</v>
      </c>
      <c r="Z113" s="212">
        <v>4</v>
      </c>
      <c r="AA113" s="212">
        <v>5</v>
      </c>
      <c r="AB113" s="212">
        <v>4</v>
      </c>
      <c r="AC113" s="212" t="s">
        <v>326</v>
      </c>
      <c r="AD113" s="212"/>
      <c r="AE113" s="212"/>
      <c r="AF113" s="212"/>
      <c r="AG113" s="212"/>
      <c r="AH113" s="212"/>
      <c r="AI113" s="212"/>
      <c r="AJ113" s="212">
        <v>5</v>
      </c>
      <c r="AK113" s="212" t="s">
        <v>239</v>
      </c>
      <c r="AL113" s="212" t="s">
        <v>323</v>
      </c>
      <c r="AM113" s="212"/>
      <c r="AN113" s="212"/>
      <c r="AO113" s="212"/>
      <c r="AP113" s="212"/>
      <c r="AQ113" s="212" t="s">
        <v>7</v>
      </c>
      <c r="AR113" s="212" t="s">
        <v>239</v>
      </c>
      <c r="AS113" s="212" t="s">
        <v>239</v>
      </c>
      <c r="AT113" s="212"/>
      <c r="AU113" s="212" t="s">
        <v>239</v>
      </c>
      <c r="AV113" s="212"/>
      <c r="AW113" s="212">
        <v>5</v>
      </c>
      <c r="AX113" s="212">
        <v>5</v>
      </c>
      <c r="AY113" s="212" t="s">
        <v>309</v>
      </c>
      <c r="AZ113" s="212" t="s">
        <v>315</v>
      </c>
      <c r="BA113" s="212"/>
      <c r="BB113">
        <f t="shared" si="10"/>
        <v>1</v>
      </c>
      <c r="BC113">
        <f t="shared" si="9"/>
        <v>0</v>
      </c>
      <c r="BD113">
        <f t="shared" si="9"/>
        <v>0</v>
      </c>
      <c r="BE113">
        <f t="shared" si="9"/>
        <v>0</v>
      </c>
      <c r="BF113">
        <f t="shared" si="9"/>
        <v>0</v>
      </c>
      <c r="BG113">
        <f t="shared" si="9"/>
        <v>0</v>
      </c>
      <c r="BH113">
        <f t="shared" si="6"/>
        <v>0</v>
      </c>
      <c r="BI113">
        <f t="shared" si="8"/>
        <v>0</v>
      </c>
      <c r="BJ113">
        <f t="shared" si="8"/>
        <v>0</v>
      </c>
      <c r="BK113">
        <f t="shared" si="8"/>
        <v>1</v>
      </c>
      <c r="BL113">
        <f t="shared" si="8"/>
        <v>0</v>
      </c>
      <c r="BM113">
        <f t="shared" si="8"/>
        <v>0</v>
      </c>
      <c r="BN113">
        <f t="shared" si="8"/>
        <v>0</v>
      </c>
    </row>
    <row r="114" spans="1:66" ht="15" x14ac:dyDescent="0.25">
      <c r="A114" s="167" t="str">
        <f>IF(ISNA(LOOKUP($E114,BLIOTECAS!$B$1:$B$27,BLIOTECAS!C$1:C$27)),"",LOOKUP($E114,BLIOTECAS!$B$1:$B$27,BLIOTECAS!C$1:C$27))</f>
        <v/>
      </c>
      <c r="B114" s="167" t="str">
        <f>IF(ISNA(LOOKUP($E114,BLIOTECAS!$B$1:$B$27,BLIOTECAS!D$1:D$27)),"",LOOKUP($E114,BLIOTECAS!$B$1:$B$27,BLIOTECAS!D$1:D$27))</f>
        <v/>
      </c>
      <c r="C114" s="167" t="str">
        <f>IFERROR(VLOOKUP(E114,BLIOTECAS!$C$1:$E$26,3,FALSE),"")</f>
        <v>Ciencias Sociales</v>
      </c>
      <c r="D114" s="213">
        <v>43971.574999999997</v>
      </c>
      <c r="E114" s="212" t="s">
        <v>82</v>
      </c>
      <c r="F114" s="212" t="s">
        <v>351</v>
      </c>
      <c r="G114" s="212" t="s">
        <v>304</v>
      </c>
      <c r="H114" s="212" t="s">
        <v>312</v>
      </c>
      <c r="I114" s="212" t="s">
        <v>486</v>
      </c>
      <c r="J114" s="212" t="s">
        <v>317</v>
      </c>
      <c r="K114" s="212" t="s">
        <v>67</v>
      </c>
      <c r="L114" s="212"/>
      <c r="M114" s="212"/>
      <c r="N114" s="212"/>
      <c r="O114" s="212"/>
      <c r="P114" s="212"/>
      <c r="Q114" s="212">
        <v>3</v>
      </c>
      <c r="R114" s="212">
        <v>5</v>
      </c>
      <c r="S114" s="212">
        <v>4</v>
      </c>
      <c r="T114" s="212">
        <v>2</v>
      </c>
      <c r="U114" s="212">
        <v>3</v>
      </c>
      <c r="V114" s="212">
        <v>4</v>
      </c>
      <c r="W114" s="212"/>
      <c r="X114" s="212">
        <v>5</v>
      </c>
      <c r="Y114" s="212">
        <v>3</v>
      </c>
      <c r="Z114" s="212">
        <v>3</v>
      </c>
      <c r="AA114" s="212">
        <v>4</v>
      </c>
      <c r="AB114" s="212">
        <v>5</v>
      </c>
      <c r="AC114" s="212" t="s">
        <v>619</v>
      </c>
      <c r="AD114" s="212"/>
      <c r="AE114" s="212"/>
      <c r="AF114" s="212"/>
      <c r="AG114" s="212"/>
      <c r="AH114" s="212"/>
      <c r="AI114" s="212"/>
      <c r="AJ114" s="212">
        <v>3</v>
      </c>
      <c r="AK114" s="212" t="s">
        <v>239</v>
      </c>
      <c r="AL114" s="212"/>
      <c r="AM114" s="212"/>
      <c r="AN114" s="212"/>
      <c r="AO114" s="212"/>
      <c r="AP114" s="212"/>
      <c r="AQ114" s="212" t="s">
        <v>239</v>
      </c>
      <c r="AR114" s="212" t="s">
        <v>239</v>
      </c>
      <c r="AS114" s="212" t="s">
        <v>7</v>
      </c>
      <c r="AT114" s="212"/>
      <c r="AU114" s="212" t="s">
        <v>239</v>
      </c>
      <c r="AV114" s="212"/>
      <c r="AW114" s="212">
        <v>5</v>
      </c>
      <c r="AX114" s="212">
        <v>5</v>
      </c>
      <c r="AY114" s="212" t="s">
        <v>309</v>
      </c>
      <c r="AZ114" s="212" t="s">
        <v>310</v>
      </c>
      <c r="BA114" s="212"/>
      <c r="BB114">
        <f t="shared" si="10"/>
        <v>1</v>
      </c>
      <c r="BC114">
        <f t="shared" si="9"/>
        <v>0</v>
      </c>
      <c r="BD114">
        <f t="shared" si="9"/>
        <v>0</v>
      </c>
      <c r="BE114">
        <f t="shared" si="9"/>
        <v>0</v>
      </c>
      <c r="BF114">
        <f t="shared" si="9"/>
        <v>0</v>
      </c>
      <c r="BG114">
        <f t="shared" si="9"/>
        <v>0</v>
      </c>
      <c r="BH114">
        <f t="shared" si="6"/>
        <v>1</v>
      </c>
      <c r="BI114">
        <f t="shared" si="8"/>
        <v>1</v>
      </c>
      <c r="BJ114">
        <f t="shared" si="8"/>
        <v>0</v>
      </c>
      <c r="BK114">
        <f t="shared" si="8"/>
        <v>0</v>
      </c>
      <c r="BL114">
        <f t="shared" si="8"/>
        <v>0</v>
      </c>
      <c r="BM114">
        <f t="shared" si="8"/>
        <v>0</v>
      </c>
      <c r="BN114">
        <f t="shared" si="8"/>
        <v>1</v>
      </c>
    </row>
    <row r="115" spans="1:66" ht="15" x14ac:dyDescent="0.25">
      <c r="A115" s="167" t="str">
        <f>IF(ISNA(LOOKUP($E115,BLIOTECAS!$B$1:$B$27,BLIOTECAS!C$1:C$27)),"",LOOKUP($E115,BLIOTECAS!$B$1:$B$27,BLIOTECAS!C$1:C$27))</f>
        <v/>
      </c>
      <c r="B115" s="167" t="str">
        <f>IF(ISNA(LOOKUP($E115,BLIOTECAS!$B$1:$B$27,BLIOTECAS!D$1:D$27)),"",LOOKUP($E115,BLIOTECAS!$B$1:$B$27,BLIOTECAS!D$1:D$27))</f>
        <v/>
      </c>
      <c r="C115" s="167" t="str">
        <f>IFERROR(VLOOKUP(E115,BLIOTECAS!$C$1:$E$26,3,FALSE),"")</f>
        <v>Humanidades</v>
      </c>
      <c r="D115" s="213">
        <v>43971.563888888886</v>
      </c>
      <c r="E115" s="212" t="s">
        <v>83</v>
      </c>
      <c r="F115" s="212" t="s">
        <v>303</v>
      </c>
      <c r="G115" s="212" t="s">
        <v>303</v>
      </c>
      <c r="H115" s="212" t="s">
        <v>312</v>
      </c>
      <c r="I115" s="212" t="s">
        <v>83</v>
      </c>
      <c r="J115" s="212" t="s">
        <v>87</v>
      </c>
      <c r="K115" s="212" t="s">
        <v>80</v>
      </c>
      <c r="L115" s="212"/>
      <c r="M115" s="212"/>
      <c r="N115" s="212"/>
      <c r="O115" s="212"/>
      <c r="P115" s="212"/>
      <c r="Q115" s="212">
        <v>3</v>
      </c>
      <c r="R115" s="212">
        <v>3</v>
      </c>
      <c r="S115" s="212">
        <v>4</v>
      </c>
      <c r="T115" s="212">
        <v>3</v>
      </c>
      <c r="U115" s="212">
        <v>4</v>
      </c>
      <c r="V115" s="212">
        <v>3</v>
      </c>
      <c r="W115" s="212"/>
      <c r="X115" s="212">
        <v>4</v>
      </c>
      <c r="Y115" s="212">
        <v>4</v>
      </c>
      <c r="Z115" s="212">
        <v>2</v>
      </c>
      <c r="AA115" s="212">
        <v>3</v>
      </c>
      <c r="AB115" s="212">
        <v>3</v>
      </c>
      <c r="AC115" s="212" t="s">
        <v>341</v>
      </c>
      <c r="AD115" s="212"/>
      <c r="AE115" s="212"/>
      <c r="AF115" s="212"/>
      <c r="AG115" s="212"/>
      <c r="AH115" s="212"/>
      <c r="AI115" s="212"/>
      <c r="AJ115" s="212">
        <v>3</v>
      </c>
      <c r="AK115" s="212" t="s">
        <v>239</v>
      </c>
      <c r="AL115" s="212" t="s">
        <v>323</v>
      </c>
      <c r="AM115" s="212"/>
      <c r="AN115" s="212"/>
      <c r="AO115" s="212"/>
      <c r="AP115" s="212"/>
      <c r="AQ115" s="212" t="s">
        <v>7</v>
      </c>
      <c r="AR115" s="212" t="s">
        <v>239</v>
      </c>
      <c r="AS115" s="212" t="s">
        <v>239</v>
      </c>
      <c r="AT115" s="212" t="s">
        <v>6</v>
      </c>
      <c r="AU115" s="212" t="s">
        <v>7</v>
      </c>
      <c r="AV115" s="212"/>
      <c r="AW115" s="212">
        <v>5</v>
      </c>
      <c r="AX115" s="212">
        <v>5</v>
      </c>
      <c r="AY115" s="212" t="s">
        <v>309</v>
      </c>
      <c r="AZ115" s="212" t="s">
        <v>315</v>
      </c>
      <c r="BA115" s="212"/>
      <c r="BB115">
        <f t="shared" si="10"/>
        <v>1</v>
      </c>
      <c r="BC115">
        <f t="shared" si="9"/>
        <v>0</v>
      </c>
      <c r="BD115">
        <f t="shared" si="9"/>
        <v>0</v>
      </c>
      <c r="BE115">
        <f t="shared" si="9"/>
        <v>0</v>
      </c>
      <c r="BF115">
        <f t="shared" si="9"/>
        <v>0</v>
      </c>
      <c r="BG115">
        <f t="shared" si="9"/>
        <v>0</v>
      </c>
      <c r="BH115">
        <f t="shared" si="6"/>
        <v>0</v>
      </c>
      <c r="BI115">
        <f t="shared" si="8"/>
        <v>1</v>
      </c>
      <c r="BJ115">
        <f t="shared" si="8"/>
        <v>0</v>
      </c>
      <c r="BK115">
        <f t="shared" si="8"/>
        <v>1</v>
      </c>
      <c r="BL115">
        <f t="shared" si="8"/>
        <v>1</v>
      </c>
      <c r="BM115">
        <f t="shared" si="8"/>
        <v>0</v>
      </c>
      <c r="BN115">
        <f t="shared" si="8"/>
        <v>0</v>
      </c>
    </row>
    <row r="116" spans="1:66" ht="15" x14ac:dyDescent="0.25">
      <c r="A116" s="167" t="str">
        <f>IF(ISNA(LOOKUP($E116,BLIOTECAS!$B$1:$B$27,BLIOTECAS!C$1:C$27)),"",LOOKUP($E116,BLIOTECAS!$B$1:$B$27,BLIOTECAS!C$1:C$27))</f>
        <v/>
      </c>
      <c r="B116" s="167" t="str">
        <f>IF(ISNA(LOOKUP($E116,BLIOTECAS!$B$1:$B$27,BLIOTECAS!D$1:D$27)),"",LOOKUP($E116,BLIOTECAS!$B$1:$B$27,BLIOTECAS!D$1:D$27))</f>
        <v/>
      </c>
      <c r="C116" s="167" t="str">
        <f>IFERROR(VLOOKUP(E116,BLIOTECAS!$C$1:$E$26,3,FALSE),"")</f>
        <v>Ciencias de la Salud</v>
      </c>
      <c r="D116" s="213">
        <v>43971.555555555555</v>
      </c>
      <c r="E116" s="212" t="s">
        <v>89</v>
      </c>
      <c r="F116" s="212" t="s">
        <v>316</v>
      </c>
      <c r="G116" s="212" t="s">
        <v>304</v>
      </c>
      <c r="H116" s="212" t="s">
        <v>312</v>
      </c>
      <c r="I116" s="212" t="s">
        <v>89</v>
      </c>
      <c r="J116" s="212"/>
      <c r="K116" s="212"/>
      <c r="L116" s="212"/>
      <c r="M116" s="212"/>
      <c r="N116" s="212"/>
      <c r="O116" s="212"/>
      <c r="P116" s="212"/>
      <c r="Q116" s="212">
        <v>5</v>
      </c>
      <c r="R116" s="212">
        <v>5</v>
      </c>
      <c r="S116" s="212">
        <v>4</v>
      </c>
      <c r="T116" s="212">
        <v>2</v>
      </c>
      <c r="U116" s="212">
        <v>5</v>
      </c>
      <c r="V116" s="212">
        <v>3</v>
      </c>
      <c r="W116" s="212"/>
      <c r="X116" s="212">
        <v>4</v>
      </c>
      <c r="Y116" s="212">
        <v>5</v>
      </c>
      <c r="Z116" s="212">
        <v>4</v>
      </c>
      <c r="AA116" s="212">
        <v>4</v>
      </c>
      <c r="AB116" s="212">
        <v>4</v>
      </c>
      <c r="AC116" s="212" t="s">
        <v>418</v>
      </c>
      <c r="AD116" s="212"/>
      <c r="AE116" s="212"/>
      <c r="AF116" s="212"/>
      <c r="AG116" s="212"/>
      <c r="AH116" s="212"/>
      <c r="AI116" s="212"/>
      <c r="AJ116" s="212">
        <v>5</v>
      </c>
      <c r="AK116" s="212" t="s">
        <v>239</v>
      </c>
      <c r="AL116" s="212" t="s">
        <v>323</v>
      </c>
      <c r="AM116" s="212"/>
      <c r="AN116" s="212"/>
      <c r="AO116" s="212"/>
      <c r="AP116" s="212"/>
      <c r="AQ116" s="212" t="s">
        <v>239</v>
      </c>
      <c r="AR116" s="212" t="s">
        <v>239</v>
      </c>
      <c r="AS116" s="212" t="s">
        <v>7</v>
      </c>
      <c r="AT116" s="212"/>
      <c r="AU116" s="212" t="s">
        <v>239</v>
      </c>
      <c r="AV116" s="212"/>
      <c r="AW116" s="212">
        <v>5</v>
      </c>
      <c r="AX116" s="212">
        <v>5</v>
      </c>
      <c r="AY116" s="212" t="s">
        <v>309</v>
      </c>
      <c r="AZ116" s="212" t="s">
        <v>315</v>
      </c>
      <c r="BA116" s="212" t="s">
        <v>620</v>
      </c>
      <c r="BB116">
        <f t="shared" si="10"/>
        <v>1</v>
      </c>
      <c r="BC116">
        <f t="shared" si="9"/>
        <v>0</v>
      </c>
      <c r="BD116">
        <f t="shared" si="9"/>
        <v>0</v>
      </c>
      <c r="BE116">
        <f t="shared" si="9"/>
        <v>0</v>
      </c>
      <c r="BF116">
        <f t="shared" si="9"/>
        <v>0</v>
      </c>
      <c r="BG116">
        <f t="shared" si="9"/>
        <v>0</v>
      </c>
      <c r="BH116">
        <f t="shared" si="6"/>
        <v>0</v>
      </c>
      <c r="BI116">
        <f t="shared" si="8"/>
        <v>0</v>
      </c>
      <c r="BJ116">
        <f t="shared" si="8"/>
        <v>0</v>
      </c>
      <c r="BK116">
        <f t="shared" si="8"/>
        <v>1</v>
      </c>
      <c r="BL116">
        <f t="shared" si="8"/>
        <v>1</v>
      </c>
      <c r="BM116">
        <f t="shared" si="8"/>
        <v>0</v>
      </c>
      <c r="BN116">
        <f t="shared" si="8"/>
        <v>1</v>
      </c>
    </row>
    <row r="117" spans="1:66" ht="15" x14ac:dyDescent="0.25">
      <c r="A117" s="167" t="str">
        <f>IF(ISNA(LOOKUP($E117,BLIOTECAS!$B$1:$B$27,BLIOTECAS!C$1:C$27)),"",LOOKUP($E117,BLIOTECAS!$B$1:$B$27,BLIOTECAS!C$1:C$27))</f>
        <v/>
      </c>
      <c r="B117" s="167" t="str">
        <f>IF(ISNA(LOOKUP($E117,BLIOTECAS!$B$1:$B$27,BLIOTECAS!D$1:D$27)),"",LOOKUP($E117,BLIOTECAS!$B$1:$B$27,BLIOTECAS!D$1:D$27))</f>
        <v/>
      </c>
      <c r="C117" s="167" t="str">
        <f>IFERROR(VLOOKUP(E117,BLIOTECAS!$C$1:$E$26,3,FALSE),"")</f>
        <v>Ciencias Sociales</v>
      </c>
      <c r="D117" s="213">
        <v>43971.551388888889</v>
      </c>
      <c r="E117" s="212" t="s">
        <v>82</v>
      </c>
      <c r="F117" s="212" t="s">
        <v>303</v>
      </c>
      <c r="G117" s="212" t="s">
        <v>304</v>
      </c>
      <c r="H117" s="212" t="s">
        <v>330</v>
      </c>
      <c r="I117" s="212" t="s">
        <v>486</v>
      </c>
      <c r="J117" s="212"/>
      <c r="K117" s="212"/>
      <c r="L117" s="212" t="s">
        <v>621</v>
      </c>
      <c r="M117" s="212"/>
      <c r="N117" s="212"/>
      <c r="O117" s="212"/>
      <c r="P117" s="212"/>
      <c r="Q117" s="212">
        <v>5</v>
      </c>
      <c r="R117" s="212">
        <v>5</v>
      </c>
      <c r="S117" s="212">
        <v>3</v>
      </c>
      <c r="T117" s="212">
        <v>4</v>
      </c>
      <c r="U117" s="212">
        <v>4</v>
      </c>
      <c r="V117" s="212">
        <v>4</v>
      </c>
      <c r="W117" s="212"/>
      <c r="X117" s="212">
        <v>5</v>
      </c>
      <c r="Y117" s="212">
        <v>4</v>
      </c>
      <c r="Z117" s="212">
        <v>4</v>
      </c>
      <c r="AA117" s="212">
        <v>4</v>
      </c>
      <c r="AB117" s="212">
        <v>4</v>
      </c>
      <c r="AC117" s="212" t="s">
        <v>336</v>
      </c>
      <c r="AD117" s="212"/>
      <c r="AE117" s="212"/>
      <c r="AF117" s="212"/>
      <c r="AG117" s="212"/>
      <c r="AH117" s="212"/>
      <c r="AI117" s="212"/>
      <c r="AJ117" s="212">
        <v>4</v>
      </c>
      <c r="AK117" s="212" t="s">
        <v>239</v>
      </c>
      <c r="AL117" s="212" t="s">
        <v>323</v>
      </c>
      <c r="AM117" s="212"/>
      <c r="AN117" s="212"/>
      <c r="AO117" s="212"/>
      <c r="AP117" s="212"/>
      <c r="AQ117" s="212" t="s">
        <v>239</v>
      </c>
      <c r="AR117" s="212" t="s">
        <v>239</v>
      </c>
      <c r="AS117" s="212" t="s">
        <v>239</v>
      </c>
      <c r="AT117" s="212" t="s">
        <v>393</v>
      </c>
      <c r="AU117" s="212" t="s">
        <v>7</v>
      </c>
      <c r="AV117" s="212"/>
      <c r="AW117" s="212">
        <v>3</v>
      </c>
      <c r="AX117" s="212">
        <v>3</v>
      </c>
      <c r="AY117" s="212" t="s">
        <v>321</v>
      </c>
      <c r="AZ117" s="212" t="s">
        <v>315</v>
      </c>
      <c r="BA117" s="212"/>
      <c r="BB117">
        <f t="shared" si="10"/>
        <v>0</v>
      </c>
      <c r="BC117">
        <f t="shared" si="9"/>
        <v>1</v>
      </c>
      <c r="BD117">
        <f t="shared" si="9"/>
        <v>0</v>
      </c>
      <c r="BE117">
        <f t="shared" si="9"/>
        <v>0</v>
      </c>
      <c r="BF117">
        <f t="shared" si="9"/>
        <v>0</v>
      </c>
      <c r="BG117">
        <f t="shared" si="9"/>
        <v>0</v>
      </c>
      <c r="BH117">
        <f t="shared" si="6"/>
        <v>0</v>
      </c>
      <c r="BI117">
        <f t="shared" si="8"/>
        <v>0</v>
      </c>
      <c r="BJ117">
        <f t="shared" si="8"/>
        <v>0</v>
      </c>
      <c r="BK117">
        <f t="shared" si="8"/>
        <v>1</v>
      </c>
      <c r="BL117">
        <f t="shared" si="8"/>
        <v>1</v>
      </c>
      <c r="BM117">
        <f t="shared" si="8"/>
        <v>0</v>
      </c>
      <c r="BN117">
        <f t="shared" si="8"/>
        <v>0</v>
      </c>
    </row>
    <row r="118" spans="1:66" ht="15" x14ac:dyDescent="0.25">
      <c r="A118" s="167" t="str">
        <f>IF(ISNA(LOOKUP($E118,BLIOTECAS!$B$1:$B$27,BLIOTECAS!C$1:C$27)),"",LOOKUP($E118,BLIOTECAS!$B$1:$B$27,BLIOTECAS!C$1:C$27))</f>
        <v/>
      </c>
      <c r="B118" s="167" t="str">
        <f>IF(ISNA(LOOKUP($E118,BLIOTECAS!$B$1:$B$27,BLIOTECAS!D$1:D$27)),"",LOOKUP($E118,BLIOTECAS!$B$1:$B$27,BLIOTECAS!D$1:D$27))</f>
        <v/>
      </c>
      <c r="C118" s="167" t="str">
        <f>IFERROR(VLOOKUP(E118,BLIOTECAS!$C$1:$E$26,3,FALSE),"")</f>
        <v>Ciencias Experimentales</v>
      </c>
      <c r="D118" s="213">
        <v>43971.549305555556</v>
      </c>
      <c r="E118" s="212" t="s">
        <v>78</v>
      </c>
      <c r="F118" s="212" t="s">
        <v>303</v>
      </c>
      <c r="G118" s="212" t="s">
        <v>311</v>
      </c>
      <c r="H118" s="212" t="s">
        <v>312</v>
      </c>
      <c r="I118" s="212" t="s">
        <v>78</v>
      </c>
      <c r="J118" s="212" t="s">
        <v>73</v>
      </c>
      <c r="K118" s="212"/>
      <c r="L118" s="212" t="s">
        <v>622</v>
      </c>
      <c r="M118" s="212"/>
      <c r="N118" s="212"/>
      <c r="O118" s="212"/>
      <c r="P118" s="212"/>
      <c r="Q118" s="212">
        <v>3</v>
      </c>
      <c r="R118" s="212">
        <v>5</v>
      </c>
      <c r="S118" s="212">
        <v>4</v>
      </c>
      <c r="T118" s="212">
        <v>3</v>
      </c>
      <c r="U118" s="212">
        <v>4</v>
      </c>
      <c r="V118" s="212">
        <v>4</v>
      </c>
      <c r="W118" s="212"/>
      <c r="X118" s="212">
        <v>5</v>
      </c>
      <c r="Y118" s="212">
        <v>5</v>
      </c>
      <c r="Z118" s="212">
        <v>4</v>
      </c>
      <c r="AA118" s="212">
        <v>5</v>
      </c>
      <c r="AB118" s="212">
        <v>5</v>
      </c>
      <c r="AC118" s="212" t="s">
        <v>348</v>
      </c>
      <c r="AD118" s="212"/>
      <c r="AE118" s="212"/>
      <c r="AF118" s="212"/>
      <c r="AG118" s="212"/>
      <c r="AH118" s="212"/>
      <c r="AI118" s="212"/>
      <c r="AJ118" s="212">
        <v>3</v>
      </c>
      <c r="AK118" s="212" t="s">
        <v>239</v>
      </c>
      <c r="AL118" s="212" t="s">
        <v>323</v>
      </c>
      <c r="AM118" s="212"/>
      <c r="AN118" s="212"/>
      <c r="AO118" s="212"/>
      <c r="AP118" s="212"/>
      <c r="AQ118" s="212" t="s">
        <v>7</v>
      </c>
      <c r="AR118" s="212" t="s">
        <v>239</v>
      </c>
      <c r="AS118" s="212" t="s">
        <v>7</v>
      </c>
      <c r="AT118" s="212"/>
      <c r="AU118" s="212" t="s">
        <v>7</v>
      </c>
      <c r="AV118" s="212"/>
      <c r="AW118" s="212">
        <v>5</v>
      </c>
      <c r="AX118" s="212">
        <v>5</v>
      </c>
      <c r="AY118" s="212" t="s">
        <v>309</v>
      </c>
      <c r="AZ118" s="212" t="s">
        <v>315</v>
      </c>
      <c r="BA118" s="212"/>
      <c r="BB118">
        <f t="shared" si="10"/>
        <v>1</v>
      </c>
      <c r="BC118">
        <f t="shared" si="9"/>
        <v>0</v>
      </c>
      <c r="BD118">
        <f t="shared" si="9"/>
        <v>0</v>
      </c>
      <c r="BE118">
        <f t="shared" si="9"/>
        <v>0</v>
      </c>
      <c r="BF118">
        <f t="shared" si="9"/>
        <v>0</v>
      </c>
      <c r="BG118">
        <f t="shared" si="9"/>
        <v>0</v>
      </c>
      <c r="BH118">
        <f t="shared" si="6"/>
        <v>1</v>
      </c>
      <c r="BI118">
        <f t="shared" si="8"/>
        <v>0</v>
      </c>
      <c r="BJ118">
        <f t="shared" si="8"/>
        <v>0</v>
      </c>
      <c r="BK118">
        <f t="shared" si="8"/>
        <v>1</v>
      </c>
      <c r="BL118">
        <f t="shared" si="8"/>
        <v>1</v>
      </c>
      <c r="BM118">
        <f t="shared" si="8"/>
        <v>0</v>
      </c>
      <c r="BN118">
        <f t="shared" si="8"/>
        <v>0</v>
      </c>
    </row>
    <row r="119" spans="1:66" ht="15" x14ac:dyDescent="0.25">
      <c r="A119" s="167" t="str">
        <f>IF(ISNA(LOOKUP($E119,BLIOTECAS!$B$1:$B$27,BLIOTECAS!C$1:C$27)),"",LOOKUP($E119,BLIOTECAS!$B$1:$B$27,BLIOTECAS!C$1:C$27))</f>
        <v/>
      </c>
      <c r="B119" s="167" t="str">
        <f>IF(ISNA(LOOKUP($E119,BLIOTECAS!$B$1:$B$27,BLIOTECAS!D$1:D$27)),"",LOOKUP($E119,BLIOTECAS!$B$1:$B$27,BLIOTECAS!D$1:D$27))</f>
        <v/>
      </c>
      <c r="C119" s="167" t="str">
        <f>IFERROR(VLOOKUP(E119,BLIOTECAS!$C$1:$E$26,3,FALSE),"")</f>
        <v>Ciencias Sociales</v>
      </c>
      <c r="D119" s="213">
        <v>43971.547222222223</v>
      </c>
      <c r="E119" s="212" t="s">
        <v>199</v>
      </c>
      <c r="F119" s="212" t="s">
        <v>303</v>
      </c>
      <c r="G119" s="212" t="s">
        <v>304</v>
      </c>
      <c r="H119" s="212" t="s">
        <v>358</v>
      </c>
      <c r="I119" s="212" t="s">
        <v>76</v>
      </c>
      <c r="J119" s="212"/>
      <c r="K119" s="212"/>
      <c r="L119" s="212"/>
      <c r="M119" s="212"/>
      <c r="N119" s="212"/>
      <c r="O119" s="212"/>
      <c r="P119" s="212"/>
      <c r="Q119" s="212">
        <v>2</v>
      </c>
      <c r="R119" s="212">
        <v>4</v>
      </c>
      <c r="S119" s="212">
        <v>5</v>
      </c>
      <c r="T119" s="212">
        <v>4</v>
      </c>
      <c r="U119" s="212">
        <v>4</v>
      </c>
      <c r="V119" s="212">
        <v>2</v>
      </c>
      <c r="W119" s="212"/>
      <c r="X119" s="212">
        <v>2</v>
      </c>
      <c r="Y119" s="212">
        <v>2</v>
      </c>
      <c r="Z119" s="212">
        <v>2</v>
      </c>
      <c r="AA119" s="212">
        <v>3</v>
      </c>
      <c r="AB119" s="212"/>
      <c r="AC119" s="212" t="s">
        <v>326</v>
      </c>
      <c r="AD119" s="212"/>
      <c r="AE119" s="212"/>
      <c r="AF119" s="212"/>
      <c r="AG119" s="212"/>
      <c r="AH119" s="212"/>
      <c r="AI119" s="212"/>
      <c r="AJ119" s="212">
        <v>3</v>
      </c>
      <c r="AK119" s="212" t="s">
        <v>7</v>
      </c>
      <c r="AL119" s="212"/>
      <c r="AM119" s="212"/>
      <c r="AN119" s="212"/>
      <c r="AO119" s="212"/>
      <c r="AP119" s="212"/>
      <c r="AQ119" s="212" t="s">
        <v>7</v>
      </c>
      <c r="AR119" s="212" t="s">
        <v>7</v>
      </c>
      <c r="AS119" s="212" t="s">
        <v>7</v>
      </c>
      <c r="AT119" s="212"/>
      <c r="AU119" s="212" t="s">
        <v>7</v>
      </c>
      <c r="AV119" s="212"/>
      <c r="AW119" s="212">
        <v>3</v>
      </c>
      <c r="AX119" s="212">
        <v>4</v>
      </c>
      <c r="AY119" s="212" t="s">
        <v>343</v>
      </c>
      <c r="AZ119" s="212" t="s">
        <v>337</v>
      </c>
      <c r="BA119" s="212"/>
      <c r="BB119">
        <f t="shared" si="10"/>
        <v>1</v>
      </c>
      <c r="BC119">
        <f t="shared" si="9"/>
        <v>1</v>
      </c>
      <c r="BD119">
        <f t="shared" si="9"/>
        <v>0</v>
      </c>
      <c r="BE119">
        <f t="shared" si="9"/>
        <v>0</v>
      </c>
      <c r="BF119">
        <f t="shared" si="9"/>
        <v>0</v>
      </c>
      <c r="BG119">
        <f t="shared" si="9"/>
        <v>0</v>
      </c>
      <c r="BH119">
        <f t="shared" si="6"/>
        <v>0</v>
      </c>
      <c r="BI119">
        <f t="shared" si="8"/>
        <v>0</v>
      </c>
      <c r="BJ119">
        <f t="shared" si="8"/>
        <v>0</v>
      </c>
      <c r="BK119">
        <f t="shared" si="8"/>
        <v>1</v>
      </c>
      <c r="BL119">
        <f t="shared" si="8"/>
        <v>0</v>
      </c>
      <c r="BM119">
        <f t="shared" si="8"/>
        <v>0</v>
      </c>
      <c r="BN119">
        <f t="shared" si="8"/>
        <v>0</v>
      </c>
    </row>
    <row r="120" spans="1:66" ht="15" x14ac:dyDescent="0.25">
      <c r="A120" s="167" t="str">
        <f>IF(ISNA(LOOKUP($E120,BLIOTECAS!$B$1:$B$27,BLIOTECAS!C$1:C$27)),"",LOOKUP($E120,BLIOTECAS!$B$1:$B$27,BLIOTECAS!C$1:C$27))</f>
        <v/>
      </c>
      <c r="B120" s="167" t="str">
        <f>IF(ISNA(LOOKUP($E120,BLIOTECAS!$B$1:$B$27,BLIOTECAS!D$1:D$27)),"",LOOKUP($E120,BLIOTECAS!$B$1:$B$27,BLIOTECAS!D$1:D$27))</f>
        <v/>
      </c>
      <c r="C120" s="167" t="str">
        <f>IFERROR(VLOOKUP(E120,BLIOTECAS!$C$1:$E$26,3,FALSE),"")</f>
        <v>Humanidades</v>
      </c>
      <c r="D120" s="213">
        <v>43971.53402777778</v>
      </c>
      <c r="E120" s="212" t="s">
        <v>87</v>
      </c>
      <c r="F120" s="212" t="s">
        <v>303</v>
      </c>
      <c r="G120" s="212" t="s">
        <v>311</v>
      </c>
      <c r="H120" s="212" t="s">
        <v>312</v>
      </c>
      <c r="I120" s="212" t="s">
        <v>87</v>
      </c>
      <c r="J120" s="212" t="s">
        <v>318</v>
      </c>
      <c r="K120" s="212" t="s">
        <v>86</v>
      </c>
      <c r="L120" s="212" t="s">
        <v>623</v>
      </c>
      <c r="M120" s="212"/>
      <c r="N120" s="212"/>
      <c r="O120" s="212"/>
      <c r="P120" s="212"/>
      <c r="Q120" s="212">
        <v>5</v>
      </c>
      <c r="R120" s="212">
        <v>3</v>
      </c>
      <c r="S120" s="212">
        <v>4</v>
      </c>
      <c r="T120" s="212">
        <v>3</v>
      </c>
      <c r="U120" s="212">
        <v>5</v>
      </c>
      <c r="V120" s="212">
        <v>3</v>
      </c>
      <c r="W120" s="212"/>
      <c r="X120" s="212">
        <v>3</v>
      </c>
      <c r="Y120" s="212">
        <v>4</v>
      </c>
      <c r="Z120" s="212">
        <v>1</v>
      </c>
      <c r="AA120" s="212">
        <v>2</v>
      </c>
      <c r="AB120" s="212">
        <v>3</v>
      </c>
      <c r="AC120" s="212" t="s">
        <v>336</v>
      </c>
      <c r="AD120" s="212"/>
      <c r="AE120" s="212"/>
      <c r="AF120" s="212"/>
      <c r="AG120" s="212"/>
      <c r="AH120" s="212"/>
      <c r="AI120" s="212"/>
      <c r="AJ120" s="212">
        <v>5</v>
      </c>
      <c r="AK120" s="212" t="s">
        <v>239</v>
      </c>
      <c r="AL120" s="212" t="s">
        <v>323</v>
      </c>
      <c r="AM120" s="212"/>
      <c r="AN120" s="212"/>
      <c r="AO120" s="212"/>
      <c r="AP120" s="212"/>
      <c r="AQ120" s="212" t="s">
        <v>7</v>
      </c>
      <c r="AR120" s="212" t="s">
        <v>239</v>
      </c>
      <c r="AS120" s="212" t="s">
        <v>7</v>
      </c>
      <c r="AT120" s="212"/>
      <c r="AU120" s="212"/>
      <c r="AV120" s="212" t="s">
        <v>624</v>
      </c>
      <c r="AW120" s="212">
        <v>5</v>
      </c>
      <c r="AX120" s="212">
        <v>5</v>
      </c>
      <c r="AY120" s="212" t="s">
        <v>343</v>
      </c>
      <c r="AZ120" s="212" t="s">
        <v>315</v>
      </c>
      <c r="BA120" s="212"/>
      <c r="BB120">
        <f t="shared" si="10"/>
        <v>1</v>
      </c>
      <c r="BC120">
        <f t="shared" si="9"/>
        <v>0</v>
      </c>
      <c r="BD120">
        <f t="shared" si="9"/>
        <v>0</v>
      </c>
      <c r="BE120">
        <f t="shared" si="9"/>
        <v>0</v>
      </c>
      <c r="BF120">
        <f t="shared" si="9"/>
        <v>0</v>
      </c>
      <c r="BG120">
        <f t="shared" si="9"/>
        <v>0</v>
      </c>
      <c r="BH120">
        <f t="shared" si="6"/>
        <v>0</v>
      </c>
      <c r="BI120">
        <f t="shared" si="8"/>
        <v>0</v>
      </c>
      <c r="BJ120">
        <f t="shared" si="8"/>
        <v>0</v>
      </c>
      <c r="BK120">
        <f t="shared" si="8"/>
        <v>1</v>
      </c>
      <c r="BL120">
        <f t="shared" si="8"/>
        <v>1</v>
      </c>
      <c r="BM120">
        <f t="shared" si="8"/>
        <v>0</v>
      </c>
      <c r="BN120">
        <f t="shared" si="8"/>
        <v>0</v>
      </c>
    </row>
    <row r="121" spans="1:66" ht="15" x14ac:dyDescent="0.25">
      <c r="A121" s="167" t="str">
        <f>IF(ISNA(LOOKUP($E121,BLIOTECAS!$B$1:$B$27,BLIOTECAS!C$1:C$27)),"",LOOKUP($E121,BLIOTECAS!$B$1:$B$27,BLIOTECAS!C$1:C$27))</f>
        <v/>
      </c>
      <c r="B121" s="167" t="str">
        <f>IF(ISNA(LOOKUP($E121,BLIOTECAS!$B$1:$B$27,BLIOTECAS!D$1:D$27)),"",LOOKUP($E121,BLIOTECAS!$B$1:$B$27,BLIOTECAS!D$1:D$27))</f>
        <v/>
      </c>
      <c r="C121" s="167" t="str">
        <f>IFERROR(VLOOKUP(E121,BLIOTECAS!$C$1:$E$26,3,FALSE),"")</f>
        <v>Ciencias de la Salud</v>
      </c>
      <c r="D121" s="213">
        <v>43971.53125</v>
      </c>
      <c r="E121" s="212" t="s">
        <v>89</v>
      </c>
      <c r="F121" s="212" t="s">
        <v>351</v>
      </c>
      <c r="G121" s="212" t="s">
        <v>351</v>
      </c>
      <c r="H121" s="212" t="s">
        <v>312</v>
      </c>
      <c r="I121" s="212"/>
      <c r="J121" s="212"/>
      <c r="K121" s="212"/>
      <c r="L121" s="212"/>
      <c r="M121" s="212"/>
      <c r="N121" s="212"/>
      <c r="O121" s="212"/>
      <c r="P121" s="212"/>
      <c r="Q121" s="212">
        <v>1</v>
      </c>
      <c r="R121" s="212">
        <v>1</v>
      </c>
      <c r="S121" s="212">
        <v>4</v>
      </c>
      <c r="T121" s="212">
        <v>5</v>
      </c>
      <c r="U121" s="212">
        <v>2</v>
      </c>
      <c r="V121" s="212">
        <v>5</v>
      </c>
      <c r="W121" s="212"/>
      <c r="X121" s="212">
        <v>5</v>
      </c>
      <c r="Y121" s="212">
        <v>5</v>
      </c>
      <c r="Z121" s="212">
        <v>3</v>
      </c>
      <c r="AA121" s="212">
        <v>5</v>
      </c>
      <c r="AB121" s="212">
        <v>5</v>
      </c>
      <c r="AC121" s="212" t="s">
        <v>314</v>
      </c>
      <c r="AD121" s="212"/>
      <c r="AE121" s="212"/>
      <c r="AF121" s="212"/>
      <c r="AG121" s="212"/>
      <c r="AH121" s="212"/>
      <c r="AI121" s="212"/>
      <c r="AJ121" s="212">
        <v>5</v>
      </c>
      <c r="AK121" s="212" t="s">
        <v>7</v>
      </c>
      <c r="AL121" s="212"/>
      <c r="AM121" s="212"/>
      <c r="AN121" s="212"/>
      <c r="AO121" s="212"/>
      <c r="AP121" s="212"/>
      <c r="AQ121" s="212" t="s">
        <v>7</v>
      </c>
      <c r="AR121" s="212" t="s">
        <v>7</v>
      </c>
      <c r="AS121" s="212" t="s">
        <v>7</v>
      </c>
      <c r="AT121" s="212"/>
      <c r="AU121" s="212" t="s">
        <v>7</v>
      </c>
      <c r="AV121" s="212"/>
      <c r="AW121" s="212">
        <v>5</v>
      </c>
      <c r="AX121" s="212">
        <v>5</v>
      </c>
      <c r="AY121" s="212" t="s">
        <v>309</v>
      </c>
      <c r="AZ121" s="212" t="s">
        <v>310</v>
      </c>
      <c r="BA121" s="212"/>
      <c r="BB121">
        <f t="shared" si="10"/>
        <v>1</v>
      </c>
      <c r="BC121">
        <f t="shared" si="9"/>
        <v>0</v>
      </c>
      <c r="BD121">
        <f t="shared" si="9"/>
        <v>0</v>
      </c>
      <c r="BE121">
        <f t="shared" si="9"/>
        <v>0</v>
      </c>
      <c r="BF121">
        <f t="shared" si="9"/>
        <v>0</v>
      </c>
      <c r="BG121">
        <f t="shared" si="9"/>
        <v>0</v>
      </c>
      <c r="BH121">
        <f t="shared" ref="BH121:BH184" si="11">IF(IFERROR(FIND(BH$1,$AC121,1),0)&lt;&gt;0,1,0)</f>
        <v>0</v>
      </c>
      <c r="BI121">
        <f t="shared" si="8"/>
        <v>0</v>
      </c>
      <c r="BJ121">
        <f t="shared" si="8"/>
        <v>0</v>
      </c>
      <c r="BK121">
        <f t="shared" si="8"/>
        <v>0</v>
      </c>
      <c r="BL121">
        <f t="shared" si="8"/>
        <v>0</v>
      </c>
      <c r="BM121">
        <f t="shared" si="8"/>
        <v>1</v>
      </c>
      <c r="BN121">
        <f t="shared" si="8"/>
        <v>0</v>
      </c>
    </row>
    <row r="122" spans="1:66" ht="15" x14ac:dyDescent="0.25">
      <c r="A122" s="167" t="str">
        <f>IF(ISNA(LOOKUP($E122,BLIOTECAS!$B$1:$B$27,BLIOTECAS!C$1:C$27)),"",LOOKUP($E122,BLIOTECAS!$B$1:$B$27,BLIOTECAS!C$1:C$27))</f>
        <v/>
      </c>
      <c r="B122" s="167" t="str">
        <f>IF(ISNA(LOOKUP($E122,BLIOTECAS!$B$1:$B$27,BLIOTECAS!D$1:D$27)),"",LOOKUP($E122,BLIOTECAS!$B$1:$B$27,BLIOTECAS!D$1:D$27))</f>
        <v/>
      </c>
      <c r="C122" s="167" t="str">
        <f>IFERROR(VLOOKUP(E122,BLIOTECAS!$C$1:$E$26,3,FALSE),"")</f>
        <v>Ciencias Sociales</v>
      </c>
      <c r="D122" s="213">
        <v>43971.530555555553</v>
      </c>
      <c r="E122" s="212" t="s">
        <v>203</v>
      </c>
      <c r="F122" s="212"/>
      <c r="G122" s="212"/>
      <c r="H122" s="212"/>
      <c r="I122" s="212" t="s">
        <v>80</v>
      </c>
      <c r="J122" s="212" t="s">
        <v>317</v>
      </c>
      <c r="K122" s="212" t="s">
        <v>88</v>
      </c>
      <c r="L122" s="212" t="s">
        <v>625</v>
      </c>
      <c r="M122" s="212"/>
      <c r="N122" s="212"/>
      <c r="O122" s="212"/>
      <c r="P122" s="212"/>
      <c r="Q122" s="212">
        <v>5</v>
      </c>
      <c r="R122" s="212"/>
      <c r="S122" s="212">
        <v>5</v>
      </c>
      <c r="T122" s="212">
        <v>5</v>
      </c>
      <c r="U122" s="212"/>
      <c r="V122" s="212">
        <v>3</v>
      </c>
      <c r="W122" s="212"/>
      <c r="X122" s="212"/>
      <c r="Y122" s="212">
        <v>5</v>
      </c>
      <c r="Z122" s="212">
        <v>4</v>
      </c>
      <c r="AA122" s="212">
        <v>5</v>
      </c>
      <c r="AB122" s="212"/>
      <c r="AC122" s="212"/>
      <c r="AD122" s="212"/>
      <c r="AE122" s="212"/>
      <c r="AF122" s="212"/>
      <c r="AG122" s="212"/>
      <c r="AH122" s="212"/>
      <c r="AI122" s="212"/>
      <c r="AJ122" s="212">
        <v>5</v>
      </c>
      <c r="AK122" s="212"/>
      <c r="AL122" s="212"/>
      <c r="AM122" s="212"/>
      <c r="AN122" s="212"/>
      <c r="AO122" s="212"/>
      <c r="AP122" s="212"/>
      <c r="AQ122" s="212"/>
      <c r="AR122" s="212"/>
      <c r="AS122" s="212"/>
      <c r="AT122" s="212"/>
      <c r="AU122" s="212"/>
      <c r="AV122" s="212"/>
      <c r="AW122" s="212">
        <v>5</v>
      </c>
      <c r="AX122" s="212">
        <v>5</v>
      </c>
      <c r="AY122" s="212" t="s">
        <v>309</v>
      </c>
      <c r="AZ122" s="212" t="s">
        <v>315</v>
      </c>
      <c r="BA122" s="212"/>
      <c r="BB122">
        <f t="shared" si="10"/>
        <v>0</v>
      </c>
      <c r="BC122">
        <f t="shared" si="9"/>
        <v>0</v>
      </c>
      <c r="BD122">
        <f t="shared" si="9"/>
        <v>0</v>
      </c>
      <c r="BE122">
        <f t="shared" si="9"/>
        <v>0</v>
      </c>
      <c r="BF122">
        <f t="shared" si="9"/>
        <v>0</v>
      </c>
      <c r="BG122">
        <f t="shared" si="9"/>
        <v>0</v>
      </c>
      <c r="BH122">
        <f t="shared" si="11"/>
        <v>0</v>
      </c>
      <c r="BI122">
        <f t="shared" si="8"/>
        <v>0</v>
      </c>
      <c r="BJ122">
        <f t="shared" si="8"/>
        <v>0</v>
      </c>
      <c r="BK122">
        <f t="shared" si="8"/>
        <v>0</v>
      </c>
      <c r="BL122">
        <f t="shared" si="8"/>
        <v>0</v>
      </c>
      <c r="BM122">
        <f t="shared" si="8"/>
        <v>0</v>
      </c>
      <c r="BN122">
        <f t="shared" si="8"/>
        <v>0</v>
      </c>
    </row>
    <row r="123" spans="1:66" ht="15" x14ac:dyDescent="0.25">
      <c r="A123" s="167" t="str">
        <f>IF(ISNA(LOOKUP($E123,BLIOTECAS!$B$1:$B$27,BLIOTECAS!C$1:C$27)),"",LOOKUP($E123,BLIOTECAS!$B$1:$B$27,BLIOTECAS!C$1:C$27))</f>
        <v/>
      </c>
      <c r="B123" s="167" t="str">
        <f>IF(ISNA(LOOKUP($E123,BLIOTECAS!$B$1:$B$27,BLIOTECAS!D$1:D$27)),"",LOOKUP($E123,BLIOTECAS!$B$1:$B$27,BLIOTECAS!D$1:D$27))</f>
        <v/>
      </c>
      <c r="C123" s="167" t="str">
        <f>IFERROR(VLOOKUP(E123,BLIOTECAS!$C$1:$E$26,3,FALSE),"")</f>
        <v>Ciencias Experimentales</v>
      </c>
      <c r="D123" s="213">
        <v>43971.525000000001</v>
      </c>
      <c r="E123" s="212" t="s">
        <v>79</v>
      </c>
      <c r="F123" s="212" t="s">
        <v>316</v>
      </c>
      <c r="G123" s="212" t="s">
        <v>303</v>
      </c>
      <c r="H123" s="212" t="s">
        <v>330</v>
      </c>
      <c r="I123" s="212" t="s">
        <v>79</v>
      </c>
      <c r="J123" s="212"/>
      <c r="K123" s="212"/>
      <c r="L123" s="212"/>
      <c r="M123" s="212"/>
      <c r="N123" s="212"/>
      <c r="O123" s="212"/>
      <c r="P123" s="212"/>
      <c r="Q123" s="212">
        <v>4</v>
      </c>
      <c r="R123" s="212">
        <v>2</v>
      </c>
      <c r="S123" s="212">
        <v>4</v>
      </c>
      <c r="T123" s="212">
        <v>1</v>
      </c>
      <c r="U123" s="212">
        <v>4</v>
      </c>
      <c r="V123" s="212">
        <v>4</v>
      </c>
      <c r="W123" s="212"/>
      <c r="X123" s="212">
        <v>3</v>
      </c>
      <c r="Y123" s="212">
        <v>4</v>
      </c>
      <c r="Z123" s="212">
        <v>3</v>
      </c>
      <c r="AA123" s="212">
        <v>5</v>
      </c>
      <c r="AB123" s="212">
        <v>3</v>
      </c>
      <c r="AC123" s="212" t="s">
        <v>314</v>
      </c>
      <c r="AD123" s="212"/>
      <c r="AE123" s="212"/>
      <c r="AF123" s="212"/>
      <c r="AG123" s="212"/>
      <c r="AH123" s="212"/>
      <c r="AI123" s="212"/>
      <c r="AJ123" s="212">
        <v>3</v>
      </c>
      <c r="AK123" s="212" t="s">
        <v>7</v>
      </c>
      <c r="AL123" s="212"/>
      <c r="AM123" s="212"/>
      <c r="AN123" s="212"/>
      <c r="AO123" s="212"/>
      <c r="AP123" s="212"/>
      <c r="AQ123" s="212" t="s">
        <v>7</v>
      </c>
      <c r="AR123" s="212" t="s">
        <v>239</v>
      </c>
      <c r="AS123" s="212" t="s">
        <v>7</v>
      </c>
      <c r="AT123" s="212"/>
      <c r="AU123" s="212" t="s">
        <v>7</v>
      </c>
      <c r="AV123" s="212"/>
      <c r="AW123" s="212">
        <v>4</v>
      </c>
      <c r="AX123" s="212">
        <v>5</v>
      </c>
      <c r="AY123" s="212" t="s">
        <v>321</v>
      </c>
      <c r="AZ123" s="212" t="s">
        <v>337</v>
      </c>
      <c r="BA123" s="212"/>
      <c r="BB123">
        <f t="shared" si="10"/>
        <v>0</v>
      </c>
      <c r="BC123">
        <f t="shared" si="9"/>
        <v>1</v>
      </c>
      <c r="BD123">
        <f t="shared" si="9"/>
        <v>0</v>
      </c>
      <c r="BE123">
        <f t="shared" si="9"/>
        <v>0</v>
      </c>
      <c r="BF123">
        <f t="shared" si="9"/>
        <v>0</v>
      </c>
      <c r="BG123">
        <f t="shared" si="9"/>
        <v>0</v>
      </c>
      <c r="BH123">
        <f t="shared" si="11"/>
        <v>0</v>
      </c>
      <c r="BI123">
        <f t="shared" si="8"/>
        <v>0</v>
      </c>
      <c r="BJ123">
        <f t="shared" si="8"/>
        <v>0</v>
      </c>
      <c r="BK123">
        <f t="shared" si="8"/>
        <v>0</v>
      </c>
      <c r="BL123">
        <f t="shared" si="8"/>
        <v>0</v>
      </c>
      <c r="BM123">
        <f t="shared" si="8"/>
        <v>1</v>
      </c>
      <c r="BN123">
        <f t="shared" si="8"/>
        <v>0</v>
      </c>
    </row>
    <row r="124" spans="1:66" ht="15" x14ac:dyDescent="0.25">
      <c r="A124" s="167" t="str">
        <f>IF(ISNA(LOOKUP($E124,BLIOTECAS!$B$1:$B$27,BLIOTECAS!C$1:C$27)),"",LOOKUP($E124,BLIOTECAS!$B$1:$B$27,BLIOTECAS!C$1:C$27))</f>
        <v/>
      </c>
      <c r="B124" s="167" t="str">
        <f>IF(ISNA(LOOKUP($E124,BLIOTECAS!$B$1:$B$27,BLIOTECAS!D$1:D$27)),"",LOOKUP($E124,BLIOTECAS!$B$1:$B$27,BLIOTECAS!D$1:D$27))</f>
        <v/>
      </c>
      <c r="C124" s="167" t="str">
        <f>IFERROR(VLOOKUP(E124,BLIOTECAS!$C$1:$E$26,3,FALSE),"")</f>
        <v>Ciencias Sociales</v>
      </c>
      <c r="D124" s="213">
        <v>43971.512499999997</v>
      </c>
      <c r="E124" s="212" t="s">
        <v>82</v>
      </c>
      <c r="F124" s="212" t="s">
        <v>311</v>
      </c>
      <c r="G124" s="212" t="s">
        <v>304</v>
      </c>
      <c r="H124" s="212" t="s">
        <v>312</v>
      </c>
      <c r="I124" s="212" t="s">
        <v>486</v>
      </c>
      <c r="J124" s="212" t="s">
        <v>317</v>
      </c>
      <c r="K124" s="212" t="s">
        <v>87</v>
      </c>
      <c r="L124" s="212"/>
      <c r="M124" s="212"/>
      <c r="N124" s="212"/>
      <c r="O124" s="212"/>
      <c r="P124" s="212"/>
      <c r="Q124" s="212">
        <v>5</v>
      </c>
      <c r="R124" s="212">
        <v>5</v>
      </c>
      <c r="S124" s="212">
        <v>4</v>
      </c>
      <c r="T124" s="212">
        <v>3</v>
      </c>
      <c r="U124" s="212">
        <v>3</v>
      </c>
      <c r="V124" s="212">
        <v>5</v>
      </c>
      <c r="W124" s="212"/>
      <c r="X124" s="212">
        <v>5</v>
      </c>
      <c r="Y124" s="212">
        <v>5</v>
      </c>
      <c r="Z124" s="212">
        <v>4</v>
      </c>
      <c r="AA124" s="212">
        <v>4</v>
      </c>
      <c r="AB124" s="212">
        <v>4</v>
      </c>
      <c r="AC124" s="212" t="s">
        <v>336</v>
      </c>
      <c r="AD124" s="212"/>
      <c r="AE124" s="212"/>
      <c r="AF124" s="212"/>
      <c r="AG124" s="212"/>
      <c r="AH124" s="212"/>
      <c r="AI124" s="212"/>
      <c r="AJ124" s="212">
        <v>5</v>
      </c>
      <c r="AK124" s="212" t="s">
        <v>239</v>
      </c>
      <c r="AL124" s="212" t="s">
        <v>323</v>
      </c>
      <c r="AM124" s="212"/>
      <c r="AN124" s="212"/>
      <c r="AO124" s="212"/>
      <c r="AP124" s="212"/>
      <c r="AQ124" s="212" t="s">
        <v>239</v>
      </c>
      <c r="AR124" s="212" t="s">
        <v>239</v>
      </c>
      <c r="AS124" s="212" t="s">
        <v>7</v>
      </c>
      <c r="AT124" s="212"/>
      <c r="AU124" s="212" t="s">
        <v>239</v>
      </c>
      <c r="AV124" s="212"/>
      <c r="AW124" s="212">
        <v>5</v>
      </c>
      <c r="AX124" s="212">
        <v>5</v>
      </c>
      <c r="AY124" s="212" t="s">
        <v>309</v>
      </c>
      <c r="AZ124" s="212" t="s">
        <v>310</v>
      </c>
      <c r="BA124" s="212" t="s">
        <v>626</v>
      </c>
      <c r="BB124">
        <f t="shared" si="10"/>
        <v>1</v>
      </c>
      <c r="BC124">
        <f t="shared" si="9"/>
        <v>0</v>
      </c>
      <c r="BD124">
        <f t="shared" si="9"/>
        <v>0</v>
      </c>
      <c r="BE124">
        <f t="shared" si="9"/>
        <v>0</v>
      </c>
      <c r="BF124">
        <f t="shared" si="9"/>
        <v>0</v>
      </c>
      <c r="BG124">
        <f t="shared" si="9"/>
        <v>0</v>
      </c>
      <c r="BH124">
        <f t="shared" si="11"/>
        <v>0</v>
      </c>
      <c r="BI124">
        <f t="shared" si="8"/>
        <v>0</v>
      </c>
      <c r="BJ124">
        <f t="shared" si="8"/>
        <v>0</v>
      </c>
      <c r="BK124">
        <f t="shared" si="8"/>
        <v>1</v>
      </c>
      <c r="BL124">
        <f t="shared" si="8"/>
        <v>1</v>
      </c>
      <c r="BM124">
        <f t="shared" si="8"/>
        <v>0</v>
      </c>
      <c r="BN124">
        <f t="shared" si="8"/>
        <v>0</v>
      </c>
    </row>
    <row r="125" spans="1:66" ht="15" x14ac:dyDescent="0.25">
      <c r="A125" s="167" t="str">
        <f>IF(ISNA(LOOKUP($E125,BLIOTECAS!$B$1:$B$27,BLIOTECAS!C$1:C$27)),"",LOOKUP($E125,BLIOTECAS!$B$1:$B$27,BLIOTECAS!C$1:C$27))</f>
        <v/>
      </c>
      <c r="B125" s="167" t="str">
        <f>IF(ISNA(LOOKUP($E125,BLIOTECAS!$B$1:$B$27,BLIOTECAS!D$1:D$27)),"",LOOKUP($E125,BLIOTECAS!$B$1:$B$27,BLIOTECAS!D$1:D$27))</f>
        <v/>
      </c>
      <c r="C125" s="167" t="str">
        <f>IFERROR(VLOOKUP(E125,BLIOTECAS!$C$1:$E$26,3,FALSE),"")</f>
        <v>Ciencias de la Salud</v>
      </c>
      <c r="D125" s="213">
        <v>43971.512499999997</v>
      </c>
      <c r="E125" s="212" t="s">
        <v>91</v>
      </c>
      <c r="F125" s="212" t="s">
        <v>303</v>
      </c>
      <c r="G125" s="212" t="s">
        <v>316</v>
      </c>
      <c r="H125" s="212" t="s">
        <v>312</v>
      </c>
      <c r="I125" s="212" t="s">
        <v>91</v>
      </c>
      <c r="J125" s="212" t="s">
        <v>86</v>
      </c>
      <c r="K125" s="212" t="s">
        <v>76</v>
      </c>
      <c r="L125" s="212"/>
      <c r="M125" s="212"/>
      <c r="N125" s="212"/>
      <c r="O125" s="212"/>
      <c r="P125" s="212"/>
      <c r="Q125" s="212">
        <v>3</v>
      </c>
      <c r="R125" s="212">
        <v>2</v>
      </c>
      <c r="S125" s="212">
        <v>2</v>
      </c>
      <c r="T125" s="212">
        <v>1</v>
      </c>
      <c r="U125" s="212">
        <v>4</v>
      </c>
      <c r="V125" s="212">
        <v>3</v>
      </c>
      <c r="W125" s="212"/>
      <c r="X125" s="212">
        <v>3</v>
      </c>
      <c r="Y125" s="212">
        <v>3</v>
      </c>
      <c r="Z125" s="212">
        <v>3</v>
      </c>
      <c r="AA125" s="212">
        <v>3</v>
      </c>
      <c r="AB125" s="212">
        <v>3</v>
      </c>
      <c r="AC125" s="212" t="s">
        <v>314</v>
      </c>
      <c r="AD125" s="212"/>
      <c r="AE125" s="212"/>
      <c r="AF125" s="212"/>
      <c r="AG125" s="212"/>
      <c r="AH125" s="212"/>
      <c r="AI125" s="212"/>
      <c r="AJ125" s="212">
        <v>3</v>
      </c>
      <c r="AK125" s="212" t="s">
        <v>239</v>
      </c>
      <c r="AL125" s="212" t="s">
        <v>323</v>
      </c>
      <c r="AM125" s="212"/>
      <c r="AN125" s="212"/>
      <c r="AO125" s="212"/>
      <c r="AP125" s="212"/>
      <c r="AQ125" s="212" t="s">
        <v>7</v>
      </c>
      <c r="AR125" s="212" t="s">
        <v>7</v>
      </c>
      <c r="AS125" s="212" t="s">
        <v>7</v>
      </c>
      <c r="AT125" s="212"/>
      <c r="AU125" s="212" t="s">
        <v>7</v>
      </c>
      <c r="AV125" s="212" t="s">
        <v>627</v>
      </c>
      <c r="AW125" s="212">
        <v>3</v>
      </c>
      <c r="AX125" s="212">
        <v>4</v>
      </c>
      <c r="AY125" s="212" t="s">
        <v>343</v>
      </c>
      <c r="AZ125" s="212" t="s">
        <v>337</v>
      </c>
      <c r="BA125" s="212"/>
      <c r="BB125">
        <f t="shared" si="10"/>
        <v>1</v>
      </c>
      <c r="BC125">
        <f t="shared" si="9"/>
        <v>0</v>
      </c>
      <c r="BD125">
        <f t="shared" si="9"/>
        <v>0</v>
      </c>
      <c r="BE125">
        <f t="shared" si="9"/>
        <v>0</v>
      </c>
      <c r="BF125">
        <f t="shared" si="9"/>
        <v>0</v>
      </c>
      <c r="BG125">
        <f t="shared" si="9"/>
        <v>0</v>
      </c>
      <c r="BH125">
        <f t="shared" si="11"/>
        <v>0</v>
      </c>
      <c r="BI125">
        <f t="shared" si="8"/>
        <v>0</v>
      </c>
      <c r="BJ125">
        <f t="shared" si="8"/>
        <v>0</v>
      </c>
      <c r="BK125">
        <f t="shared" si="8"/>
        <v>0</v>
      </c>
      <c r="BL125">
        <f t="shared" si="8"/>
        <v>0</v>
      </c>
      <c r="BM125">
        <f t="shared" si="8"/>
        <v>1</v>
      </c>
      <c r="BN125">
        <f t="shared" si="8"/>
        <v>0</v>
      </c>
    </row>
    <row r="126" spans="1:66" ht="15" x14ac:dyDescent="0.25">
      <c r="A126" s="167" t="str">
        <f>IF(ISNA(LOOKUP($E126,BLIOTECAS!$B$1:$B$27,BLIOTECAS!C$1:C$27)),"",LOOKUP($E126,BLIOTECAS!$B$1:$B$27,BLIOTECAS!C$1:C$27))</f>
        <v/>
      </c>
      <c r="B126" s="167" t="str">
        <f>IF(ISNA(LOOKUP($E126,BLIOTECAS!$B$1:$B$27,BLIOTECAS!D$1:D$27)),"",LOOKUP($E126,BLIOTECAS!$B$1:$B$27,BLIOTECAS!D$1:D$27))</f>
        <v/>
      </c>
      <c r="C126" s="167" t="str">
        <f>IFERROR(VLOOKUP(E126,BLIOTECAS!$C$1:$E$26,3,FALSE),"")</f>
        <v>Ciencias Sociales</v>
      </c>
      <c r="D126" s="213">
        <v>43971.508333333331</v>
      </c>
      <c r="E126" s="212" t="s">
        <v>75</v>
      </c>
      <c r="F126" s="212" t="s">
        <v>303</v>
      </c>
      <c r="G126" s="212" t="s">
        <v>311</v>
      </c>
      <c r="H126" s="212" t="s">
        <v>384</v>
      </c>
      <c r="I126" s="212"/>
      <c r="J126" s="212"/>
      <c r="K126" s="212"/>
      <c r="L126" s="212"/>
      <c r="M126" s="212"/>
      <c r="N126" s="212"/>
      <c r="O126" s="212"/>
      <c r="P126" s="212"/>
      <c r="Q126" s="212">
        <v>4</v>
      </c>
      <c r="R126" s="212">
        <v>4</v>
      </c>
      <c r="S126" s="212">
        <v>5</v>
      </c>
      <c r="T126" s="212">
        <v>2</v>
      </c>
      <c r="U126" s="212">
        <v>4</v>
      </c>
      <c r="V126" s="212">
        <v>4</v>
      </c>
      <c r="W126" s="212"/>
      <c r="X126" s="212">
        <v>4</v>
      </c>
      <c r="Y126" s="212">
        <v>5</v>
      </c>
      <c r="Z126" s="212">
        <v>4</v>
      </c>
      <c r="AA126" s="212">
        <v>4</v>
      </c>
      <c r="AB126" s="212">
        <v>4</v>
      </c>
      <c r="AC126" s="212" t="s">
        <v>341</v>
      </c>
      <c r="AD126" s="212"/>
      <c r="AE126" s="212"/>
      <c r="AF126" s="212"/>
      <c r="AG126" s="212"/>
      <c r="AH126" s="212"/>
      <c r="AI126" s="212"/>
      <c r="AJ126" s="212">
        <v>5</v>
      </c>
      <c r="AK126" s="212" t="s">
        <v>239</v>
      </c>
      <c r="AL126" s="212" t="s">
        <v>307</v>
      </c>
      <c r="AM126" s="212"/>
      <c r="AN126" s="212"/>
      <c r="AO126" s="212"/>
      <c r="AP126" s="212"/>
      <c r="AQ126" s="212" t="s">
        <v>239</v>
      </c>
      <c r="AR126" s="212" t="s">
        <v>239</v>
      </c>
      <c r="AS126" s="212" t="s">
        <v>7</v>
      </c>
      <c r="AT126" s="212"/>
      <c r="AU126" s="212" t="s">
        <v>7</v>
      </c>
      <c r="AV126" s="212"/>
      <c r="AW126" s="212">
        <v>5</v>
      </c>
      <c r="AX126" s="212">
        <v>5</v>
      </c>
      <c r="AY126" s="212" t="s">
        <v>309</v>
      </c>
      <c r="AZ126" s="212" t="s">
        <v>315</v>
      </c>
      <c r="BA126" s="212"/>
      <c r="BB126">
        <f t="shared" si="10"/>
        <v>1</v>
      </c>
      <c r="BC126">
        <f t="shared" si="9"/>
        <v>0</v>
      </c>
      <c r="BD126">
        <f t="shared" si="9"/>
        <v>1</v>
      </c>
      <c r="BE126">
        <f t="shared" si="9"/>
        <v>0</v>
      </c>
      <c r="BF126">
        <f t="shared" si="9"/>
        <v>0</v>
      </c>
      <c r="BG126">
        <f t="shared" si="9"/>
        <v>0</v>
      </c>
      <c r="BH126">
        <f t="shared" si="11"/>
        <v>0</v>
      </c>
      <c r="BI126">
        <f t="shared" si="8"/>
        <v>1</v>
      </c>
      <c r="BJ126">
        <f t="shared" si="8"/>
        <v>0</v>
      </c>
      <c r="BK126">
        <f t="shared" si="8"/>
        <v>1</v>
      </c>
      <c r="BL126">
        <f t="shared" si="8"/>
        <v>1</v>
      </c>
      <c r="BM126">
        <f t="shared" si="8"/>
        <v>0</v>
      </c>
      <c r="BN126">
        <f t="shared" si="8"/>
        <v>0</v>
      </c>
    </row>
    <row r="127" spans="1:66" ht="15" x14ac:dyDescent="0.25">
      <c r="A127" s="167" t="str">
        <f>IF(ISNA(LOOKUP($E127,BLIOTECAS!$B$1:$B$27,BLIOTECAS!C$1:C$27)),"",LOOKUP($E127,BLIOTECAS!$B$1:$B$27,BLIOTECAS!C$1:C$27))</f>
        <v/>
      </c>
      <c r="B127" s="167" t="str">
        <f>IF(ISNA(LOOKUP($E127,BLIOTECAS!$B$1:$B$27,BLIOTECAS!D$1:D$27)),"",LOOKUP($E127,BLIOTECAS!$B$1:$B$27,BLIOTECAS!D$1:D$27))</f>
        <v/>
      </c>
      <c r="C127" s="167" t="str">
        <f>IFERROR(VLOOKUP(E127,BLIOTECAS!$C$1:$E$26,3,FALSE),"")</f>
        <v>Ciencias Sociales</v>
      </c>
      <c r="D127" s="213">
        <v>43971.507638888892</v>
      </c>
      <c r="E127" s="212" t="s">
        <v>76</v>
      </c>
      <c r="F127" s="212" t="s">
        <v>303</v>
      </c>
      <c r="G127" s="212" t="s">
        <v>304</v>
      </c>
      <c r="H127" s="212" t="s">
        <v>330</v>
      </c>
      <c r="I127" s="212" t="s">
        <v>317</v>
      </c>
      <c r="J127" s="212" t="s">
        <v>80</v>
      </c>
      <c r="K127" s="212"/>
      <c r="L127" s="212"/>
      <c r="M127" s="212"/>
      <c r="N127" s="212"/>
      <c r="O127" s="212"/>
      <c r="P127" s="212"/>
      <c r="Q127" s="212">
        <v>5</v>
      </c>
      <c r="R127" s="212">
        <v>5</v>
      </c>
      <c r="S127" s="212">
        <v>4</v>
      </c>
      <c r="T127" s="212">
        <v>4</v>
      </c>
      <c r="U127" s="212">
        <v>5</v>
      </c>
      <c r="V127" s="212">
        <v>4</v>
      </c>
      <c r="W127" s="212"/>
      <c r="X127" s="212">
        <v>4</v>
      </c>
      <c r="Y127" s="212">
        <v>5</v>
      </c>
      <c r="Z127" s="212">
        <v>4</v>
      </c>
      <c r="AA127" s="212">
        <v>5</v>
      </c>
      <c r="AB127" s="212">
        <v>4</v>
      </c>
      <c r="AC127" s="212" t="s">
        <v>326</v>
      </c>
      <c r="AD127" s="212"/>
      <c r="AE127" s="212"/>
      <c r="AF127" s="212"/>
      <c r="AG127" s="212"/>
      <c r="AH127" s="212"/>
      <c r="AI127" s="212"/>
      <c r="AJ127" s="212">
        <v>4</v>
      </c>
      <c r="AK127" s="212" t="s">
        <v>239</v>
      </c>
      <c r="AL127" s="212" t="s">
        <v>323</v>
      </c>
      <c r="AM127" s="212"/>
      <c r="AN127" s="212"/>
      <c r="AO127" s="212"/>
      <c r="AP127" s="212"/>
      <c r="AQ127" s="212" t="s">
        <v>7</v>
      </c>
      <c r="AR127" s="212" t="s">
        <v>239</v>
      </c>
      <c r="AS127" s="212" t="s">
        <v>239</v>
      </c>
      <c r="AT127" s="212"/>
      <c r="AU127" s="212" t="s">
        <v>239</v>
      </c>
      <c r="AV127" s="212"/>
      <c r="AW127" s="212">
        <v>5</v>
      </c>
      <c r="AX127" s="212">
        <v>5</v>
      </c>
      <c r="AY127" s="212" t="s">
        <v>309</v>
      </c>
      <c r="AZ127" s="212" t="s">
        <v>310</v>
      </c>
      <c r="BA127" s="212"/>
      <c r="BB127">
        <f t="shared" si="10"/>
        <v>0</v>
      </c>
      <c r="BC127">
        <f t="shared" si="9"/>
        <v>1</v>
      </c>
      <c r="BD127">
        <f t="shared" si="9"/>
        <v>0</v>
      </c>
      <c r="BE127">
        <f t="shared" si="9"/>
        <v>0</v>
      </c>
      <c r="BF127">
        <f t="shared" si="9"/>
        <v>0</v>
      </c>
      <c r="BG127">
        <f t="shared" si="9"/>
        <v>0</v>
      </c>
      <c r="BH127">
        <f t="shared" si="11"/>
        <v>0</v>
      </c>
      <c r="BI127">
        <f t="shared" si="8"/>
        <v>0</v>
      </c>
      <c r="BJ127">
        <f t="shared" si="8"/>
        <v>0</v>
      </c>
      <c r="BK127">
        <f t="shared" si="8"/>
        <v>1</v>
      </c>
      <c r="BL127">
        <f t="shared" si="8"/>
        <v>0</v>
      </c>
      <c r="BM127">
        <f t="shared" si="8"/>
        <v>0</v>
      </c>
      <c r="BN127">
        <f t="shared" si="8"/>
        <v>0</v>
      </c>
    </row>
    <row r="128" spans="1:66" ht="15" x14ac:dyDescent="0.25">
      <c r="A128" s="167" t="str">
        <f>IF(ISNA(LOOKUP($E128,BLIOTECAS!$B$1:$B$27,BLIOTECAS!C$1:C$27)),"",LOOKUP($E128,BLIOTECAS!$B$1:$B$27,BLIOTECAS!C$1:C$27))</f>
        <v/>
      </c>
      <c r="B128" s="167" t="str">
        <f>IF(ISNA(LOOKUP($E128,BLIOTECAS!$B$1:$B$27,BLIOTECAS!D$1:D$27)),"",LOOKUP($E128,BLIOTECAS!$B$1:$B$27,BLIOTECAS!D$1:D$27))</f>
        <v/>
      </c>
      <c r="C128" s="167" t="str">
        <f>IFERROR(VLOOKUP(E128,BLIOTECAS!$C$1:$E$26,3,FALSE),"")</f>
        <v>Ciencias de la Salud</v>
      </c>
      <c r="D128" s="213">
        <v>43971.50277777778</v>
      </c>
      <c r="E128" s="212" t="s">
        <v>84</v>
      </c>
      <c r="F128" s="212" t="s">
        <v>316</v>
      </c>
      <c r="G128" s="212" t="s">
        <v>303</v>
      </c>
      <c r="H128" s="212" t="s">
        <v>312</v>
      </c>
      <c r="I128" s="212" t="s">
        <v>84</v>
      </c>
      <c r="J128" s="212" t="s">
        <v>73</v>
      </c>
      <c r="K128" s="212" t="s">
        <v>89</v>
      </c>
      <c r="L128" s="212"/>
      <c r="M128" s="212"/>
      <c r="N128" s="212"/>
      <c r="O128" s="212"/>
      <c r="P128" s="212"/>
      <c r="Q128" s="212">
        <v>1</v>
      </c>
      <c r="R128" s="212">
        <v>2</v>
      </c>
      <c r="S128" s="212">
        <v>4</v>
      </c>
      <c r="T128" s="212">
        <v>4</v>
      </c>
      <c r="U128" s="212">
        <v>4</v>
      </c>
      <c r="V128" s="212">
        <v>3</v>
      </c>
      <c r="W128" s="212"/>
      <c r="X128" s="212">
        <v>5</v>
      </c>
      <c r="Y128" s="212">
        <v>4</v>
      </c>
      <c r="Z128" s="212">
        <v>3</v>
      </c>
      <c r="AA128" s="212">
        <v>4</v>
      </c>
      <c r="AB128" s="212">
        <v>3</v>
      </c>
      <c r="AC128" s="212" t="s">
        <v>373</v>
      </c>
      <c r="AD128" s="212"/>
      <c r="AE128" s="212"/>
      <c r="AF128" s="212"/>
      <c r="AG128" s="212"/>
      <c r="AH128" s="212"/>
      <c r="AI128" s="212"/>
      <c r="AJ128" s="212">
        <v>5</v>
      </c>
      <c r="AK128" s="212" t="s">
        <v>7</v>
      </c>
      <c r="AL128" s="212"/>
      <c r="AM128" s="212"/>
      <c r="AN128" s="212"/>
      <c r="AO128" s="212"/>
      <c r="AP128" s="212"/>
      <c r="AQ128" s="212" t="s">
        <v>7</v>
      </c>
      <c r="AR128" s="212" t="s">
        <v>239</v>
      </c>
      <c r="AS128" s="212" t="s">
        <v>239</v>
      </c>
      <c r="AT128" s="212" t="s">
        <v>6</v>
      </c>
      <c r="AU128" s="212" t="s">
        <v>239</v>
      </c>
      <c r="AV128" s="212"/>
      <c r="AW128" s="212">
        <v>5</v>
      </c>
      <c r="AX128" s="212">
        <v>5</v>
      </c>
      <c r="AY128" s="212" t="s">
        <v>343</v>
      </c>
      <c r="AZ128" s="212" t="s">
        <v>337</v>
      </c>
      <c r="BA128" s="212"/>
      <c r="BB128">
        <f t="shared" si="10"/>
        <v>1</v>
      </c>
      <c r="BC128">
        <f t="shared" si="9"/>
        <v>0</v>
      </c>
      <c r="BD128">
        <f t="shared" si="9"/>
        <v>0</v>
      </c>
      <c r="BE128">
        <f t="shared" si="9"/>
        <v>0</v>
      </c>
      <c r="BF128">
        <f t="shared" si="9"/>
        <v>0</v>
      </c>
      <c r="BG128">
        <f t="shared" si="9"/>
        <v>0</v>
      </c>
      <c r="BH128">
        <f t="shared" si="11"/>
        <v>1</v>
      </c>
      <c r="BI128">
        <f t="shared" si="8"/>
        <v>0</v>
      </c>
      <c r="BJ128">
        <f t="shared" si="8"/>
        <v>0</v>
      </c>
      <c r="BK128">
        <f t="shared" si="8"/>
        <v>1</v>
      </c>
      <c r="BL128">
        <f t="shared" si="8"/>
        <v>0</v>
      </c>
      <c r="BM128">
        <f t="shared" si="8"/>
        <v>0</v>
      </c>
      <c r="BN128">
        <f t="shared" si="8"/>
        <v>0</v>
      </c>
    </row>
    <row r="129" spans="1:66" ht="15" x14ac:dyDescent="0.25">
      <c r="A129" s="167" t="str">
        <f>IF(ISNA(LOOKUP($E129,BLIOTECAS!$B$1:$B$27,BLIOTECAS!C$1:C$27)),"",LOOKUP($E129,BLIOTECAS!$B$1:$B$27,BLIOTECAS!C$1:C$27))</f>
        <v/>
      </c>
      <c r="B129" s="167" t="str">
        <f>IF(ISNA(LOOKUP($E129,BLIOTECAS!$B$1:$B$27,BLIOTECAS!D$1:D$27)),"",LOOKUP($E129,BLIOTECAS!$B$1:$B$27,BLIOTECAS!D$1:D$27))</f>
        <v/>
      </c>
      <c r="C129" s="167" t="str">
        <f>IFERROR(VLOOKUP(E129,BLIOTECAS!$C$1:$E$26,3,FALSE),"")</f>
        <v>Ciencias Sociales</v>
      </c>
      <c r="D129" s="213">
        <v>43971.502083333333</v>
      </c>
      <c r="E129" s="212" t="s">
        <v>199</v>
      </c>
      <c r="F129" s="212" t="s">
        <v>316</v>
      </c>
      <c r="G129" s="212" t="s">
        <v>351</v>
      </c>
      <c r="H129" s="212" t="s">
        <v>312</v>
      </c>
      <c r="I129" s="212" t="s">
        <v>199</v>
      </c>
      <c r="J129" s="212" t="s">
        <v>76</v>
      </c>
      <c r="K129" s="212" t="s">
        <v>75</v>
      </c>
      <c r="L129" s="212"/>
      <c r="M129" s="212"/>
      <c r="N129" s="212"/>
      <c r="O129" s="212"/>
      <c r="P129" s="212"/>
      <c r="Q129" s="212">
        <v>1</v>
      </c>
      <c r="R129" s="212">
        <v>4</v>
      </c>
      <c r="S129" s="212">
        <v>3</v>
      </c>
      <c r="T129" s="212">
        <v>4</v>
      </c>
      <c r="U129" s="212">
        <v>5</v>
      </c>
      <c r="V129" s="212">
        <v>3</v>
      </c>
      <c r="W129" s="212"/>
      <c r="X129" s="212">
        <v>2</v>
      </c>
      <c r="Y129" s="212">
        <v>4</v>
      </c>
      <c r="Z129" s="212">
        <v>2</v>
      </c>
      <c r="AA129" s="212">
        <v>5</v>
      </c>
      <c r="AB129" s="212">
        <v>4</v>
      </c>
      <c r="AC129" s="212" t="s">
        <v>387</v>
      </c>
      <c r="AD129" s="212"/>
      <c r="AE129" s="212"/>
      <c r="AF129" s="212"/>
      <c r="AG129" s="212"/>
      <c r="AH129" s="212"/>
      <c r="AI129" s="212"/>
      <c r="AJ129" s="212">
        <v>4</v>
      </c>
      <c r="AK129" s="212" t="s">
        <v>239</v>
      </c>
      <c r="AL129" s="212" t="s">
        <v>323</v>
      </c>
      <c r="AM129" s="212"/>
      <c r="AN129" s="212"/>
      <c r="AO129" s="212"/>
      <c r="AP129" s="212"/>
      <c r="AQ129" s="212" t="s">
        <v>7</v>
      </c>
      <c r="AR129" s="212" t="s">
        <v>7</v>
      </c>
      <c r="AS129" s="212" t="s">
        <v>7</v>
      </c>
      <c r="AT129" s="212"/>
      <c r="AU129" s="212" t="s">
        <v>7</v>
      </c>
      <c r="AV129" s="212"/>
      <c r="AW129" s="212">
        <v>5</v>
      </c>
      <c r="AX129" s="212">
        <v>5</v>
      </c>
      <c r="AY129" s="212" t="s">
        <v>321</v>
      </c>
      <c r="AZ129" s="212" t="s">
        <v>315</v>
      </c>
      <c r="BA129" s="212"/>
      <c r="BB129">
        <f t="shared" si="10"/>
        <v>1</v>
      </c>
      <c r="BC129">
        <f t="shared" si="9"/>
        <v>0</v>
      </c>
      <c r="BD129">
        <f t="shared" si="9"/>
        <v>0</v>
      </c>
      <c r="BE129">
        <f t="shared" si="9"/>
        <v>0</v>
      </c>
      <c r="BF129">
        <f t="shared" si="9"/>
        <v>0</v>
      </c>
      <c r="BG129">
        <f t="shared" si="9"/>
        <v>0</v>
      </c>
      <c r="BH129">
        <f t="shared" si="11"/>
        <v>0</v>
      </c>
      <c r="BI129">
        <f t="shared" si="8"/>
        <v>0</v>
      </c>
      <c r="BJ129">
        <f t="shared" si="8"/>
        <v>0</v>
      </c>
      <c r="BK129">
        <f t="shared" si="8"/>
        <v>1</v>
      </c>
      <c r="BL129">
        <f t="shared" si="8"/>
        <v>0</v>
      </c>
      <c r="BM129">
        <f t="shared" si="8"/>
        <v>0</v>
      </c>
      <c r="BN129">
        <f t="shared" si="8"/>
        <v>1</v>
      </c>
    </row>
    <row r="130" spans="1:66" ht="15" x14ac:dyDescent="0.25">
      <c r="A130" s="167" t="str">
        <f>IF(ISNA(LOOKUP($E130,BLIOTECAS!$B$1:$B$27,BLIOTECAS!C$1:C$27)),"",LOOKUP($E130,BLIOTECAS!$B$1:$B$27,BLIOTECAS!C$1:C$27))</f>
        <v/>
      </c>
      <c r="B130" s="167" t="str">
        <f>IF(ISNA(LOOKUP($E130,BLIOTECAS!$B$1:$B$27,BLIOTECAS!D$1:D$27)),"",LOOKUP($E130,BLIOTECAS!$B$1:$B$27,BLIOTECAS!D$1:D$27))</f>
        <v/>
      </c>
      <c r="C130" s="167" t="str">
        <f>IFERROR(VLOOKUP(E130,BLIOTECAS!$C$1:$E$26,3,FALSE),"")</f>
        <v>Ciencias Sociales</v>
      </c>
      <c r="D130" s="213">
        <v>43971.502083333333</v>
      </c>
      <c r="E130" s="212" t="s">
        <v>82</v>
      </c>
      <c r="F130" s="212" t="s">
        <v>316</v>
      </c>
      <c r="G130" s="212" t="s">
        <v>351</v>
      </c>
      <c r="H130" s="212" t="s">
        <v>312</v>
      </c>
      <c r="I130" s="212" t="s">
        <v>486</v>
      </c>
      <c r="J130" s="212"/>
      <c r="K130" s="212"/>
      <c r="L130" s="212"/>
      <c r="M130" s="212"/>
      <c r="N130" s="212"/>
      <c r="O130" s="212"/>
      <c r="P130" s="212"/>
      <c r="Q130" s="212">
        <v>1</v>
      </c>
      <c r="R130" s="212"/>
      <c r="S130" s="212">
        <v>4</v>
      </c>
      <c r="T130" s="212">
        <v>4</v>
      </c>
      <c r="U130" s="212">
        <v>4</v>
      </c>
      <c r="V130" s="212">
        <v>3</v>
      </c>
      <c r="W130" s="212"/>
      <c r="X130" s="212">
        <v>2</v>
      </c>
      <c r="Y130" s="212">
        <v>4</v>
      </c>
      <c r="Z130" s="212">
        <v>2</v>
      </c>
      <c r="AA130" s="212">
        <v>2</v>
      </c>
      <c r="AB130" s="212">
        <v>2</v>
      </c>
      <c r="AC130" s="212" t="s">
        <v>314</v>
      </c>
      <c r="AD130" s="212"/>
      <c r="AE130" s="212"/>
      <c r="AF130" s="212"/>
      <c r="AG130" s="212"/>
      <c r="AH130" s="212"/>
      <c r="AI130" s="212"/>
      <c r="AJ130" s="212">
        <v>4</v>
      </c>
      <c r="AK130" s="212" t="s">
        <v>7</v>
      </c>
      <c r="AL130" s="212"/>
      <c r="AM130" s="212"/>
      <c r="AN130" s="212"/>
      <c r="AO130" s="212"/>
      <c r="AP130" s="212"/>
      <c r="AQ130" s="212" t="s">
        <v>7</v>
      </c>
      <c r="AR130" s="212" t="s">
        <v>7</v>
      </c>
      <c r="AS130" s="212" t="s">
        <v>7</v>
      </c>
      <c r="AT130" s="212"/>
      <c r="AU130" s="212" t="s">
        <v>239</v>
      </c>
      <c r="AV130" s="212"/>
      <c r="AW130" s="212">
        <v>4</v>
      </c>
      <c r="AX130" s="212">
        <v>4</v>
      </c>
      <c r="AY130" s="212" t="s">
        <v>343</v>
      </c>
      <c r="AZ130" s="212" t="s">
        <v>315</v>
      </c>
      <c r="BA130" s="212"/>
      <c r="BB130">
        <f t="shared" si="10"/>
        <v>1</v>
      </c>
      <c r="BC130">
        <f t="shared" si="9"/>
        <v>0</v>
      </c>
      <c r="BD130">
        <f t="shared" si="9"/>
        <v>0</v>
      </c>
      <c r="BE130">
        <f t="shared" si="9"/>
        <v>0</v>
      </c>
      <c r="BF130">
        <f t="shared" si="9"/>
        <v>0</v>
      </c>
      <c r="BG130">
        <f t="shared" si="9"/>
        <v>0</v>
      </c>
      <c r="BH130">
        <f t="shared" si="11"/>
        <v>0</v>
      </c>
      <c r="BI130">
        <f t="shared" si="8"/>
        <v>0</v>
      </c>
      <c r="BJ130">
        <f t="shared" si="8"/>
        <v>0</v>
      </c>
      <c r="BK130">
        <f t="shared" si="8"/>
        <v>0</v>
      </c>
      <c r="BL130">
        <f t="shared" si="8"/>
        <v>0</v>
      </c>
      <c r="BM130">
        <f t="shared" si="8"/>
        <v>1</v>
      </c>
      <c r="BN130">
        <f t="shared" si="8"/>
        <v>0</v>
      </c>
    </row>
    <row r="131" spans="1:66" ht="15" x14ac:dyDescent="0.25">
      <c r="A131" s="167" t="str">
        <f>IF(ISNA(LOOKUP($E131,BLIOTECAS!$B$1:$B$27,BLIOTECAS!C$1:C$27)),"",LOOKUP($E131,BLIOTECAS!$B$1:$B$27,BLIOTECAS!C$1:C$27))</f>
        <v/>
      </c>
      <c r="B131" s="167" t="str">
        <f>IF(ISNA(LOOKUP($E131,BLIOTECAS!$B$1:$B$27,BLIOTECAS!D$1:D$27)),"",LOOKUP($E131,BLIOTECAS!$B$1:$B$27,BLIOTECAS!D$1:D$27))</f>
        <v/>
      </c>
      <c r="C131" s="167" t="str">
        <f>IFERROR(VLOOKUP(E131,BLIOTECAS!$C$1:$E$26,3,FALSE),"")</f>
        <v>Ciencias Sociales</v>
      </c>
      <c r="D131" s="213">
        <v>43971.499305555553</v>
      </c>
      <c r="E131" s="212" t="s">
        <v>80</v>
      </c>
      <c r="F131" s="212" t="s">
        <v>316</v>
      </c>
      <c r="G131" s="212" t="s">
        <v>303</v>
      </c>
      <c r="H131" s="212" t="s">
        <v>312</v>
      </c>
      <c r="I131" s="212" t="s">
        <v>80</v>
      </c>
      <c r="J131" s="212" t="s">
        <v>76</v>
      </c>
      <c r="K131" s="212"/>
      <c r="L131" s="212"/>
      <c r="M131" s="212"/>
      <c r="N131" s="212"/>
      <c r="O131" s="212"/>
      <c r="P131" s="212"/>
      <c r="Q131" s="212">
        <v>4</v>
      </c>
      <c r="R131" s="212">
        <v>5</v>
      </c>
      <c r="S131" s="212">
        <v>3</v>
      </c>
      <c r="T131" s="212">
        <v>4</v>
      </c>
      <c r="U131" s="212">
        <v>4</v>
      </c>
      <c r="V131" s="212">
        <v>4</v>
      </c>
      <c r="W131" s="212"/>
      <c r="X131" s="212">
        <v>4</v>
      </c>
      <c r="Y131" s="212">
        <v>5</v>
      </c>
      <c r="Z131" s="212">
        <v>4</v>
      </c>
      <c r="AA131" s="212">
        <v>5</v>
      </c>
      <c r="AB131" s="212">
        <v>4</v>
      </c>
      <c r="AC131" s="212" t="s">
        <v>314</v>
      </c>
      <c r="AD131" s="212"/>
      <c r="AE131" s="212"/>
      <c r="AF131" s="212"/>
      <c r="AG131" s="212"/>
      <c r="AH131" s="212"/>
      <c r="AI131" s="212"/>
      <c r="AJ131" s="212">
        <v>3</v>
      </c>
      <c r="AK131" s="212" t="s">
        <v>239</v>
      </c>
      <c r="AL131" s="212" t="s">
        <v>307</v>
      </c>
      <c r="AM131" s="212"/>
      <c r="AN131" s="212"/>
      <c r="AO131" s="212"/>
      <c r="AP131" s="212"/>
      <c r="AQ131" s="212" t="s">
        <v>239</v>
      </c>
      <c r="AR131" s="212" t="s">
        <v>239</v>
      </c>
      <c r="AS131" s="212" t="s">
        <v>7</v>
      </c>
      <c r="AT131" s="212"/>
      <c r="AU131" s="212" t="s">
        <v>7</v>
      </c>
      <c r="AV131" s="212"/>
      <c r="AW131" s="212">
        <v>5</v>
      </c>
      <c r="AX131" s="212">
        <v>5</v>
      </c>
      <c r="AY131" s="212" t="s">
        <v>321</v>
      </c>
      <c r="AZ131" s="212" t="s">
        <v>315</v>
      </c>
      <c r="BA131" s="212"/>
      <c r="BB131">
        <f t="shared" si="10"/>
        <v>1</v>
      </c>
      <c r="BC131">
        <f t="shared" si="9"/>
        <v>0</v>
      </c>
      <c r="BD131">
        <f t="shared" si="9"/>
        <v>0</v>
      </c>
      <c r="BE131">
        <f t="shared" si="9"/>
        <v>0</v>
      </c>
      <c r="BF131">
        <f t="shared" si="9"/>
        <v>0</v>
      </c>
      <c r="BG131">
        <f t="shared" si="9"/>
        <v>0</v>
      </c>
      <c r="BH131">
        <f t="shared" si="11"/>
        <v>0</v>
      </c>
      <c r="BI131">
        <f t="shared" si="8"/>
        <v>0</v>
      </c>
      <c r="BJ131">
        <f t="shared" si="8"/>
        <v>0</v>
      </c>
      <c r="BK131">
        <f t="shared" si="8"/>
        <v>0</v>
      </c>
      <c r="BL131">
        <f t="shared" si="8"/>
        <v>0</v>
      </c>
      <c r="BM131">
        <f t="shared" si="8"/>
        <v>1</v>
      </c>
      <c r="BN131">
        <f t="shared" si="8"/>
        <v>0</v>
      </c>
    </row>
    <row r="132" spans="1:66" ht="15" x14ac:dyDescent="0.25">
      <c r="A132" s="167" t="str">
        <f>IF(ISNA(LOOKUP($E132,BLIOTECAS!$B$1:$B$27,BLIOTECAS!C$1:C$27)),"",LOOKUP($E132,BLIOTECAS!$B$1:$B$27,BLIOTECAS!C$1:C$27))</f>
        <v/>
      </c>
      <c r="B132" s="167" t="str">
        <f>IF(ISNA(LOOKUP($E132,BLIOTECAS!$B$1:$B$27,BLIOTECAS!D$1:D$27)),"",LOOKUP($E132,BLIOTECAS!$B$1:$B$27,BLIOTECAS!D$1:D$27))</f>
        <v/>
      </c>
      <c r="C132" s="167" t="str">
        <f>IFERROR(VLOOKUP(E132,BLIOTECAS!$C$1:$E$26,3,FALSE),"")</f>
        <v>Ciencias Sociales</v>
      </c>
      <c r="D132" s="213">
        <v>43971.492361111108</v>
      </c>
      <c r="E132" s="212" t="s">
        <v>82</v>
      </c>
      <c r="F132" s="212" t="s">
        <v>311</v>
      </c>
      <c r="G132" s="212" t="s">
        <v>304</v>
      </c>
      <c r="H132" s="212" t="s">
        <v>384</v>
      </c>
      <c r="I132" s="212" t="s">
        <v>486</v>
      </c>
      <c r="J132" s="212" t="s">
        <v>317</v>
      </c>
      <c r="K132" s="212"/>
      <c r="L132" s="212" t="s">
        <v>628</v>
      </c>
      <c r="M132" s="212"/>
      <c r="N132" s="212"/>
      <c r="O132" s="212"/>
      <c r="P132" s="212"/>
      <c r="Q132" s="212">
        <v>4</v>
      </c>
      <c r="R132" s="212">
        <v>3</v>
      </c>
      <c r="S132" s="212">
        <v>5</v>
      </c>
      <c r="T132" s="212">
        <v>1</v>
      </c>
      <c r="U132" s="212">
        <v>2</v>
      </c>
      <c r="V132" s="212">
        <v>4</v>
      </c>
      <c r="W132" s="212"/>
      <c r="X132" s="212">
        <v>3</v>
      </c>
      <c r="Y132" s="212">
        <v>4</v>
      </c>
      <c r="Z132" s="212">
        <v>4</v>
      </c>
      <c r="AA132" s="212">
        <v>4</v>
      </c>
      <c r="AB132" s="212">
        <v>4</v>
      </c>
      <c r="AC132" s="212" t="s">
        <v>336</v>
      </c>
      <c r="AD132" s="212"/>
      <c r="AE132" s="212"/>
      <c r="AF132" s="212"/>
      <c r="AG132" s="212"/>
      <c r="AH132" s="212"/>
      <c r="AI132" s="212"/>
      <c r="AJ132" s="212">
        <v>4</v>
      </c>
      <c r="AK132" s="212" t="s">
        <v>239</v>
      </c>
      <c r="AL132" s="212" t="s">
        <v>307</v>
      </c>
      <c r="AM132" s="212"/>
      <c r="AN132" s="212"/>
      <c r="AO132" s="212"/>
      <c r="AP132" s="212"/>
      <c r="AQ132" s="212" t="s">
        <v>7</v>
      </c>
      <c r="AR132" s="212" t="s">
        <v>239</v>
      </c>
      <c r="AS132" s="212" t="s">
        <v>7</v>
      </c>
      <c r="AT132" s="212"/>
      <c r="AU132" s="212" t="s">
        <v>239</v>
      </c>
      <c r="AV132" s="212"/>
      <c r="AW132" s="212">
        <v>4</v>
      </c>
      <c r="AX132" s="212">
        <v>4</v>
      </c>
      <c r="AY132" s="212" t="s">
        <v>321</v>
      </c>
      <c r="AZ132" s="212" t="s">
        <v>337</v>
      </c>
      <c r="BA132" s="212" t="s">
        <v>629</v>
      </c>
      <c r="BB132">
        <f t="shared" si="10"/>
        <v>1</v>
      </c>
      <c r="BC132">
        <f t="shared" si="9"/>
        <v>0</v>
      </c>
      <c r="BD132">
        <f t="shared" si="9"/>
        <v>1</v>
      </c>
      <c r="BE132">
        <f t="shared" si="9"/>
        <v>0</v>
      </c>
      <c r="BF132">
        <f t="shared" si="9"/>
        <v>0</v>
      </c>
      <c r="BG132">
        <f t="shared" si="9"/>
        <v>0</v>
      </c>
      <c r="BH132">
        <f t="shared" si="11"/>
        <v>0</v>
      </c>
      <c r="BI132">
        <f t="shared" si="8"/>
        <v>0</v>
      </c>
      <c r="BJ132">
        <f t="shared" si="8"/>
        <v>0</v>
      </c>
      <c r="BK132">
        <f t="shared" si="8"/>
        <v>1</v>
      </c>
      <c r="BL132">
        <f t="shared" si="8"/>
        <v>1</v>
      </c>
      <c r="BM132">
        <f t="shared" si="8"/>
        <v>0</v>
      </c>
      <c r="BN132">
        <f t="shared" si="8"/>
        <v>0</v>
      </c>
    </row>
    <row r="133" spans="1:66" ht="15" x14ac:dyDescent="0.25">
      <c r="A133" s="167" t="str">
        <f>IF(ISNA(LOOKUP($E133,BLIOTECAS!$B$1:$B$27,BLIOTECAS!C$1:C$27)),"",LOOKUP($E133,BLIOTECAS!$B$1:$B$27,BLIOTECAS!C$1:C$27))</f>
        <v/>
      </c>
      <c r="B133" s="167" t="str">
        <f>IF(ISNA(LOOKUP($E133,BLIOTECAS!$B$1:$B$27,BLIOTECAS!D$1:D$27)),"",LOOKUP($E133,BLIOTECAS!$B$1:$B$27,BLIOTECAS!D$1:D$27))</f>
        <v/>
      </c>
      <c r="C133" s="167" t="str">
        <f>IFERROR(VLOOKUP(E133,BLIOTECAS!$C$1:$E$26,3,FALSE),"")</f>
        <v>Ciencias Sociales</v>
      </c>
      <c r="D133" s="213">
        <v>43971.486805555556</v>
      </c>
      <c r="E133" s="212" t="s">
        <v>203</v>
      </c>
      <c r="F133" s="212" t="s">
        <v>303</v>
      </c>
      <c r="G133" s="212" t="s">
        <v>311</v>
      </c>
      <c r="H133" s="212" t="s">
        <v>312</v>
      </c>
      <c r="I133" s="212" t="s">
        <v>203</v>
      </c>
      <c r="J133" s="212" t="s">
        <v>76</v>
      </c>
      <c r="K133" s="212" t="s">
        <v>91</v>
      </c>
      <c r="L133" s="212"/>
      <c r="M133" s="212"/>
      <c r="N133" s="212"/>
      <c r="O133" s="212"/>
      <c r="P133" s="212"/>
      <c r="Q133" s="212">
        <v>5</v>
      </c>
      <c r="R133" s="212">
        <v>5</v>
      </c>
      <c r="S133" s="212">
        <v>5</v>
      </c>
      <c r="T133" s="212">
        <v>3</v>
      </c>
      <c r="U133" s="212">
        <v>3</v>
      </c>
      <c r="V133" s="212">
        <v>5</v>
      </c>
      <c r="W133" s="212"/>
      <c r="X133" s="212">
        <v>5</v>
      </c>
      <c r="Y133" s="212">
        <v>5</v>
      </c>
      <c r="Z133" s="212">
        <v>5</v>
      </c>
      <c r="AA133" s="212">
        <v>5</v>
      </c>
      <c r="AB133" s="212">
        <v>5</v>
      </c>
      <c r="AC133" s="212" t="s">
        <v>314</v>
      </c>
      <c r="AD133" s="212"/>
      <c r="AE133" s="212"/>
      <c r="AF133" s="212"/>
      <c r="AG133" s="212"/>
      <c r="AH133" s="212"/>
      <c r="AI133" s="212"/>
      <c r="AJ133" s="212">
        <v>5</v>
      </c>
      <c r="AK133" s="212" t="s">
        <v>239</v>
      </c>
      <c r="AL133" s="212" t="s">
        <v>327</v>
      </c>
      <c r="AM133" s="212"/>
      <c r="AN133" s="212"/>
      <c r="AO133" s="212"/>
      <c r="AP133" s="212"/>
      <c r="AQ133" s="212" t="s">
        <v>239</v>
      </c>
      <c r="AR133" s="212" t="s">
        <v>239</v>
      </c>
      <c r="AS133" s="212" t="s">
        <v>7</v>
      </c>
      <c r="AT133" s="212"/>
      <c r="AU133" s="212" t="s">
        <v>7</v>
      </c>
      <c r="AV133" s="212"/>
      <c r="AW133" s="212">
        <v>5</v>
      </c>
      <c r="AX133" s="212">
        <v>5</v>
      </c>
      <c r="AY133" s="212" t="s">
        <v>309</v>
      </c>
      <c r="AZ133" s="212" t="s">
        <v>315</v>
      </c>
      <c r="BA133" s="212"/>
      <c r="BB133">
        <f t="shared" si="10"/>
        <v>1</v>
      </c>
      <c r="BC133">
        <f t="shared" si="9"/>
        <v>0</v>
      </c>
      <c r="BD133">
        <f t="shared" si="9"/>
        <v>0</v>
      </c>
      <c r="BE133">
        <f t="shared" si="9"/>
        <v>0</v>
      </c>
      <c r="BF133">
        <f t="shared" si="9"/>
        <v>0</v>
      </c>
      <c r="BG133">
        <f t="shared" si="9"/>
        <v>0</v>
      </c>
      <c r="BH133">
        <f t="shared" si="11"/>
        <v>0</v>
      </c>
      <c r="BI133">
        <f t="shared" si="8"/>
        <v>0</v>
      </c>
      <c r="BJ133">
        <f t="shared" si="8"/>
        <v>0</v>
      </c>
      <c r="BK133">
        <f t="shared" si="8"/>
        <v>0</v>
      </c>
      <c r="BL133">
        <f t="shared" si="8"/>
        <v>0</v>
      </c>
      <c r="BM133">
        <f t="shared" si="8"/>
        <v>1</v>
      </c>
      <c r="BN133">
        <f t="shared" si="8"/>
        <v>0</v>
      </c>
    </row>
    <row r="134" spans="1:66" ht="15" x14ac:dyDescent="0.25">
      <c r="A134" s="167" t="str">
        <f>IF(ISNA(LOOKUP($E134,BLIOTECAS!$B$1:$B$27,BLIOTECAS!C$1:C$27)),"",LOOKUP($E134,BLIOTECAS!$B$1:$B$27,BLIOTECAS!C$1:C$27))</f>
        <v/>
      </c>
      <c r="B134" s="167" t="str">
        <f>IF(ISNA(LOOKUP($E134,BLIOTECAS!$B$1:$B$27,BLIOTECAS!D$1:D$27)),"",LOOKUP($E134,BLIOTECAS!$B$1:$B$27,BLIOTECAS!D$1:D$27))</f>
        <v/>
      </c>
      <c r="C134" s="167" t="str">
        <f>IFERROR(VLOOKUP(E134,BLIOTECAS!$C$1:$E$26,3,FALSE),"")</f>
        <v>Ciencias Experimentales</v>
      </c>
      <c r="D134" s="213">
        <v>43971.486111111109</v>
      </c>
      <c r="E134" s="212" t="s">
        <v>78</v>
      </c>
      <c r="F134" s="212" t="s">
        <v>303</v>
      </c>
      <c r="G134" s="212" t="s">
        <v>311</v>
      </c>
      <c r="H134" s="212" t="s">
        <v>339</v>
      </c>
      <c r="I134" s="212" t="s">
        <v>78</v>
      </c>
      <c r="J134" s="212" t="s">
        <v>88</v>
      </c>
      <c r="K134" s="212"/>
      <c r="L134" s="212"/>
      <c r="M134" s="212"/>
      <c r="N134" s="212"/>
      <c r="O134" s="212"/>
      <c r="P134" s="212"/>
      <c r="Q134" s="212">
        <v>2</v>
      </c>
      <c r="R134" s="212">
        <v>5</v>
      </c>
      <c r="S134" s="212">
        <v>3</v>
      </c>
      <c r="T134" s="212">
        <v>1</v>
      </c>
      <c r="U134" s="212">
        <v>2</v>
      </c>
      <c r="V134" s="212">
        <v>5</v>
      </c>
      <c r="W134" s="212"/>
      <c r="X134" s="212">
        <v>5</v>
      </c>
      <c r="Y134" s="212">
        <v>5</v>
      </c>
      <c r="Z134" s="212">
        <v>4</v>
      </c>
      <c r="AA134" s="212">
        <v>5</v>
      </c>
      <c r="AB134" s="212">
        <v>3</v>
      </c>
      <c r="AC134" s="212" t="s">
        <v>314</v>
      </c>
      <c r="AD134" s="212"/>
      <c r="AE134" s="212"/>
      <c r="AF134" s="212"/>
      <c r="AG134" s="212"/>
      <c r="AH134" s="212"/>
      <c r="AI134" s="212"/>
      <c r="AJ134" s="212"/>
      <c r="AK134" s="212" t="s">
        <v>239</v>
      </c>
      <c r="AL134" s="212" t="s">
        <v>307</v>
      </c>
      <c r="AM134" s="212"/>
      <c r="AN134" s="212"/>
      <c r="AO134" s="212"/>
      <c r="AP134" s="212"/>
      <c r="AQ134" s="212" t="s">
        <v>7</v>
      </c>
      <c r="AR134" s="212" t="s">
        <v>239</v>
      </c>
      <c r="AS134" s="212" t="s">
        <v>7</v>
      </c>
      <c r="AT134" s="212"/>
      <c r="AU134" s="212" t="s">
        <v>7</v>
      </c>
      <c r="AV134" s="212"/>
      <c r="AW134" s="212">
        <v>5</v>
      </c>
      <c r="AX134" s="212">
        <v>5</v>
      </c>
      <c r="AY134" s="212" t="s">
        <v>309</v>
      </c>
      <c r="AZ134" s="212" t="s">
        <v>315</v>
      </c>
      <c r="BA134" s="212"/>
      <c r="BB134">
        <f t="shared" si="10"/>
        <v>0</v>
      </c>
      <c r="BC134">
        <f t="shared" si="9"/>
        <v>0</v>
      </c>
      <c r="BD134">
        <f t="shared" si="9"/>
        <v>1</v>
      </c>
      <c r="BE134">
        <f t="shared" si="9"/>
        <v>0</v>
      </c>
      <c r="BF134">
        <f t="shared" si="9"/>
        <v>0</v>
      </c>
      <c r="BG134">
        <f t="shared" si="9"/>
        <v>0</v>
      </c>
      <c r="BH134">
        <f t="shared" si="11"/>
        <v>0</v>
      </c>
      <c r="BI134">
        <f t="shared" si="8"/>
        <v>0</v>
      </c>
      <c r="BJ134">
        <f t="shared" si="8"/>
        <v>0</v>
      </c>
      <c r="BK134">
        <f t="shared" si="8"/>
        <v>0</v>
      </c>
      <c r="BL134">
        <f t="shared" si="8"/>
        <v>0</v>
      </c>
      <c r="BM134">
        <f t="shared" si="8"/>
        <v>1</v>
      </c>
      <c r="BN134">
        <f t="shared" si="8"/>
        <v>0</v>
      </c>
    </row>
    <row r="135" spans="1:66" ht="15" x14ac:dyDescent="0.25">
      <c r="A135" s="167" t="str">
        <f>IF(ISNA(LOOKUP($E135,BLIOTECAS!$B$1:$B$27,BLIOTECAS!C$1:C$27)),"",LOOKUP($E135,BLIOTECAS!$B$1:$B$27,BLIOTECAS!C$1:C$27))</f>
        <v/>
      </c>
      <c r="B135" s="167" t="str">
        <f>IF(ISNA(LOOKUP($E135,BLIOTECAS!$B$1:$B$27,BLIOTECAS!D$1:D$27)),"",LOOKUP($E135,BLIOTECAS!$B$1:$B$27,BLIOTECAS!D$1:D$27))</f>
        <v/>
      </c>
      <c r="C135" s="167" t="str">
        <f>IFERROR(VLOOKUP(E135,BLIOTECAS!$C$1:$E$26,3,FALSE),"")</f>
        <v>Humanidades</v>
      </c>
      <c r="D135" s="228">
        <v>43971.482638888891</v>
      </c>
      <c r="E135" s="212" t="s">
        <v>85</v>
      </c>
      <c r="F135" s="212" t="s">
        <v>311</v>
      </c>
      <c r="G135" s="212" t="s">
        <v>303</v>
      </c>
      <c r="H135" s="212" t="s">
        <v>312</v>
      </c>
      <c r="I135" s="212" t="s">
        <v>317</v>
      </c>
      <c r="J135" s="212" t="s">
        <v>318</v>
      </c>
      <c r="K135" s="212" t="s">
        <v>87</v>
      </c>
      <c r="L135" s="212" t="s">
        <v>130</v>
      </c>
      <c r="M135" s="212"/>
      <c r="N135" s="212"/>
      <c r="O135" s="212"/>
      <c r="P135" s="212"/>
      <c r="Q135" s="212">
        <v>5</v>
      </c>
      <c r="R135" s="212">
        <v>4</v>
      </c>
      <c r="S135" s="212">
        <v>3</v>
      </c>
      <c r="T135" s="212">
        <v>5</v>
      </c>
      <c r="U135" s="212">
        <v>5</v>
      </c>
      <c r="V135" s="212">
        <v>5</v>
      </c>
      <c r="W135" s="212"/>
      <c r="X135" s="212">
        <v>4</v>
      </c>
      <c r="Y135" s="212">
        <v>5</v>
      </c>
      <c r="Z135" s="212">
        <v>3</v>
      </c>
      <c r="AA135" s="212"/>
      <c r="AB135" s="212">
        <v>5</v>
      </c>
      <c r="AC135" s="212" t="s">
        <v>331</v>
      </c>
      <c r="AD135" s="212"/>
      <c r="AE135" s="212"/>
      <c r="AF135" s="212"/>
      <c r="AG135" s="212"/>
      <c r="AH135" s="212"/>
      <c r="AI135" s="212"/>
      <c r="AJ135" s="212">
        <v>5</v>
      </c>
      <c r="AK135" s="212" t="s">
        <v>239</v>
      </c>
      <c r="AL135" s="212"/>
      <c r="AM135" s="212"/>
      <c r="AN135" s="212"/>
      <c r="AO135" s="212"/>
      <c r="AP135" s="212"/>
      <c r="AQ135" s="212" t="s">
        <v>7</v>
      </c>
      <c r="AR135" s="212" t="s">
        <v>239</v>
      </c>
      <c r="AS135" s="212" t="s">
        <v>7</v>
      </c>
      <c r="AT135" s="212"/>
      <c r="AU135" s="212" t="s">
        <v>7</v>
      </c>
      <c r="AV135" s="212"/>
      <c r="AW135" s="212">
        <v>5</v>
      </c>
      <c r="AX135" s="212">
        <v>5</v>
      </c>
      <c r="AY135" s="212" t="s">
        <v>309</v>
      </c>
      <c r="AZ135" s="212" t="s">
        <v>337</v>
      </c>
      <c r="BA135" s="212"/>
      <c r="BB135">
        <f t="shared" si="10"/>
        <v>1</v>
      </c>
      <c r="BC135">
        <f t="shared" si="9"/>
        <v>0</v>
      </c>
      <c r="BD135">
        <f t="shared" si="9"/>
        <v>0</v>
      </c>
      <c r="BE135">
        <f t="shared" si="9"/>
        <v>0</v>
      </c>
      <c r="BF135">
        <f t="shared" si="9"/>
        <v>0</v>
      </c>
      <c r="BG135">
        <f t="shared" si="9"/>
        <v>0</v>
      </c>
      <c r="BH135">
        <f t="shared" si="11"/>
        <v>0</v>
      </c>
      <c r="BI135">
        <f t="shared" si="8"/>
        <v>0</v>
      </c>
      <c r="BJ135">
        <f t="shared" si="8"/>
        <v>0</v>
      </c>
      <c r="BK135">
        <f t="shared" si="8"/>
        <v>0</v>
      </c>
      <c r="BL135">
        <f t="shared" si="8"/>
        <v>1</v>
      </c>
      <c r="BM135">
        <f t="shared" si="8"/>
        <v>0</v>
      </c>
      <c r="BN135">
        <f t="shared" si="8"/>
        <v>0</v>
      </c>
    </row>
    <row r="136" spans="1:66" ht="15" x14ac:dyDescent="0.25">
      <c r="A136" s="167" t="str">
        <f>IF(ISNA(LOOKUP($E136,BLIOTECAS!$B$1:$B$27,BLIOTECAS!C$1:C$27)),"",LOOKUP($E136,BLIOTECAS!$B$1:$B$27,BLIOTECAS!C$1:C$27))</f>
        <v/>
      </c>
      <c r="B136" s="167" t="str">
        <f>IF(ISNA(LOOKUP($E136,BLIOTECAS!$B$1:$B$27,BLIOTECAS!D$1:D$27)),"",LOOKUP($E136,BLIOTECAS!$B$1:$B$27,BLIOTECAS!D$1:D$27))</f>
        <v/>
      </c>
      <c r="C136" s="167" t="str">
        <f>IFERROR(VLOOKUP(E136,BLIOTECAS!$C$1:$E$26,3,FALSE),"")</f>
        <v>Ciencias Experimentales</v>
      </c>
      <c r="D136" s="213">
        <v>43971.477083333331</v>
      </c>
      <c r="E136" s="212" t="s">
        <v>78</v>
      </c>
      <c r="F136" s="212" t="s">
        <v>303</v>
      </c>
      <c r="G136" s="212" t="s">
        <v>304</v>
      </c>
      <c r="H136" s="212" t="s">
        <v>384</v>
      </c>
      <c r="I136" s="212" t="s">
        <v>78</v>
      </c>
      <c r="J136" s="212"/>
      <c r="K136" s="212"/>
      <c r="L136" s="212"/>
      <c r="M136" s="212"/>
      <c r="N136" s="212"/>
      <c r="O136" s="212"/>
      <c r="P136" s="212"/>
      <c r="Q136" s="212">
        <v>5</v>
      </c>
      <c r="R136" s="212">
        <v>5</v>
      </c>
      <c r="S136" s="212">
        <v>3</v>
      </c>
      <c r="T136" s="212"/>
      <c r="U136" s="212">
        <v>3</v>
      </c>
      <c r="V136" s="212">
        <v>5</v>
      </c>
      <c r="W136" s="212"/>
      <c r="X136" s="212">
        <v>4</v>
      </c>
      <c r="Y136" s="212">
        <v>5</v>
      </c>
      <c r="Z136" s="212">
        <v>3</v>
      </c>
      <c r="AA136" s="212">
        <v>5</v>
      </c>
      <c r="AB136" s="212">
        <v>5</v>
      </c>
      <c r="AC136" s="212" t="s">
        <v>525</v>
      </c>
      <c r="AD136" s="212"/>
      <c r="AE136" s="212"/>
      <c r="AF136" s="212"/>
      <c r="AG136" s="212"/>
      <c r="AH136" s="212"/>
      <c r="AI136" s="212"/>
      <c r="AJ136" s="212">
        <v>5</v>
      </c>
      <c r="AK136" s="212" t="s">
        <v>239</v>
      </c>
      <c r="AL136" s="212"/>
      <c r="AM136" s="212"/>
      <c r="AN136" s="212"/>
      <c r="AO136" s="212"/>
      <c r="AP136" s="212"/>
      <c r="AQ136" s="212" t="s">
        <v>7</v>
      </c>
      <c r="AR136" s="212" t="s">
        <v>239</v>
      </c>
      <c r="AS136" s="212" t="s">
        <v>7</v>
      </c>
      <c r="AT136" s="212"/>
      <c r="AU136" s="212" t="s">
        <v>7</v>
      </c>
      <c r="AV136" s="212"/>
      <c r="AW136" s="212">
        <v>5</v>
      </c>
      <c r="AX136" s="212">
        <v>5</v>
      </c>
      <c r="AY136" s="212" t="s">
        <v>309</v>
      </c>
      <c r="AZ136" s="212" t="s">
        <v>315</v>
      </c>
      <c r="BA136" s="212"/>
      <c r="BB136">
        <f t="shared" si="10"/>
        <v>1</v>
      </c>
      <c r="BC136">
        <f t="shared" si="9"/>
        <v>0</v>
      </c>
      <c r="BD136">
        <f t="shared" si="9"/>
        <v>1</v>
      </c>
      <c r="BE136">
        <f t="shared" si="9"/>
        <v>0</v>
      </c>
      <c r="BF136">
        <f t="shared" si="9"/>
        <v>0</v>
      </c>
      <c r="BG136">
        <f t="shared" si="9"/>
        <v>0</v>
      </c>
      <c r="BH136">
        <f t="shared" si="11"/>
        <v>0</v>
      </c>
      <c r="BI136">
        <f t="shared" si="8"/>
        <v>0</v>
      </c>
      <c r="BJ136">
        <f t="shared" si="8"/>
        <v>0</v>
      </c>
      <c r="BK136">
        <f t="shared" si="8"/>
        <v>1</v>
      </c>
      <c r="BL136">
        <f t="shared" si="8"/>
        <v>0</v>
      </c>
      <c r="BM136">
        <f t="shared" si="8"/>
        <v>1</v>
      </c>
      <c r="BN136">
        <f t="shared" si="8"/>
        <v>0</v>
      </c>
    </row>
    <row r="137" spans="1:66" ht="15" x14ac:dyDescent="0.25">
      <c r="A137" s="167" t="str">
        <f>IF(ISNA(LOOKUP($E137,BLIOTECAS!$B$1:$B$27,BLIOTECAS!C$1:C$27)),"",LOOKUP($E137,BLIOTECAS!$B$1:$B$27,BLIOTECAS!C$1:C$27))</f>
        <v/>
      </c>
      <c r="B137" s="167" t="str">
        <f>IF(ISNA(LOOKUP($E137,BLIOTECAS!$B$1:$B$27,BLIOTECAS!D$1:D$27)),"",LOOKUP($E137,BLIOTECAS!$B$1:$B$27,BLIOTECAS!D$1:D$27))</f>
        <v/>
      </c>
      <c r="C137" s="167" t="str">
        <f>IFERROR(VLOOKUP(E137,BLIOTECAS!$C$1:$E$26,3,FALSE),"")</f>
        <v>Ciencias Sociales</v>
      </c>
      <c r="D137" s="213">
        <v>43971.474305555559</v>
      </c>
      <c r="E137" s="212" t="s">
        <v>76</v>
      </c>
      <c r="F137" s="212" t="s">
        <v>316</v>
      </c>
      <c r="G137" s="212" t="s">
        <v>303</v>
      </c>
      <c r="H137" s="212" t="s">
        <v>312</v>
      </c>
      <c r="I137" s="212" t="s">
        <v>76</v>
      </c>
      <c r="J137" s="212" t="s">
        <v>201</v>
      </c>
      <c r="K137" s="212"/>
      <c r="L137" s="212" t="s">
        <v>630</v>
      </c>
      <c r="M137" s="212"/>
      <c r="N137" s="212"/>
      <c r="O137" s="212"/>
      <c r="P137" s="212"/>
      <c r="Q137" s="212">
        <v>2</v>
      </c>
      <c r="R137" s="212">
        <v>4</v>
      </c>
      <c r="S137" s="212">
        <v>3</v>
      </c>
      <c r="T137" s="212">
        <v>4</v>
      </c>
      <c r="U137" s="212">
        <v>5</v>
      </c>
      <c r="V137" s="212">
        <v>3</v>
      </c>
      <c r="W137" s="212"/>
      <c r="X137" s="212">
        <v>4</v>
      </c>
      <c r="Y137" s="212"/>
      <c r="Z137" s="212">
        <v>1</v>
      </c>
      <c r="AA137" s="212">
        <v>3</v>
      </c>
      <c r="AB137" s="212">
        <v>2</v>
      </c>
      <c r="AC137" s="212" t="s">
        <v>336</v>
      </c>
      <c r="AD137" s="212"/>
      <c r="AE137" s="212"/>
      <c r="AF137" s="212"/>
      <c r="AG137" s="212"/>
      <c r="AH137" s="212"/>
      <c r="AI137" s="212"/>
      <c r="AJ137" s="212">
        <v>3</v>
      </c>
      <c r="AK137" s="212" t="s">
        <v>239</v>
      </c>
      <c r="AL137" s="212" t="s">
        <v>323</v>
      </c>
      <c r="AM137" s="212"/>
      <c r="AN137" s="212"/>
      <c r="AO137" s="212"/>
      <c r="AP137" s="212"/>
      <c r="AQ137" s="212" t="s">
        <v>239</v>
      </c>
      <c r="AR137" s="212" t="s">
        <v>239</v>
      </c>
      <c r="AS137" s="212" t="s">
        <v>7</v>
      </c>
      <c r="AT137" s="212"/>
      <c r="AU137" s="212" t="s">
        <v>7</v>
      </c>
      <c r="AV137" s="212" t="s">
        <v>631</v>
      </c>
      <c r="AW137" s="212">
        <v>4</v>
      </c>
      <c r="AX137" s="212">
        <v>4</v>
      </c>
      <c r="AY137" s="212" t="s">
        <v>343</v>
      </c>
      <c r="AZ137" s="212" t="s">
        <v>315</v>
      </c>
      <c r="BA137" s="212" t="s">
        <v>632</v>
      </c>
      <c r="BB137">
        <f t="shared" si="10"/>
        <v>1</v>
      </c>
      <c r="BC137">
        <f t="shared" si="9"/>
        <v>0</v>
      </c>
      <c r="BD137">
        <f t="shared" si="9"/>
        <v>0</v>
      </c>
      <c r="BE137">
        <f t="shared" si="9"/>
        <v>0</v>
      </c>
      <c r="BF137">
        <f t="shared" si="9"/>
        <v>0</v>
      </c>
      <c r="BG137">
        <f t="shared" si="9"/>
        <v>0</v>
      </c>
      <c r="BH137">
        <f t="shared" si="11"/>
        <v>0</v>
      </c>
      <c r="BI137">
        <f t="shared" si="8"/>
        <v>0</v>
      </c>
      <c r="BJ137">
        <f t="shared" si="8"/>
        <v>0</v>
      </c>
      <c r="BK137">
        <f t="shared" si="8"/>
        <v>1</v>
      </c>
      <c r="BL137">
        <f t="shared" si="8"/>
        <v>1</v>
      </c>
      <c r="BM137">
        <f t="shared" si="8"/>
        <v>0</v>
      </c>
      <c r="BN137">
        <f t="shared" si="8"/>
        <v>0</v>
      </c>
    </row>
    <row r="138" spans="1:66" ht="15" x14ac:dyDescent="0.25">
      <c r="A138" s="167" t="str">
        <f>IF(ISNA(LOOKUP($E138,BLIOTECAS!$B$1:$B$27,BLIOTECAS!C$1:C$27)),"",LOOKUP($E138,BLIOTECAS!$B$1:$B$27,BLIOTECAS!C$1:C$27))</f>
        <v/>
      </c>
      <c r="B138" s="167" t="str">
        <f>IF(ISNA(LOOKUP($E138,BLIOTECAS!$B$1:$B$27,BLIOTECAS!D$1:D$27)),"",LOOKUP($E138,BLIOTECAS!$B$1:$B$27,BLIOTECAS!D$1:D$27))</f>
        <v/>
      </c>
      <c r="C138" s="167" t="str">
        <f>IFERROR(VLOOKUP(E138,BLIOTECAS!$C$1:$E$26,3,FALSE),"")</f>
        <v>Ciencias de la Salud</v>
      </c>
      <c r="D138" s="213">
        <v>43971.469444444447</v>
      </c>
      <c r="E138" s="212" t="s">
        <v>200</v>
      </c>
      <c r="F138" s="212" t="s">
        <v>303</v>
      </c>
      <c r="G138" s="212" t="s">
        <v>351</v>
      </c>
      <c r="H138" s="212" t="s">
        <v>312</v>
      </c>
      <c r="I138" s="212" t="s">
        <v>200</v>
      </c>
      <c r="J138" s="212" t="s">
        <v>89</v>
      </c>
      <c r="K138" s="212"/>
      <c r="L138" s="212"/>
      <c r="M138" s="212"/>
      <c r="N138" s="212"/>
      <c r="O138" s="212"/>
      <c r="P138" s="212"/>
      <c r="Q138" s="212">
        <v>5</v>
      </c>
      <c r="R138" s="212">
        <v>1</v>
      </c>
      <c r="S138" s="212">
        <v>5</v>
      </c>
      <c r="T138" s="212">
        <v>5</v>
      </c>
      <c r="U138" s="212">
        <v>3</v>
      </c>
      <c r="V138" s="212">
        <v>5</v>
      </c>
      <c r="W138" s="212"/>
      <c r="X138" s="212">
        <v>1</v>
      </c>
      <c r="Y138" s="212">
        <v>5</v>
      </c>
      <c r="Z138" s="212">
        <v>1</v>
      </c>
      <c r="AA138" s="212">
        <v>5</v>
      </c>
      <c r="AB138" s="212">
        <v>1</v>
      </c>
      <c r="AC138" s="212" t="s">
        <v>314</v>
      </c>
      <c r="AD138" s="212"/>
      <c r="AE138" s="212"/>
      <c r="AF138" s="212"/>
      <c r="AG138" s="212"/>
      <c r="AH138" s="212"/>
      <c r="AI138" s="212"/>
      <c r="AJ138" s="212">
        <v>5</v>
      </c>
      <c r="AK138" s="212" t="s">
        <v>7</v>
      </c>
      <c r="AL138" s="212"/>
      <c r="AM138" s="212"/>
      <c r="AN138" s="212"/>
      <c r="AO138" s="212"/>
      <c r="AP138" s="212"/>
      <c r="AQ138" s="212" t="s">
        <v>7</v>
      </c>
      <c r="AR138" s="212" t="s">
        <v>7</v>
      </c>
      <c r="AS138" s="212" t="s">
        <v>7</v>
      </c>
      <c r="AT138" s="212"/>
      <c r="AU138" s="212" t="s">
        <v>7</v>
      </c>
      <c r="AV138" s="212"/>
      <c r="AW138" s="212">
        <v>5</v>
      </c>
      <c r="AX138" s="212">
        <v>5</v>
      </c>
      <c r="AY138" s="212" t="s">
        <v>309</v>
      </c>
      <c r="AZ138" s="212" t="s">
        <v>310</v>
      </c>
      <c r="BA138" s="212" t="s">
        <v>633</v>
      </c>
      <c r="BB138">
        <f t="shared" si="10"/>
        <v>1</v>
      </c>
      <c r="BC138">
        <f t="shared" si="9"/>
        <v>0</v>
      </c>
      <c r="BD138">
        <f t="shared" si="9"/>
        <v>0</v>
      </c>
      <c r="BE138">
        <f t="shared" si="9"/>
        <v>0</v>
      </c>
      <c r="BF138">
        <f t="shared" si="9"/>
        <v>0</v>
      </c>
      <c r="BG138">
        <f t="shared" si="9"/>
        <v>0</v>
      </c>
      <c r="BH138">
        <f t="shared" si="11"/>
        <v>0</v>
      </c>
      <c r="BI138">
        <f t="shared" si="8"/>
        <v>0</v>
      </c>
      <c r="BJ138">
        <f t="shared" si="8"/>
        <v>0</v>
      </c>
      <c r="BK138">
        <f t="shared" si="8"/>
        <v>0</v>
      </c>
      <c r="BL138">
        <f t="shared" si="8"/>
        <v>0</v>
      </c>
      <c r="BM138">
        <f t="shared" si="8"/>
        <v>1</v>
      </c>
      <c r="BN138">
        <f t="shared" si="8"/>
        <v>0</v>
      </c>
    </row>
    <row r="139" spans="1:66" ht="15" x14ac:dyDescent="0.25">
      <c r="A139" s="167" t="str">
        <f>IF(ISNA(LOOKUP($E139,BLIOTECAS!$B$1:$B$27,BLIOTECAS!C$1:C$27)),"",LOOKUP($E139,BLIOTECAS!$B$1:$B$27,BLIOTECAS!C$1:C$27))</f>
        <v/>
      </c>
      <c r="B139" s="167" t="str">
        <f>IF(ISNA(LOOKUP($E139,BLIOTECAS!$B$1:$B$27,BLIOTECAS!D$1:D$27)),"",LOOKUP($E139,BLIOTECAS!$B$1:$B$27,BLIOTECAS!D$1:D$27))</f>
        <v/>
      </c>
      <c r="C139" s="167" t="str">
        <f>IFERROR(VLOOKUP(E139,BLIOTECAS!$C$1:$E$26,3,FALSE),"")</f>
        <v/>
      </c>
      <c r="D139" s="213">
        <v>43971.468055555553</v>
      </c>
      <c r="E139" s="212"/>
      <c r="F139" s="212" t="s">
        <v>303</v>
      </c>
      <c r="G139" s="212" t="s">
        <v>304</v>
      </c>
      <c r="H139" s="212" t="s">
        <v>312</v>
      </c>
      <c r="I139" s="212" t="s">
        <v>79</v>
      </c>
      <c r="J139" s="212" t="s">
        <v>88</v>
      </c>
      <c r="K139" s="212"/>
      <c r="L139" s="212"/>
      <c r="M139" s="212"/>
      <c r="N139" s="212"/>
      <c r="O139" s="212"/>
      <c r="P139" s="212"/>
      <c r="Q139" s="212">
        <v>4</v>
      </c>
      <c r="R139" s="212">
        <v>4</v>
      </c>
      <c r="S139" s="212">
        <v>4</v>
      </c>
      <c r="T139" s="212">
        <v>4</v>
      </c>
      <c r="U139" s="212">
        <v>5</v>
      </c>
      <c r="V139" s="212">
        <v>4</v>
      </c>
      <c r="W139" s="212"/>
      <c r="X139" s="212">
        <v>5</v>
      </c>
      <c r="Y139" s="212">
        <v>5</v>
      </c>
      <c r="Z139" s="212">
        <v>4</v>
      </c>
      <c r="AA139" s="212">
        <v>5</v>
      </c>
      <c r="AB139" s="212">
        <v>4</v>
      </c>
      <c r="AC139" s="212" t="s">
        <v>326</v>
      </c>
      <c r="AD139" s="212"/>
      <c r="AE139" s="212"/>
      <c r="AF139" s="212"/>
      <c r="AG139" s="212"/>
      <c r="AH139" s="212"/>
      <c r="AI139" s="212"/>
      <c r="AJ139" s="212">
        <v>4</v>
      </c>
      <c r="AK139" s="212" t="s">
        <v>239</v>
      </c>
      <c r="AL139" s="212" t="s">
        <v>323</v>
      </c>
      <c r="AM139" s="212"/>
      <c r="AN139" s="212"/>
      <c r="AO139" s="212"/>
      <c r="AP139" s="212"/>
      <c r="AQ139" s="212" t="s">
        <v>7</v>
      </c>
      <c r="AR139" s="212" t="s">
        <v>239</v>
      </c>
      <c r="AS139" s="212" t="s">
        <v>7</v>
      </c>
      <c r="AT139" s="212"/>
      <c r="AU139" s="212" t="s">
        <v>7</v>
      </c>
      <c r="AV139" s="212"/>
      <c r="AW139" s="212">
        <v>5</v>
      </c>
      <c r="AX139" s="212">
        <v>5</v>
      </c>
      <c r="AY139" s="212" t="s">
        <v>309</v>
      </c>
      <c r="AZ139" s="212" t="s">
        <v>315</v>
      </c>
      <c r="BA139" s="212"/>
      <c r="BB139">
        <f t="shared" si="10"/>
        <v>1</v>
      </c>
      <c r="BC139">
        <f t="shared" si="9"/>
        <v>0</v>
      </c>
      <c r="BD139">
        <f t="shared" si="9"/>
        <v>0</v>
      </c>
      <c r="BE139">
        <f t="shared" si="9"/>
        <v>0</v>
      </c>
      <c r="BF139">
        <f t="shared" si="9"/>
        <v>0</v>
      </c>
      <c r="BG139">
        <f t="shared" si="9"/>
        <v>0</v>
      </c>
      <c r="BH139">
        <f t="shared" si="11"/>
        <v>0</v>
      </c>
      <c r="BI139">
        <f t="shared" si="8"/>
        <v>0</v>
      </c>
      <c r="BJ139">
        <f t="shared" si="8"/>
        <v>0</v>
      </c>
      <c r="BK139">
        <f t="shared" si="8"/>
        <v>1</v>
      </c>
      <c r="BL139">
        <f t="shared" si="8"/>
        <v>0</v>
      </c>
      <c r="BM139">
        <f t="shared" si="8"/>
        <v>0</v>
      </c>
      <c r="BN139">
        <f t="shared" si="8"/>
        <v>0</v>
      </c>
    </row>
    <row r="140" spans="1:66" ht="15" x14ac:dyDescent="0.25">
      <c r="A140" s="167" t="str">
        <f>IF(ISNA(LOOKUP($E140,BLIOTECAS!$B$1:$B$27,BLIOTECAS!C$1:C$27)),"",LOOKUP($E140,BLIOTECAS!$B$1:$B$27,BLIOTECAS!C$1:C$27))</f>
        <v/>
      </c>
      <c r="B140" s="167" t="str">
        <f>IF(ISNA(LOOKUP($E140,BLIOTECAS!$B$1:$B$27,BLIOTECAS!D$1:D$27)),"",LOOKUP($E140,BLIOTECAS!$B$1:$B$27,BLIOTECAS!D$1:D$27))</f>
        <v/>
      </c>
      <c r="C140" s="167" t="str">
        <f>IFERROR(VLOOKUP(E140,BLIOTECAS!$C$1:$E$26,3,FALSE),"")</f>
        <v>Humanidades</v>
      </c>
      <c r="D140" s="213">
        <v>43971.466666666667</v>
      </c>
      <c r="E140" s="212" t="s">
        <v>83</v>
      </c>
      <c r="F140" s="212" t="s">
        <v>303</v>
      </c>
      <c r="G140" s="212" t="s">
        <v>311</v>
      </c>
      <c r="H140" s="212" t="s">
        <v>339</v>
      </c>
      <c r="I140" s="212" t="s">
        <v>83</v>
      </c>
      <c r="J140" s="212" t="s">
        <v>317</v>
      </c>
      <c r="K140" s="212" t="s">
        <v>67</v>
      </c>
      <c r="L140" s="212"/>
      <c r="M140" s="212"/>
      <c r="N140" s="212"/>
      <c r="O140" s="212"/>
      <c r="P140" s="212"/>
      <c r="Q140" s="212">
        <v>5</v>
      </c>
      <c r="R140" s="212">
        <v>5</v>
      </c>
      <c r="S140" s="212">
        <v>5</v>
      </c>
      <c r="T140" s="212">
        <v>3</v>
      </c>
      <c r="U140" s="212">
        <v>4</v>
      </c>
      <c r="V140" s="212">
        <v>4</v>
      </c>
      <c r="W140" s="212"/>
      <c r="X140" s="212">
        <v>3</v>
      </c>
      <c r="Y140" s="212">
        <v>5</v>
      </c>
      <c r="Z140" s="212">
        <v>2</v>
      </c>
      <c r="AA140" s="212">
        <v>3</v>
      </c>
      <c r="AB140" s="212">
        <v>3</v>
      </c>
      <c r="AC140" s="212" t="s">
        <v>451</v>
      </c>
      <c r="AD140" s="212"/>
      <c r="AE140" s="212"/>
      <c r="AF140" s="212"/>
      <c r="AG140" s="212"/>
      <c r="AH140" s="212"/>
      <c r="AI140" s="212"/>
      <c r="AJ140" s="212">
        <v>3</v>
      </c>
      <c r="AK140" s="212" t="s">
        <v>239</v>
      </c>
      <c r="AL140" s="212" t="s">
        <v>323</v>
      </c>
      <c r="AM140" s="212"/>
      <c r="AN140" s="212"/>
      <c r="AO140" s="212"/>
      <c r="AP140" s="212"/>
      <c r="AQ140" s="212" t="s">
        <v>7</v>
      </c>
      <c r="AR140" s="212" t="s">
        <v>239</v>
      </c>
      <c r="AS140" s="212" t="s">
        <v>7</v>
      </c>
      <c r="AT140" s="212"/>
      <c r="AU140" s="212" t="s">
        <v>239</v>
      </c>
      <c r="AV140" s="212"/>
      <c r="AW140" s="212">
        <v>5</v>
      </c>
      <c r="AX140" s="212">
        <v>5</v>
      </c>
      <c r="AY140" s="212" t="s">
        <v>321</v>
      </c>
      <c r="AZ140" s="212" t="s">
        <v>337</v>
      </c>
      <c r="BA140" s="212"/>
      <c r="BB140">
        <f t="shared" si="10"/>
        <v>0</v>
      </c>
      <c r="BC140">
        <f t="shared" si="9"/>
        <v>0</v>
      </c>
      <c r="BD140">
        <f t="shared" si="9"/>
        <v>1</v>
      </c>
      <c r="BE140">
        <f t="shared" si="9"/>
        <v>0</v>
      </c>
      <c r="BF140">
        <f t="shared" si="9"/>
        <v>0</v>
      </c>
      <c r="BG140">
        <f t="shared" si="9"/>
        <v>0</v>
      </c>
      <c r="BH140">
        <f t="shared" si="11"/>
        <v>0</v>
      </c>
      <c r="BI140">
        <f t="shared" si="8"/>
        <v>0</v>
      </c>
      <c r="BJ140">
        <f t="shared" si="8"/>
        <v>1</v>
      </c>
      <c r="BK140">
        <f t="shared" si="8"/>
        <v>0</v>
      </c>
      <c r="BL140">
        <f t="shared" si="8"/>
        <v>1</v>
      </c>
      <c r="BM140">
        <f t="shared" si="8"/>
        <v>0</v>
      </c>
      <c r="BN140">
        <f t="shared" si="8"/>
        <v>0</v>
      </c>
    </row>
    <row r="141" spans="1:66" ht="15" x14ac:dyDescent="0.25">
      <c r="A141" s="167" t="str">
        <f>IF(ISNA(LOOKUP($E141,BLIOTECAS!$B$1:$B$27,BLIOTECAS!C$1:C$27)),"",LOOKUP($E141,BLIOTECAS!$B$1:$B$27,BLIOTECAS!C$1:C$27))</f>
        <v/>
      </c>
      <c r="B141" s="167" t="str">
        <f>IF(ISNA(LOOKUP($E141,BLIOTECAS!$B$1:$B$27,BLIOTECAS!D$1:D$27)),"",LOOKUP($E141,BLIOTECAS!$B$1:$B$27,BLIOTECAS!D$1:D$27))</f>
        <v/>
      </c>
      <c r="C141" s="167" t="str">
        <f>IFERROR(VLOOKUP(E141,BLIOTECAS!$C$1:$E$26,3,FALSE),"")</f>
        <v>Humanidades</v>
      </c>
      <c r="D141" s="213">
        <v>43971.460416666669</v>
      </c>
      <c r="E141" s="212" t="s">
        <v>83</v>
      </c>
      <c r="F141" s="212" t="s">
        <v>316</v>
      </c>
      <c r="G141" s="212" t="s">
        <v>304</v>
      </c>
      <c r="H141" s="212" t="s">
        <v>634</v>
      </c>
      <c r="I141" s="212" t="s">
        <v>83</v>
      </c>
      <c r="J141" s="212"/>
      <c r="K141" s="212"/>
      <c r="L141" s="212"/>
      <c r="M141" s="212"/>
      <c r="N141" s="212"/>
      <c r="O141" s="212"/>
      <c r="P141" s="212"/>
      <c r="Q141" s="212">
        <v>1</v>
      </c>
      <c r="R141" s="212">
        <v>5</v>
      </c>
      <c r="S141" s="212">
        <v>3</v>
      </c>
      <c r="T141" s="212">
        <v>3</v>
      </c>
      <c r="U141" s="212">
        <v>2</v>
      </c>
      <c r="V141" s="212">
        <v>4</v>
      </c>
      <c r="W141" s="212"/>
      <c r="X141" s="212">
        <v>4</v>
      </c>
      <c r="Y141" s="212">
        <v>4</v>
      </c>
      <c r="Z141" s="212">
        <v>4</v>
      </c>
      <c r="AA141" s="212">
        <v>4</v>
      </c>
      <c r="AB141" s="212">
        <v>4</v>
      </c>
      <c r="AC141" s="212" t="s">
        <v>336</v>
      </c>
      <c r="AD141" s="212"/>
      <c r="AE141" s="212"/>
      <c r="AF141" s="212"/>
      <c r="AG141" s="212"/>
      <c r="AH141" s="212"/>
      <c r="AI141" s="212"/>
      <c r="AJ141" s="212">
        <v>5</v>
      </c>
      <c r="AK141" s="212" t="s">
        <v>239</v>
      </c>
      <c r="AL141" s="212" t="s">
        <v>323</v>
      </c>
      <c r="AM141" s="212"/>
      <c r="AN141" s="212"/>
      <c r="AO141" s="212"/>
      <c r="AP141" s="212"/>
      <c r="AQ141" s="212" t="s">
        <v>7</v>
      </c>
      <c r="AR141" s="212" t="s">
        <v>239</v>
      </c>
      <c r="AS141" s="212" t="s">
        <v>239</v>
      </c>
      <c r="AT141" s="212" t="s">
        <v>324</v>
      </c>
      <c r="AU141" s="212" t="s">
        <v>239</v>
      </c>
      <c r="AV141" s="212"/>
      <c r="AW141" s="212">
        <v>4</v>
      </c>
      <c r="AX141" s="212">
        <v>4</v>
      </c>
      <c r="AY141" s="212" t="s">
        <v>321</v>
      </c>
      <c r="AZ141" s="212" t="s">
        <v>315</v>
      </c>
      <c r="BA141" s="212"/>
      <c r="BB141">
        <f t="shared" si="10"/>
        <v>0</v>
      </c>
      <c r="BC141">
        <f t="shared" si="9"/>
        <v>1</v>
      </c>
      <c r="BD141">
        <f t="shared" si="9"/>
        <v>0</v>
      </c>
      <c r="BE141">
        <f t="shared" si="9"/>
        <v>1</v>
      </c>
      <c r="BF141">
        <f t="shared" si="9"/>
        <v>1</v>
      </c>
      <c r="BG141">
        <f t="shared" si="9"/>
        <v>0</v>
      </c>
      <c r="BH141">
        <f t="shared" si="11"/>
        <v>0</v>
      </c>
      <c r="BI141">
        <f t="shared" si="8"/>
        <v>0</v>
      </c>
      <c r="BJ141">
        <f t="shared" si="8"/>
        <v>0</v>
      </c>
      <c r="BK141">
        <f t="shared" ref="BI141:BN183" si="12">IF(IFERROR(FIND(BK$1,$AC141,1),0)&lt;&gt;0,1,0)</f>
        <v>1</v>
      </c>
      <c r="BL141">
        <f t="shared" si="12"/>
        <v>1</v>
      </c>
      <c r="BM141">
        <f t="shared" si="12"/>
        <v>0</v>
      </c>
      <c r="BN141">
        <f t="shared" si="12"/>
        <v>0</v>
      </c>
    </row>
    <row r="142" spans="1:66" ht="15" x14ac:dyDescent="0.25">
      <c r="A142" s="167" t="str">
        <f>IF(ISNA(LOOKUP($E142,BLIOTECAS!$B$1:$B$27,BLIOTECAS!C$1:C$27)),"",LOOKUP($E142,BLIOTECAS!$B$1:$B$27,BLIOTECAS!C$1:C$27))</f>
        <v/>
      </c>
      <c r="B142" s="167" t="str">
        <f>IF(ISNA(LOOKUP($E142,BLIOTECAS!$B$1:$B$27,BLIOTECAS!D$1:D$27)),"",LOOKUP($E142,BLIOTECAS!$B$1:$B$27,BLIOTECAS!D$1:D$27))</f>
        <v/>
      </c>
      <c r="C142" s="167" t="str">
        <f>IFERROR(VLOOKUP(E142,BLIOTECAS!$C$1:$E$26,3,FALSE),"")</f>
        <v>Ciencias Sociales</v>
      </c>
      <c r="D142" s="213">
        <v>43971.459027777775</v>
      </c>
      <c r="E142" s="212" t="s">
        <v>199</v>
      </c>
      <c r="F142" s="212" t="s">
        <v>303</v>
      </c>
      <c r="G142" s="212" t="s">
        <v>311</v>
      </c>
      <c r="H142" s="212" t="s">
        <v>312</v>
      </c>
      <c r="I142" s="212" t="s">
        <v>76</v>
      </c>
      <c r="J142" s="212" t="s">
        <v>199</v>
      </c>
      <c r="K142" s="212" t="s">
        <v>79</v>
      </c>
      <c r="L142" s="212"/>
      <c r="M142" s="212"/>
      <c r="N142" s="212"/>
      <c r="O142" s="212"/>
      <c r="P142" s="212"/>
      <c r="Q142" s="212">
        <v>4</v>
      </c>
      <c r="R142" s="212">
        <v>5</v>
      </c>
      <c r="S142" s="212">
        <v>4</v>
      </c>
      <c r="T142" s="212">
        <v>1</v>
      </c>
      <c r="U142" s="212">
        <v>5</v>
      </c>
      <c r="V142" s="212">
        <v>5</v>
      </c>
      <c r="W142" s="212"/>
      <c r="X142" s="212">
        <v>4</v>
      </c>
      <c r="Y142" s="212">
        <v>5</v>
      </c>
      <c r="Z142" s="212">
        <v>4</v>
      </c>
      <c r="AA142" s="212">
        <v>4</v>
      </c>
      <c r="AB142" s="212">
        <v>4</v>
      </c>
      <c r="AC142" s="212" t="s">
        <v>314</v>
      </c>
      <c r="AD142" s="212"/>
      <c r="AE142" s="212"/>
      <c r="AF142" s="212"/>
      <c r="AG142" s="212"/>
      <c r="AH142" s="212"/>
      <c r="AI142" s="212"/>
      <c r="AJ142" s="212">
        <v>4</v>
      </c>
      <c r="AK142" s="212" t="s">
        <v>239</v>
      </c>
      <c r="AL142" s="212"/>
      <c r="AM142" s="212"/>
      <c r="AN142" s="212"/>
      <c r="AO142" s="212"/>
      <c r="AP142" s="212"/>
      <c r="AQ142" s="212" t="s">
        <v>7</v>
      </c>
      <c r="AR142" s="212" t="s">
        <v>239</v>
      </c>
      <c r="AS142" s="212" t="s">
        <v>7</v>
      </c>
      <c r="AT142" s="212"/>
      <c r="AU142" s="212" t="s">
        <v>239</v>
      </c>
      <c r="AV142" s="212"/>
      <c r="AW142" s="212">
        <v>5</v>
      </c>
      <c r="AX142" s="212">
        <v>5</v>
      </c>
      <c r="AY142" s="212" t="s">
        <v>309</v>
      </c>
      <c r="AZ142" s="212" t="s">
        <v>315</v>
      </c>
      <c r="BA142" s="212"/>
      <c r="BB142">
        <f t="shared" si="10"/>
        <v>1</v>
      </c>
      <c r="BC142">
        <f t="shared" si="9"/>
        <v>0</v>
      </c>
      <c r="BD142">
        <f t="shared" si="9"/>
        <v>0</v>
      </c>
      <c r="BE142">
        <f t="shared" si="9"/>
        <v>0</v>
      </c>
      <c r="BF142">
        <f t="shared" si="9"/>
        <v>0</v>
      </c>
      <c r="BG142">
        <f t="shared" si="9"/>
        <v>0</v>
      </c>
      <c r="BH142">
        <f t="shared" si="11"/>
        <v>0</v>
      </c>
      <c r="BI142">
        <f t="shared" si="12"/>
        <v>0</v>
      </c>
      <c r="BJ142">
        <f t="shared" si="12"/>
        <v>0</v>
      </c>
      <c r="BK142">
        <f t="shared" si="12"/>
        <v>0</v>
      </c>
      <c r="BL142">
        <f t="shared" si="12"/>
        <v>0</v>
      </c>
      <c r="BM142">
        <f t="shared" si="12"/>
        <v>1</v>
      </c>
      <c r="BN142">
        <f t="shared" si="12"/>
        <v>0</v>
      </c>
    </row>
    <row r="143" spans="1:66" ht="15" x14ac:dyDescent="0.25">
      <c r="A143" s="167" t="str">
        <f>IF(ISNA(LOOKUP($E143,BLIOTECAS!$B$1:$B$27,BLIOTECAS!C$1:C$27)),"",LOOKUP($E143,BLIOTECAS!$B$1:$B$27,BLIOTECAS!C$1:C$27))</f>
        <v/>
      </c>
      <c r="B143" s="167" t="str">
        <f>IF(ISNA(LOOKUP($E143,BLIOTECAS!$B$1:$B$27,BLIOTECAS!D$1:D$27)),"",LOOKUP($E143,BLIOTECAS!$B$1:$B$27,BLIOTECAS!D$1:D$27))</f>
        <v/>
      </c>
      <c r="C143" s="167" t="str">
        <f>IFERROR(VLOOKUP(E143,BLIOTECAS!$C$1:$E$26,3,FALSE),"")</f>
        <v>Ciencias Sociales</v>
      </c>
      <c r="D143" s="213">
        <v>43971.457638888889</v>
      </c>
      <c r="E143" s="212" t="s">
        <v>76</v>
      </c>
      <c r="F143" s="212" t="s">
        <v>311</v>
      </c>
      <c r="G143" s="212" t="s">
        <v>303</v>
      </c>
      <c r="H143" s="212" t="s">
        <v>312</v>
      </c>
      <c r="I143" s="212" t="s">
        <v>76</v>
      </c>
      <c r="J143" s="212"/>
      <c r="K143" s="212"/>
      <c r="L143" s="212"/>
      <c r="M143" s="212"/>
      <c r="N143" s="212"/>
      <c r="O143" s="212"/>
      <c r="P143" s="212"/>
      <c r="Q143" s="212">
        <v>4</v>
      </c>
      <c r="R143" s="212">
        <v>5</v>
      </c>
      <c r="S143" s="212">
        <v>4</v>
      </c>
      <c r="T143" s="212">
        <v>1</v>
      </c>
      <c r="U143" s="212">
        <v>4</v>
      </c>
      <c r="V143" s="212">
        <v>5</v>
      </c>
      <c r="W143" s="212"/>
      <c r="X143" s="212">
        <v>4</v>
      </c>
      <c r="Y143" s="212">
        <v>5</v>
      </c>
      <c r="Z143" s="212">
        <v>3</v>
      </c>
      <c r="AA143" s="212">
        <v>5</v>
      </c>
      <c r="AB143" s="212">
        <v>2</v>
      </c>
      <c r="AC143" s="212" t="s">
        <v>314</v>
      </c>
      <c r="AD143" s="212"/>
      <c r="AE143" s="212"/>
      <c r="AF143" s="212"/>
      <c r="AG143" s="212"/>
      <c r="AH143" s="212"/>
      <c r="AI143" s="212"/>
      <c r="AJ143" s="212">
        <v>4</v>
      </c>
      <c r="AK143" s="212" t="s">
        <v>239</v>
      </c>
      <c r="AL143" s="212" t="s">
        <v>323</v>
      </c>
      <c r="AM143" s="212"/>
      <c r="AN143" s="212"/>
      <c r="AO143" s="212"/>
      <c r="AP143" s="212"/>
      <c r="AQ143" s="212" t="s">
        <v>239</v>
      </c>
      <c r="AR143" s="212" t="s">
        <v>239</v>
      </c>
      <c r="AS143" s="212" t="s">
        <v>239</v>
      </c>
      <c r="AT143" s="212" t="s">
        <v>324</v>
      </c>
      <c r="AU143" s="212" t="s">
        <v>7</v>
      </c>
      <c r="AV143" s="212" t="s">
        <v>635</v>
      </c>
      <c r="AW143" s="212">
        <v>5</v>
      </c>
      <c r="AX143" s="212">
        <v>5</v>
      </c>
      <c r="AY143" s="212" t="s">
        <v>321</v>
      </c>
      <c r="AZ143" s="212" t="s">
        <v>310</v>
      </c>
      <c r="BA143" s="212" t="s">
        <v>636</v>
      </c>
      <c r="BB143">
        <f t="shared" si="10"/>
        <v>1</v>
      </c>
      <c r="BC143">
        <f t="shared" si="9"/>
        <v>0</v>
      </c>
      <c r="BD143">
        <f t="shared" si="9"/>
        <v>0</v>
      </c>
      <c r="BE143">
        <f t="shared" si="9"/>
        <v>0</v>
      </c>
      <c r="BF143">
        <f t="shared" si="9"/>
        <v>0</v>
      </c>
      <c r="BG143">
        <f t="shared" si="9"/>
        <v>0</v>
      </c>
      <c r="BH143">
        <f t="shared" si="11"/>
        <v>0</v>
      </c>
      <c r="BI143">
        <f t="shared" si="12"/>
        <v>0</v>
      </c>
      <c r="BJ143">
        <f t="shared" si="12"/>
        <v>0</v>
      </c>
      <c r="BK143">
        <f t="shared" si="12"/>
        <v>0</v>
      </c>
      <c r="BL143">
        <f t="shared" si="12"/>
        <v>0</v>
      </c>
      <c r="BM143">
        <f t="shared" si="12"/>
        <v>1</v>
      </c>
      <c r="BN143">
        <f t="shared" si="12"/>
        <v>0</v>
      </c>
    </row>
    <row r="144" spans="1:66" ht="15" x14ac:dyDescent="0.25">
      <c r="A144" s="167" t="str">
        <f>IF(ISNA(LOOKUP($E144,BLIOTECAS!$B$1:$B$27,BLIOTECAS!C$1:C$27)),"",LOOKUP($E144,BLIOTECAS!$B$1:$B$27,BLIOTECAS!C$1:C$27))</f>
        <v/>
      </c>
      <c r="B144" s="167" t="str">
        <f>IF(ISNA(LOOKUP($E144,BLIOTECAS!$B$1:$B$27,BLIOTECAS!D$1:D$27)),"",LOOKUP($E144,BLIOTECAS!$B$1:$B$27,BLIOTECAS!D$1:D$27))</f>
        <v/>
      </c>
      <c r="C144" s="167" t="str">
        <f>IFERROR(VLOOKUP(E144,BLIOTECAS!$C$1:$E$26,3,FALSE),"")</f>
        <v>Ciencias de la Salud</v>
      </c>
      <c r="D144" s="213">
        <v>43971.447222222225</v>
      </c>
      <c r="E144" s="212" t="s">
        <v>89</v>
      </c>
      <c r="F144" s="212" t="s">
        <v>316</v>
      </c>
      <c r="G144" s="212" t="s">
        <v>316</v>
      </c>
      <c r="H144" s="212" t="s">
        <v>312</v>
      </c>
      <c r="I144" s="212" t="s">
        <v>89</v>
      </c>
      <c r="J144" s="212" t="s">
        <v>201</v>
      </c>
      <c r="K144" s="212"/>
      <c r="L144" s="212"/>
      <c r="M144" s="212"/>
      <c r="N144" s="212"/>
      <c r="O144" s="212"/>
      <c r="P144" s="212"/>
      <c r="Q144" s="212">
        <v>1</v>
      </c>
      <c r="R144" s="212">
        <v>1</v>
      </c>
      <c r="S144" s="212">
        <v>1</v>
      </c>
      <c r="T144" s="212">
        <v>4</v>
      </c>
      <c r="U144" s="212">
        <v>5</v>
      </c>
      <c r="V144" s="212">
        <v>3</v>
      </c>
      <c r="W144" s="212"/>
      <c r="X144" s="212">
        <v>4</v>
      </c>
      <c r="Y144" s="212">
        <v>5</v>
      </c>
      <c r="Z144" s="212">
        <v>4</v>
      </c>
      <c r="AA144" s="212">
        <v>5</v>
      </c>
      <c r="AB144" s="212">
        <v>4</v>
      </c>
      <c r="AC144" s="212" t="s">
        <v>418</v>
      </c>
      <c r="AD144" s="212"/>
      <c r="AE144" s="212"/>
      <c r="AF144" s="212"/>
      <c r="AG144" s="212"/>
      <c r="AH144" s="212"/>
      <c r="AI144" s="212"/>
      <c r="AJ144" s="212">
        <v>4</v>
      </c>
      <c r="AK144" s="212" t="s">
        <v>7</v>
      </c>
      <c r="AL144" s="212"/>
      <c r="AM144" s="212"/>
      <c r="AN144" s="212"/>
      <c r="AO144" s="212"/>
      <c r="AP144" s="212"/>
      <c r="AQ144" s="212" t="s">
        <v>7</v>
      </c>
      <c r="AR144" s="212" t="s">
        <v>7</v>
      </c>
      <c r="AS144" s="212" t="s">
        <v>7</v>
      </c>
      <c r="AT144" s="212"/>
      <c r="AU144" s="212" t="s">
        <v>7</v>
      </c>
      <c r="AV144" s="212"/>
      <c r="AW144" s="212">
        <v>5</v>
      </c>
      <c r="AX144" s="212">
        <v>5</v>
      </c>
      <c r="AY144" s="212" t="s">
        <v>321</v>
      </c>
      <c r="AZ144" s="212" t="s">
        <v>315</v>
      </c>
      <c r="BA144" s="212"/>
      <c r="BB144">
        <f t="shared" si="10"/>
        <v>1</v>
      </c>
      <c r="BC144">
        <f t="shared" si="9"/>
        <v>0</v>
      </c>
      <c r="BD144">
        <f t="shared" si="9"/>
        <v>0</v>
      </c>
      <c r="BE144">
        <f t="shared" si="9"/>
        <v>0</v>
      </c>
      <c r="BF144">
        <f t="shared" si="9"/>
        <v>0</v>
      </c>
      <c r="BG144">
        <f t="shared" si="9"/>
        <v>0</v>
      </c>
      <c r="BH144">
        <f t="shared" si="11"/>
        <v>0</v>
      </c>
      <c r="BI144">
        <f t="shared" si="12"/>
        <v>0</v>
      </c>
      <c r="BJ144">
        <f t="shared" si="12"/>
        <v>0</v>
      </c>
      <c r="BK144">
        <f t="shared" si="12"/>
        <v>1</v>
      </c>
      <c r="BL144">
        <f t="shared" si="12"/>
        <v>1</v>
      </c>
      <c r="BM144">
        <f t="shared" si="12"/>
        <v>0</v>
      </c>
      <c r="BN144">
        <f t="shared" si="12"/>
        <v>1</v>
      </c>
    </row>
    <row r="145" spans="1:66" ht="15" x14ac:dyDescent="0.25">
      <c r="A145" s="167" t="str">
        <f>IF(ISNA(LOOKUP($E145,BLIOTECAS!$B$1:$B$27,BLIOTECAS!C$1:C$27)),"",LOOKUP($E145,BLIOTECAS!$B$1:$B$27,BLIOTECAS!C$1:C$27))</f>
        <v/>
      </c>
      <c r="B145" s="167" t="str">
        <f>IF(ISNA(LOOKUP($E145,BLIOTECAS!$B$1:$B$27,BLIOTECAS!D$1:D$27)),"",LOOKUP($E145,BLIOTECAS!$B$1:$B$27,BLIOTECAS!D$1:D$27))</f>
        <v/>
      </c>
      <c r="C145" s="167" t="str">
        <f>IFERROR(VLOOKUP(E145,BLIOTECAS!$C$1:$E$26,3,FALSE),"")</f>
        <v>Ciencias Sociales</v>
      </c>
      <c r="D145" s="228">
        <v>43971.445138888892</v>
      </c>
      <c r="E145" s="212" t="s">
        <v>82</v>
      </c>
      <c r="F145" s="212" t="s">
        <v>311</v>
      </c>
      <c r="G145" s="212" t="s">
        <v>304</v>
      </c>
      <c r="H145" s="212" t="s">
        <v>312</v>
      </c>
      <c r="I145" s="212" t="s">
        <v>486</v>
      </c>
      <c r="J145" s="212" t="s">
        <v>317</v>
      </c>
      <c r="K145" s="212"/>
      <c r="L145" s="212"/>
      <c r="M145" s="212"/>
      <c r="N145" s="212"/>
      <c r="O145" s="212"/>
      <c r="P145" s="212"/>
      <c r="Q145" s="212">
        <v>5</v>
      </c>
      <c r="R145" s="212">
        <v>5</v>
      </c>
      <c r="S145" s="212">
        <v>3</v>
      </c>
      <c r="T145" s="212">
        <v>1</v>
      </c>
      <c r="U145" s="212">
        <v>3</v>
      </c>
      <c r="V145" s="212">
        <v>5</v>
      </c>
      <c r="W145" s="212"/>
      <c r="X145" s="212">
        <v>5</v>
      </c>
      <c r="Y145" s="212">
        <v>5</v>
      </c>
      <c r="Z145" s="212">
        <v>5</v>
      </c>
      <c r="AA145" s="212">
        <v>5</v>
      </c>
      <c r="AB145" s="212">
        <v>5</v>
      </c>
      <c r="AC145" s="212" t="s">
        <v>314</v>
      </c>
      <c r="AD145" s="212"/>
      <c r="AE145" s="212"/>
      <c r="AF145" s="212"/>
      <c r="AG145" s="212"/>
      <c r="AH145" s="212"/>
      <c r="AI145" s="212"/>
      <c r="AJ145" s="212">
        <v>5</v>
      </c>
      <c r="AK145" s="212" t="s">
        <v>7</v>
      </c>
      <c r="AL145" s="212"/>
      <c r="AM145" s="212"/>
      <c r="AN145" s="212"/>
      <c r="AO145" s="212"/>
      <c r="AP145" s="212"/>
      <c r="AQ145" s="212" t="s">
        <v>7</v>
      </c>
      <c r="AR145" s="212" t="s">
        <v>7</v>
      </c>
      <c r="AS145" s="212" t="s">
        <v>7</v>
      </c>
      <c r="AT145" s="212"/>
      <c r="AU145" s="212" t="s">
        <v>239</v>
      </c>
      <c r="AV145" s="212"/>
      <c r="AW145" s="212">
        <v>5</v>
      </c>
      <c r="AX145" s="212">
        <v>5</v>
      </c>
      <c r="AY145" s="212" t="s">
        <v>309</v>
      </c>
      <c r="AZ145" s="212" t="s">
        <v>310</v>
      </c>
      <c r="BA145" s="212"/>
      <c r="BB145">
        <f t="shared" si="10"/>
        <v>1</v>
      </c>
      <c r="BC145">
        <f t="shared" si="9"/>
        <v>0</v>
      </c>
      <c r="BD145">
        <f t="shared" si="9"/>
        <v>0</v>
      </c>
      <c r="BE145">
        <f t="shared" si="9"/>
        <v>0</v>
      </c>
      <c r="BF145">
        <f t="shared" si="9"/>
        <v>0</v>
      </c>
      <c r="BG145">
        <f t="shared" si="9"/>
        <v>0</v>
      </c>
      <c r="BH145">
        <f t="shared" si="11"/>
        <v>0</v>
      </c>
      <c r="BI145">
        <f t="shared" si="12"/>
        <v>0</v>
      </c>
      <c r="BJ145">
        <f t="shared" si="12"/>
        <v>0</v>
      </c>
      <c r="BK145">
        <f t="shared" si="12"/>
        <v>0</v>
      </c>
      <c r="BL145">
        <f t="shared" si="12"/>
        <v>0</v>
      </c>
      <c r="BM145">
        <f t="shared" si="12"/>
        <v>1</v>
      </c>
      <c r="BN145">
        <f t="shared" si="12"/>
        <v>0</v>
      </c>
    </row>
    <row r="146" spans="1:66" ht="15" x14ac:dyDescent="0.25">
      <c r="A146" s="167" t="str">
        <f>IF(ISNA(LOOKUP($E146,BLIOTECAS!$B$1:$B$27,BLIOTECAS!C$1:C$27)),"",LOOKUP($E146,BLIOTECAS!$B$1:$B$27,BLIOTECAS!C$1:C$27))</f>
        <v/>
      </c>
      <c r="B146" s="167" t="str">
        <f>IF(ISNA(LOOKUP($E146,BLIOTECAS!$B$1:$B$27,BLIOTECAS!D$1:D$27)),"",LOOKUP($E146,BLIOTECAS!$B$1:$B$27,BLIOTECAS!D$1:D$27))</f>
        <v/>
      </c>
      <c r="C146" s="167" t="str">
        <f>IFERROR(VLOOKUP(E146,BLIOTECAS!$C$1:$E$26,3,FALSE),"")</f>
        <v>Ciencias Sociales</v>
      </c>
      <c r="D146" s="213">
        <v>43971.444444444445</v>
      </c>
      <c r="E146" s="212" t="s">
        <v>199</v>
      </c>
      <c r="F146" s="212" t="s">
        <v>303</v>
      </c>
      <c r="G146" s="212" t="s">
        <v>311</v>
      </c>
      <c r="H146" s="212" t="s">
        <v>456</v>
      </c>
      <c r="I146" s="212" t="s">
        <v>199</v>
      </c>
      <c r="J146" s="212" t="s">
        <v>83</v>
      </c>
      <c r="K146" s="212"/>
      <c r="L146" s="212" t="s">
        <v>637</v>
      </c>
      <c r="M146" s="212"/>
      <c r="N146" s="212"/>
      <c r="O146" s="212"/>
      <c r="P146" s="212"/>
      <c r="Q146" s="212">
        <v>5</v>
      </c>
      <c r="R146" s="212">
        <v>5</v>
      </c>
      <c r="S146" s="212">
        <v>5</v>
      </c>
      <c r="T146" s="212">
        <v>5</v>
      </c>
      <c r="U146" s="212">
        <v>5</v>
      </c>
      <c r="V146" s="212">
        <v>5</v>
      </c>
      <c r="W146" s="212"/>
      <c r="X146" s="212">
        <v>5</v>
      </c>
      <c r="Y146" s="212">
        <v>5</v>
      </c>
      <c r="Z146" s="212">
        <v>4</v>
      </c>
      <c r="AA146" s="212">
        <v>5</v>
      </c>
      <c r="AB146" s="212">
        <v>4</v>
      </c>
      <c r="AC146" s="212" t="s">
        <v>326</v>
      </c>
      <c r="AD146" s="212"/>
      <c r="AE146" s="212"/>
      <c r="AF146" s="212"/>
      <c r="AG146" s="212"/>
      <c r="AH146" s="212"/>
      <c r="AI146" s="212"/>
      <c r="AJ146" s="212">
        <v>5</v>
      </c>
      <c r="AK146" s="212" t="s">
        <v>7</v>
      </c>
      <c r="AL146" s="212"/>
      <c r="AM146" s="212"/>
      <c r="AN146" s="212"/>
      <c r="AO146" s="212"/>
      <c r="AP146" s="212"/>
      <c r="AQ146" s="212" t="s">
        <v>7</v>
      </c>
      <c r="AR146" s="212" t="s">
        <v>239</v>
      </c>
      <c r="AS146" s="212" t="s">
        <v>7</v>
      </c>
      <c r="AT146" s="212"/>
      <c r="AU146" s="212" t="s">
        <v>239</v>
      </c>
      <c r="AV146" s="212"/>
      <c r="AW146" s="212">
        <v>5</v>
      </c>
      <c r="AX146" s="212">
        <v>5</v>
      </c>
      <c r="AY146" s="212" t="s">
        <v>309</v>
      </c>
      <c r="AZ146" s="212" t="s">
        <v>310</v>
      </c>
      <c r="BA146" s="212" t="s">
        <v>638</v>
      </c>
      <c r="BB146">
        <f t="shared" si="10"/>
        <v>0</v>
      </c>
      <c r="BC146">
        <f t="shared" si="9"/>
        <v>1</v>
      </c>
      <c r="BD146">
        <f t="shared" si="9"/>
        <v>1</v>
      </c>
      <c r="BE146">
        <f t="shared" si="9"/>
        <v>0</v>
      </c>
      <c r="BF146">
        <f t="shared" si="9"/>
        <v>0</v>
      </c>
      <c r="BG146">
        <f t="shared" si="9"/>
        <v>0</v>
      </c>
      <c r="BH146">
        <f t="shared" si="11"/>
        <v>0</v>
      </c>
      <c r="BI146">
        <f t="shared" si="12"/>
        <v>0</v>
      </c>
      <c r="BJ146">
        <f t="shared" si="12"/>
        <v>0</v>
      </c>
      <c r="BK146">
        <f t="shared" si="12"/>
        <v>1</v>
      </c>
      <c r="BL146">
        <f t="shared" si="12"/>
        <v>0</v>
      </c>
      <c r="BM146">
        <f t="shared" si="12"/>
        <v>0</v>
      </c>
      <c r="BN146">
        <f t="shared" si="12"/>
        <v>0</v>
      </c>
    </row>
    <row r="147" spans="1:66" ht="15" x14ac:dyDescent="0.25">
      <c r="A147" s="167" t="str">
        <f>IF(ISNA(LOOKUP($E147,BLIOTECAS!$B$1:$B$27,BLIOTECAS!C$1:C$27)),"",LOOKUP($E147,BLIOTECAS!$B$1:$B$27,BLIOTECAS!C$1:C$27))</f>
        <v/>
      </c>
      <c r="B147" s="167" t="str">
        <f>IF(ISNA(LOOKUP($E147,BLIOTECAS!$B$1:$B$27,BLIOTECAS!D$1:D$27)),"",LOOKUP($E147,BLIOTECAS!$B$1:$B$27,BLIOTECAS!D$1:D$27))</f>
        <v/>
      </c>
      <c r="C147" s="167" t="str">
        <f>IFERROR(VLOOKUP(E147,BLIOTECAS!$C$1:$E$26,3,FALSE),"")</f>
        <v>Ciencias Sociales</v>
      </c>
      <c r="D147" s="213">
        <v>43971.443749999999</v>
      </c>
      <c r="E147" s="212" t="s">
        <v>80</v>
      </c>
      <c r="F147" s="212" t="s">
        <v>316</v>
      </c>
      <c r="G147" s="212" t="s">
        <v>304</v>
      </c>
      <c r="H147" s="212" t="s">
        <v>312</v>
      </c>
      <c r="I147" s="212" t="s">
        <v>80</v>
      </c>
      <c r="J147" s="212" t="s">
        <v>76</v>
      </c>
      <c r="K147" s="212" t="s">
        <v>91</v>
      </c>
      <c r="L147" s="212"/>
      <c r="M147" s="212"/>
      <c r="N147" s="212"/>
      <c r="O147" s="212"/>
      <c r="P147" s="212"/>
      <c r="Q147" s="212">
        <v>3</v>
      </c>
      <c r="R147" s="212">
        <v>5</v>
      </c>
      <c r="S147" s="212">
        <v>4</v>
      </c>
      <c r="T147" s="212">
        <v>2</v>
      </c>
      <c r="U147" s="212">
        <v>5</v>
      </c>
      <c r="V147" s="212">
        <v>3</v>
      </c>
      <c r="W147" s="212"/>
      <c r="X147" s="212">
        <v>4</v>
      </c>
      <c r="Y147" s="212">
        <v>5</v>
      </c>
      <c r="Z147" s="212">
        <v>4</v>
      </c>
      <c r="AA147" s="212">
        <v>5</v>
      </c>
      <c r="AB147" s="212">
        <v>4</v>
      </c>
      <c r="AC147" s="212" t="s">
        <v>314</v>
      </c>
      <c r="AD147" s="212"/>
      <c r="AE147" s="212"/>
      <c r="AF147" s="212"/>
      <c r="AG147" s="212"/>
      <c r="AH147" s="212"/>
      <c r="AI147" s="212"/>
      <c r="AJ147" s="212"/>
      <c r="AK147" s="212" t="s">
        <v>239</v>
      </c>
      <c r="AL147" s="212" t="s">
        <v>307</v>
      </c>
      <c r="AM147" s="212"/>
      <c r="AN147" s="212"/>
      <c r="AO147" s="212"/>
      <c r="AP147" s="212"/>
      <c r="AQ147" s="212" t="s">
        <v>239</v>
      </c>
      <c r="AR147" s="212" t="s">
        <v>239</v>
      </c>
      <c r="AS147" s="212" t="s">
        <v>239</v>
      </c>
      <c r="AT147" s="212" t="s">
        <v>6</v>
      </c>
      <c r="AU147" s="212" t="s">
        <v>239</v>
      </c>
      <c r="AV147" s="212"/>
      <c r="AW147" s="212">
        <v>5</v>
      </c>
      <c r="AX147" s="212">
        <v>4</v>
      </c>
      <c r="AY147" s="212" t="s">
        <v>309</v>
      </c>
      <c r="AZ147" s="212"/>
      <c r="BA147" s="212"/>
      <c r="BB147">
        <f t="shared" si="10"/>
        <v>1</v>
      </c>
      <c r="BC147">
        <f t="shared" si="9"/>
        <v>0</v>
      </c>
      <c r="BD147">
        <f t="shared" si="9"/>
        <v>0</v>
      </c>
      <c r="BE147">
        <f t="shared" si="9"/>
        <v>0</v>
      </c>
      <c r="BF147">
        <f t="shared" si="9"/>
        <v>0</v>
      </c>
      <c r="BG147">
        <f t="shared" si="9"/>
        <v>0</v>
      </c>
      <c r="BH147">
        <f t="shared" si="11"/>
        <v>0</v>
      </c>
      <c r="BI147">
        <f t="shared" si="12"/>
        <v>0</v>
      </c>
      <c r="BJ147">
        <f t="shared" si="12"/>
        <v>0</v>
      </c>
      <c r="BK147">
        <f t="shared" si="12"/>
        <v>0</v>
      </c>
      <c r="BL147">
        <f t="shared" si="12"/>
        <v>0</v>
      </c>
      <c r="BM147">
        <f t="shared" si="12"/>
        <v>1</v>
      </c>
      <c r="BN147">
        <f t="shared" si="12"/>
        <v>0</v>
      </c>
    </row>
    <row r="148" spans="1:66" ht="15" x14ac:dyDescent="0.25">
      <c r="A148" s="167" t="str">
        <f>IF(ISNA(LOOKUP($E148,BLIOTECAS!$B$1:$B$27,BLIOTECAS!C$1:C$27)),"",LOOKUP($E148,BLIOTECAS!$B$1:$B$27,BLIOTECAS!C$1:C$27))</f>
        <v/>
      </c>
      <c r="B148" s="167" t="str">
        <f>IF(ISNA(LOOKUP($E148,BLIOTECAS!$B$1:$B$27,BLIOTECAS!D$1:D$27)),"",LOOKUP($E148,BLIOTECAS!$B$1:$B$27,BLIOTECAS!D$1:D$27))</f>
        <v/>
      </c>
      <c r="C148" s="167" t="str">
        <f>IFERROR(VLOOKUP(E148,BLIOTECAS!$C$1:$E$26,3,FALSE),"")</f>
        <v>Ciencias de la Salud</v>
      </c>
      <c r="D148" s="213">
        <v>43971.443055555559</v>
      </c>
      <c r="E148" s="212" t="s">
        <v>91</v>
      </c>
      <c r="F148" s="212" t="s">
        <v>311</v>
      </c>
      <c r="G148" s="212" t="s">
        <v>303</v>
      </c>
      <c r="H148" s="212" t="s">
        <v>639</v>
      </c>
      <c r="I148" s="212" t="s">
        <v>91</v>
      </c>
      <c r="J148" s="212"/>
      <c r="K148" s="212"/>
      <c r="L148" s="212"/>
      <c r="M148" s="212"/>
      <c r="N148" s="212"/>
      <c r="O148" s="212"/>
      <c r="P148" s="212"/>
      <c r="Q148" s="212">
        <v>4</v>
      </c>
      <c r="R148" s="212">
        <v>4</v>
      </c>
      <c r="S148" s="212">
        <v>4</v>
      </c>
      <c r="T148" s="212">
        <v>3</v>
      </c>
      <c r="U148" s="212">
        <v>3</v>
      </c>
      <c r="V148" s="212">
        <v>5</v>
      </c>
      <c r="W148" s="212"/>
      <c r="X148" s="212">
        <v>5</v>
      </c>
      <c r="Y148" s="212">
        <v>5</v>
      </c>
      <c r="Z148" s="212">
        <v>5</v>
      </c>
      <c r="AA148" s="212">
        <v>5</v>
      </c>
      <c r="AB148" s="212">
        <v>4</v>
      </c>
      <c r="AC148" s="212" t="s">
        <v>314</v>
      </c>
      <c r="AD148" s="212"/>
      <c r="AE148" s="212"/>
      <c r="AF148" s="212"/>
      <c r="AG148" s="212"/>
      <c r="AH148" s="212"/>
      <c r="AI148" s="212"/>
      <c r="AJ148" s="212">
        <v>3</v>
      </c>
      <c r="AK148" s="212" t="s">
        <v>7</v>
      </c>
      <c r="AL148" s="212"/>
      <c r="AM148" s="212"/>
      <c r="AN148" s="212"/>
      <c r="AO148" s="212"/>
      <c r="AP148" s="212"/>
      <c r="AQ148" s="212" t="s">
        <v>7</v>
      </c>
      <c r="AR148" s="212" t="s">
        <v>239</v>
      </c>
      <c r="AS148" s="212" t="s">
        <v>7</v>
      </c>
      <c r="AT148" s="212"/>
      <c r="AU148" s="212" t="s">
        <v>7</v>
      </c>
      <c r="AV148" s="212"/>
      <c r="AW148" s="212">
        <v>5</v>
      </c>
      <c r="AX148" s="212">
        <v>5</v>
      </c>
      <c r="AY148" s="212" t="s">
        <v>309</v>
      </c>
      <c r="AZ148" s="212" t="s">
        <v>310</v>
      </c>
      <c r="BA148" s="212" t="s">
        <v>640</v>
      </c>
      <c r="BB148">
        <f t="shared" si="10"/>
        <v>0</v>
      </c>
      <c r="BC148">
        <f t="shared" si="9"/>
        <v>0</v>
      </c>
      <c r="BD148">
        <f t="shared" si="9"/>
        <v>0</v>
      </c>
      <c r="BE148">
        <f t="shared" si="9"/>
        <v>0</v>
      </c>
      <c r="BF148">
        <f t="shared" si="9"/>
        <v>0</v>
      </c>
      <c r="BG148">
        <f t="shared" si="9"/>
        <v>0</v>
      </c>
      <c r="BH148">
        <f t="shared" si="11"/>
        <v>0</v>
      </c>
      <c r="BI148">
        <f t="shared" si="12"/>
        <v>0</v>
      </c>
      <c r="BJ148">
        <f t="shared" si="12"/>
        <v>0</v>
      </c>
      <c r="BK148">
        <f t="shared" si="12"/>
        <v>0</v>
      </c>
      <c r="BL148">
        <f t="shared" si="12"/>
        <v>0</v>
      </c>
      <c r="BM148">
        <f t="shared" si="12"/>
        <v>1</v>
      </c>
      <c r="BN148">
        <f t="shared" si="12"/>
        <v>0</v>
      </c>
    </row>
    <row r="149" spans="1:66" ht="15" x14ac:dyDescent="0.25">
      <c r="A149" s="167" t="str">
        <f>IF(ISNA(LOOKUP($E149,BLIOTECAS!$B$1:$B$27,BLIOTECAS!C$1:C$27)),"",LOOKUP($E149,BLIOTECAS!$B$1:$B$27,BLIOTECAS!C$1:C$27))</f>
        <v/>
      </c>
      <c r="B149" s="167" t="str">
        <f>IF(ISNA(LOOKUP($E149,BLIOTECAS!$B$1:$B$27,BLIOTECAS!D$1:D$27)),"",LOOKUP($E149,BLIOTECAS!$B$1:$B$27,BLIOTECAS!D$1:D$27))</f>
        <v/>
      </c>
      <c r="C149" s="167" t="str">
        <f>IFERROR(VLOOKUP(E149,BLIOTECAS!$C$1:$E$26,3,FALSE),"")</f>
        <v>Humanidades</v>
      </c>
      <c r="D149" s="213">
        <v>43971.442361111112</v>
      </c>
      <c r="E149" s="212" t="s">
        <v>72</v>
      </c>
      <c r="F149" s="212" t="s">
        <v>311</v>
      </c>
      <c r="G149" s="212" t="s">
        <v>311</v>
      </c>
      <c r="H149" s="212" t="s">
        <v>312</v>
      </c>
      <c r="I149" s="212" t="s">
        <v>72</v>
      </c>
      <c r="J149" s="212" t="s">
        <v>317</v>
      </c>
      <c r="K149" s="212" t="s">
        <v>87</v>
      </c>
      <c r="L149" s="212"/>
      <c r="M149" s="212"/>
      <c r="N149" s="212"/>
      <c r="O149" s="212"/>
      <c r="P149" s="212"/>
      <c r="Q149" s="212">
        <v>5</v>
      </c>
      <c r="R149" s="212">
        <v>5</v>
      </c>
      <c r="S149" s="212">
        <v>5</v>
      </c>
      <c r="T149" s="212">
        <v>4</v>
      </c>
      <c r="U149" s="212">
        <v>5</v>
      </c>
      <c r="V149" s="212">
        <v>4</v>
      </c>
      <c r="W149" s="212"/>
      <c r="X149" s="212">
        <v>4</v>
      </c>
      <c r="Y149" s="212">
        <v>5</v>
      </c>
      <c r="Z149" s="212">
        <v>4</v>
      </c>
      <c r="AA149" s="212">
        <v>1</v>
      </c>
      <c r="AB149" s="212">
        <v>4</v>
      </c>
      <c r="AC149" s="212" t="s">
        <v>314</v>
      </c>
      <c r="AD149" s="212"/>
      <c r="AE149" s="212"/>
      <c r="AF149" s="212"/>
      <c r="AG149" s="212"/>
      <c r="AH149" s="212"/>
      <c r="AI149" s="212"/>
      <c r="AJ149" s="212">
        <v>4</v>
      </c>
      <c r="AK149" s="212" t="s">
        <v>239</v>
      </c>
      <c r="AL149" s="212" t="s">
        <v>323</v>
      </c>
      <c r="AM149" s="212"/>
      <c r="AN149" s="212"/>
      <c r="AO149" s="212"/>
      <c r="AP149" s="212"/>
      <c r="AQ149" s="212" t="s">
        <v>239</v>
      </c>
      <c r="AR149" s="212" t="s">
        <v>239</v>
      </c>
      <c r="AS149" s="212" t="s">
        <v>239</v>
      </c>
      <c r="AT149" s="212" t="s">
        <v>324</v>
      </c>
      <c r="AU149" s="212" t="s">
        <v>7</v>
      </c>
      <c r="AV149" s="212"/>
      <c r="AW149" s="212">
        <v>5</v>
      </c>
      <c r="AX149" s="212">
        <v>5</v>
      </c>
      <c r="AY149" s="212" t="s">
        <v>309</v>
      </c>
      <c r="AZ149" s="212" t="s">
        <v>315</v>
      </c>
      <c r="BA149" s="212"/>
      <c r="BB149">
        <f t="shared" si="10"/>
        <v>1</v>
      </c>
      <c r="BC149">
        <f t="shared" si="9"/>
        <v>0</v>
      </c>
      <c r="BD149">
        <f t="shared" si="9"/>
        <v>0</v>
      </c>
      <c r="BE149">
        <f t="shared" si="9"/>
        <v>0</v>
      </c>
      <c r="BF149">
        <f t="shared" si="9"/>
        <v>0</v>
      </c>
      <c r="BG149">
        <f t="shared" si="9"/>
        <v>0</v>
      </c>
      <c r="BH149">
        <f t="shared" si="11"/>
        <v>0</v>
      </c>
      <c r="BI149">
        <f t="shared" si="12"/>
        <v>0</v>
      </c>
      <c r="BJ149">
        <f t="shared" si="12"/>
        <v>0</v>
      </c>
      <c r="BK149">
        <f t="shared" si="12"/>
        <v>0</v>
      </c>
      <c r="BL149">
        <f t="shared" si="12"/>
        <v>0</v>
      </c>
      <c r="BM149">
        <f t="shared" si="12"/>
        <v>1</v>
      </c>
      <c r="BN149">
        <f t="shared" si="12"/>
        <v>0</v>
      </c>
    </row>
    <row r="150" spans="1:66" ht="15" x14ac:dyDescent="0.25">
      <c r="A150" s="167" t="str">
        <f>IF(ISNA(LOOKUP($E150,BLIOTECAS!$B$1:$B$27,BLIOTECAS!C$1:C$27)),"",LOOKUP($E150,BLIOTECAS!$B$1:$B$27,BLIOTECAS!C$1:C$27))</f>
        <v/>
      </c>
      <c r="B150" s="167" t="str">
        <f>IF(ISNA(LOOKUP($E150,BLIOTECAS!$B$1:$B$27,BLIOTECAS!D$1:D$27)),"",LOOKUP($E150,BLIOTECAS!$B$1:$B$27,BLIOTECAS!D$1:D$27))</f>
        <v/>
      </c>
      <c r="C150" s="167" t="str">
        <f>IFERROR(VLOOKUP(E150,BLIOTECAS!$C$1:$E$26,3,FALSE),"")</f>
        <v>Ciencias Sociales</v>
      </c>
      <c r="D150" s="213">
        <v>43971.442361111112</v>
      </c>
      <c r="E150" s="212" t="s">
        <v>80</v>
      </c>
      <c r="F150" s="212" t="s">
        <v>316</v>
      </c>
      <c r="G150" s="212" t="s">
        <v>311</v>
      </c>
      <c r="H150" s="212" t="s">
        <v>330</v>
      </c>
      <c r="I150" s="212" t="s">
        <v>80</v>
      </c>
      <c r="J150" s="212" t="s">
        <v>203</v>
      </c>
      <c r="K150" s="212" t="s">
        <v>76</v>
      </c>
      <c r="L150" s="212"/>
      <c r="M150" s="212"/>
      <c r="N150" s="212"/>
      <c r="O150" s="212"/>
      <c r="P150" s="212"/>
      <c r="Q150" s="212">
        <v>3</v>
      </c>
      <c r="R150" s="212">
        <v>4</v>
      </c>
      <c r="S150" s="212">
        <v>4</v>
      </c>
      <c r="T150" s="212">
        <v>2</v>
      </c>
      <c r="U150" s="212">
        <v>4</v>
      </c>
      <c r="V150" s="212">
        <v>4</v>
      </c>
      <c r="W150" s="212"/>
      <c r="X150" s="212">
        <v>4</v>
      </c>
      <c r="Y150" s="212">
        <v>4</v>
      </c>
      <c r="Z150" s="212">
        <v>5</v>
      </c>
      <c r="AA150" s="212">
        <v>3</v>
      </c>
      <c r="AB150" s="212">
        <v>4</v>
      </c>
      <c r="AC150" s="212" t="s">
        <v>418</v>
      </c>
      <c r="AD150" s="212"/>
      <c r="AE150" s="212"/>
      <c r="AF150" s="212"/>
      <c r="AG150" s="212"/>
      <c r="AH150" s="212"/>
      <c r="AI150" s="212"/>
      <c r="AJ150" s="212">
        <v>4</v>
      </c>
      <c r="AK150" s="212" t="s">
        <v>7</v>
      </c>
      <c r="AL150" s="212"/>
      <c r="AM150" s="212"/>
      <c r="AN150" s="212"/>
      <c r="AO150" s="212"/>
      <c r="AP150" s="212"/>
      <c r="AQ150" s="212" t="s">
        <v>7</v>
      </c>
      <c r="AR150" s="212" t="s">
        <v>7</v>
      </c>
      <c r="AS150" s="212" t="s">
        <v>7</v>
      </c>
      <c r="AT150" s="212"/>
      <c r="AU150" s="212" t="s">
        <v>7</v>
      </c>
      <c r="AV150" s="212"/>
      <c r="AW150" s="212">
        <v>4</v>
      </c>
      <c r="AX150" s="212">
        <v>4</v>
      </c>
      <c r="AY150" s="212" t="s">
        <v>309</v>
      </c>
      <c r="AZ150" s="212" t="s">
        <v>310</v>
      </c>
      <c r="BA150" s="212" t="s">
        <v>641</v>
      </c>
      <c r="BB150">
        <f t="shared" si="10"/>
        <v>0</v>
      </c>
      <c r="BC150">
        <f t="shared" si="9"/>
        <v>1</v>
      </c>
      <c r="BD150">
        <f t="shared" si="9"/>
        <v>0</v>
      </c>
      <c r="BE150">
        <f t="shared" si="9"/>
        <v>0</v>
      </c>
      <c r="BF150">
        <f t="shared" si="9"/>
        <v>0</v>
      </c>
      <c r="BG150">
        <f t="shared" si="9"/>
        <v>0</v>
      </c>
      <c r="BH150">
        <f t="shared" si="11"/>
        <v>0</v>
      </c>
      <c r="BI150">
        <f t="shared" si="12"/>
        <v>0</v>
      </c>
      <c r="BJ150">
        <f t="shared" si="12"/>
        <v>0</v>
      </c>
      <c r="BK150">
        <f t="shared" si="12"/>
        <v>1</v>
      </c>
      <c r="BL150">
        <f t="shared" si="12"/>
        <v>1</v>
      </c>
      <c r="BM150">
        <f t="shared" si="12"/>
        <v>0</v>
      </c>
      <c r="BN150">
        <f t="shared" si="12"/>
        <v>1</v>
      </c>
    </row>
    <row r="151" spans="1:66" ht="15" x14ac:dyDescent="0.25">
      <c r="A151" s="167" t="str">
        <f>IF(ISNA(LOOKUP($E151,BLIOTECAS!$B$1:$B$27,BLIOTECAS!C$1:C$27)),"",LOOKUP($E151,BLIOTECAS!$B$1:$B$27,BLIOTECAS!C$1:C$27))</f>
        <v/>
      </c>
      <c r="B151" s="167" t="str">
        <f>IF(ISNA(LOOKUP($E151,BLIOTECAS!$B$1:$B$27,BLIOTECAS!D$1:D$27)),"",LOOKUP($E151,BLIOTECAS!$B$1:$B$27,BLIOTECAS!D$1:D$27))</f>
        <v/>
      </c>
      <c r="C151" s="167" t="str">
        <f>IFERROR(VLOOKUP(E151,BLIOTECAS!$C$1:$E$26,3,FALSE),"")</f>
        <v>Ciencias Experimentales</v>
      </c>
      <c r="D151" s="213">
        <v>43971.442361111112</v>
      </c>
      <c r="E151" s="212" t="s">
        <v>78</v>
      </c>
      <c r="F151" s="212" t="s">
        <v>316</v>
      </c>
      <c r="G151" s="212" t="s">
        <v>304</v>
      </c>
      <c r="H151" s="212" t="s">
        <v>312</v>
      </c>
      <c r="I151" s="212" t="s">
        <v>78</v>
      </c>
      <c r="J151" s="212" t="s">
        <v>73</v>
      </c>
      <c r="K151" s="212"/>
      <c r="L151" s="212"/>
      <c r="M151" s="212"/>
      <c r="N151" s="212"/>
      <c r="O151" s="212"/>
      <c r="P151" s="212"/>
      <c r="Q151" s="212">
        <v>5</v>
      </c>
      <c r="R151" s="212">
        <v>5</v>
      </c>
      <c r="S151" s="212">
        <v>5</v>
      </c>
      <c r="T151" s="212">
        <v>5</v>
      </c>
      <c r="U151" s="212">
        <v>5</v>
      </c>
      <c r="V151" s="212">
        <v>4</v>
      </c>
      <c r="W151" s="212"/>
      <c r="X151" s="212">
        <v>3</v>
      </c>
      <c r="Y151" s="212">
        <v>5</v>
      </c>
      <c r="Z151" s="212">
        <v>4</v>
      </c>
      <c r="AA151" s="212">
        <v>5</v>
      </c>
      <c r="AB151" s="212">
        <v>5</v>
      </c>
      <c r="AC151" s="212" t="s">
        <v>436</v>
      </c>
      <c r="AD151" s="212"/>
      <c r="AE151" s="212"/>
      <c r="AF151" s="212"/>
      <c r="AG151" s="212"/>
      <c r="AH151" s="212"/>
      <c r="AI151" s="212"/>
      <c r="AJ151" s="212">
        <v>5</v>
      </c>
      <c r="AK151" s="212" t="s">
        <v>239</v>
      </c>
      <c r="AL151" s="212" t="s">
        <v>323</v>
      </c>
      <c r="AM151" s="212"/>
      <c r="AN151" s="212"/>
      <c r="AO151" s="212"/>
      <c r="AP151" s="212"/>
      <c r="AQ151" s="212" t="s">
        <v>7</v>
      </c>
      <c r="AR151" s="212" t="s">
        <v>239</v>
      </c>
      <c r="AS151" s="212" t="s">
        <v>7</v>
      </c>
      <c r="AT151" s="212"/>
      <c r="AU151" s="212" t="s">
        <v>239</v>
      </c>
      <c r="AV151" s="212"/>
      <c r="AW151" s="212">
        <v>5</v>
      </c>
      <c r="AX151" s="212">
        <v>5</v>
      </c>
      <c r="AY151" s="212" t="s">
        <v>321</v>
      </c>
      <c r="AZ151" s="212" t="s">
        <v>315</v>
      </c>
      <c r="BA151" s="212"/>
      <c r="BB151">
        <f t="shared" si="10"/>
        <v>1</v>
      </c>
      <c r="BC151">
        <f t="shared" si="9"/>
        <v>0</v>
      </c>
      <c r="BD151">
        <f t="shared" si="9"/>
        <v>0</v>
      </c>
      <c r="BE151">
        <f t="shared" si="9"/>
        <v>0</v>
      </c>
      <c r="BF151">
        <f t="shared" si="9"/>
        <v>0</v>
      </c>
      <c r="BG151">
        <f t="shared" si="9"/>
        <v>0</v>
      </c>
      <c r="BH151">
        <f t="shared" si="11"/>
        <v>1</v>
      </c>
      <c r="BI151">
        <f t="shared" si="12"/>
        <v>0</v>
      </c>
      <c r="BJ151">
        <f t="shared" si="12"/>
        <v>0</v>
      </c>
      <c r="BK151">
        <f t="shared" si="12"/>
        <v>0</v>
      </c>
      <c r="BL151">
        <f t="shared" si="12"/>
        <v>0</v>
      </c>
      <c r="BM151">
        <f t="shared" si="12"/>
        <v>0</v>
      </c>
      <c r="BN151">
        <f t="shared" si="12"/>
        <v>0</v>
      </c>
    </row>
    <row r="152" spans="1:66" ht="15" x14ac:dyDescent="0.25">
      <c r="A152" s="167" t="str">
        <f>IF(ISNA(LOOKUP($E152,BLIOTECAS!$B$1:$B$27,BLIOTECAS!C$1:C$27)),"",LOOKUP($E152,BLIOTECAS!$B$1:$B$27,BLIOTECAS!C$1:C$27))</f>
        <v/>
      </c>
      <c r="B152" s="167" t="str">
        <f>IF(ISNA(LOOKUP($E152,BLIOTECAS!$B$1:$B$27,BLIOTECAS!D$1:D$27)),"",LOOKUP($E152,BLIOTECAS!$B$1:$B$27,BLIOTECAS!D$1:D$27))</f>
        <v/>
      </c>
      <c r="C152" s="167" t="str">
        <f>IFERROR(VLOOKUP(E152,BLIOTECAS!$C$1:$E$26,3,FALSE),"")</f>
        <v>Ciencias Experimentales</v>
      </c>
      <c r="D152" s="213">
        <v>43971.441666666666</v>
      </c>
      <c r="E152" s="212" t="s">
        <v>78</v>
      </c>
      <c r="F152" s="212" t="s">
        <v>304</v>
      </c>
      <c r="G152" s="212" t="s">
        <v>311</v>
      </c>
      <c r="H152" s="212" t="s">
        <v>312</v>
      </c>
      <c r="I152" s="212" t="s">
        <v>77</v>
      </c>
      <c r="J152" s="212"/>
      <c r="K152" s="212"/>
      <c r="L152" s="212"/>
      <c r="M152" s="212"/>
      <c r="N152" s="212"/>
      <c r="O152" s="212"/>
      <c r="P152" s="212"/>
      <c r="Q152" s="212">
        <v>1</v>
      </c>
      <c r="R152" s="212">
        <v>5</v>
      </c>
      <c r="S152" s="212">
        <v>3</v>
      </c>
      <c r="T152" s="212">
        <v>4</v>
      </c>
      <c r="U152" s="212">
        <v>2</v>
      </c>
      <c r="V152" s="212">
        <v>4</v>
      </c>
      <c r="W152" s="212"/>
      <c r="X152" s="212">
        <v>5</v>
      </c>
      <c r="Y152" s="212">
        <v>5</v>
      </c>
      <c r="Z152" s="212"/>
      <c r="AA152" s="212">
        <v>5</v>
      </c>
      <c r="AB152" s="212">
        <v>4</v>
      </c>
      <c r="AC152" s="212" t="s">
        <v>418</v>
      </c>
      <c r="AD152" s="212"/>
      <c r="AE152" s="212"/>
      <c r="AF152" s="212"/>
      <c r="AG152" s="212"/>
      <c r="AH152" s="212"/>
      <c r="AI152" s="212"/>
      <c r="AJ152" s="212">
        <v>5</v>
      </c>
      <c r="AK152" s="212" t="s">
        <v>239</v>
      </c>
      <c r="AL152" s="212" t="s">
        <v>323</v>
      </c>
      <c r="AM152" s="212"/>
      <c r="AN152" s="212"/>
      <c r="AO152" s="212"/>
      <c r="AP152" s="212"/>
      <c r="AQ152" s="212" t="s">
        <v>7</v>
      </c>
      <c r="AR152" s="212" t="s">
        <v>239</v>
      </c>
      <c r="AS152" s="212" t="s">
        <v>7</v>
      </c>
      <c r="AT152" s="212"/>
      <c r="AU152" s="212" t="s">
        <v>7</v>
      </c>
      <c r="AV152" s="212"/>
      <c r="AW152" s="212">
        <v>5</v>
      </c>
      <c r="AX152" s="212">
        <v>5</v>
      </c>
      <c r="AY152" s="212" t="s">
        <v>309</v>
      </c>
      <c r="AZ152" s="212" t="s">
        <v>315</v>
      </c>
      <c r="BA152" s="212"/>
      <c r="BB152">
        <f t="shared" si="10"/>
        <v>1</v>
      </c>
      <c r="BC152">
        <f t="shared" si="9"/>
        <v>0</v>
      </c>
      <c r="BD152">
        <f t="shared" si="9"/>
        <v>0</v>
      </c>
      <c r="BE152">
        <f t="shared" ref="BC152:BG203" si="13">IF(IFERROR(FIND(BE$1,$H152,1),0)&lt;&gt;0,1,0)</f>
        <v>0</v>
      </c>
      <c r="BF152">
        <f t="shared" si="13"/>
        <v>0</v>
      </c>
      <c r="BG152">
        <f t="shared" si="13"/>
        <v>0</v>
      </c>
      <c r="BH152">
        <f t="shared" si="11"/>
        <v>0</v>
      </c>
      <c r="BI152">
        <f t="shared" si="12"/>
        <v>0</v>
      </c>
      <c r="BJ152">
        <f t="shared" si="12"/>
        <v>0</v>
      </c>
      <c r="BK152">
        <f t="shared" si="12"/>
        <v>1</v>
      </c>
      <c r="BL152">
        <f t="shared" si="12"/>
        <v>1</v>
      </c>
      <c r="BM152">
        <f t="shared" si="12"/>
        <v>0</v>
      </c>
      <c r="BN152">
        <f t="shared" si="12"/>
        <v>1</v>
      </c>
    </row>
    <row r="153" spans="1:66" ht="15" x14ac:dyDescent="0.25">
      <c r="A153" s="167" t="str">
        <f>IF(ISNA(LOOKUP($E153,BLIOTECAS!$B$1:$B$27,BLIOTECAS!C$1:C$27)),"",LOOKUP($E153,BLIOTECAS!$B$1:$B$27,BLIOTECAS!C$1:C$27))</f>
        <v/>
      </c>
      <c r="B153" s="167" t="str">
        <f>IF(ISNA(LOOKUP($E153,BLIOTECAS!$B$1:$B$27,BLIOTECAS!D$1:D$27)),"",LOOKUP($E153,BLIOTECAS!$B$1:$B$27,BLIOTECAS!D$1:D$27))</f>
        <v/>
      </c>
      <c r="C153" s="167" t="str">
        <f>IFERROR(VLOOKUP(E153,BLIOTECAS!$C$1:$E$26,3,FALSE),"")</f>
        <v>Ciencias Sociales</v>
      </c>
      <c r="D153" s="213">
        <v>43971.438194444447</v>
      </c>
      <c r="E153" s="212" t="s">
        <v>76</v>
      </c>
      <c r="F153" s="212" t="s">
        <v>316</v>
      </c>
      <c r="G153" s="212" t="s">
        <v>304</v>
      </c>
      <c r="H153" s="212" t="s">
        <v>312</v>
      </c>
      <c r="I153" s="212" t="s">
        <v>76</v>
      </c>
      <c r="J153" s="212" t="s">
        <v>80</v>
      </c>
      <c r="K153" s="212" t="s">
        <v>317</v>
      </c>
      <c r="L153" s="212"/>
      <c r="M153" s="212"/>
      <c r="N153" s="212"/>
      <c r="O153" s="212"/>
      <c r="P153" s="212"/>
      <c r="Q153" s="212">
        <v>2</v>
      </c>
      <c r="R153" s="212">
        <v>5</v>
      </c>
      <c r="S153" s="212">
        <v>5</v>
      </c>
      <c r="T153" s="212">
        <v>4</v>
      </c>
      <c r="U153" s="212">
        <v>5</v>
      </c>
      <c r="V153" s="212">
        <v>3</v>
      </c>
      <c r="W153" s="212"/>
      <c r="X153" s="212">
        <v>5</v>
      </c>
      <c r="Y153" s="212">
        <v>5</v>
      </c>
      <c r="Z153" s="212">
        <v>3</v>
      </c>
      <c r="AA153" s="212">
        <v>3</v>
      </c>
      <c r="AB153" s="212">
        <v>4</v>
      </c>
      <c r="AC153" s="212" t="s">
        <v>378</v>
      </c>
      <c r="AD153" s="212"/>
      <c r="AE153" s="212"/>
      <c r="AF153" s="212"/>
      <c r="AG153" s="212"/>
      <c r="AH153" s="212"/>
      <c r="AI153" s="212"/>
      <c r="AJ153" s="212">
        <v>3</v>
      </c>
      <c r="AK153" s="212" t="s">
        <v>239</v>
      </c>
      <c r="AL153" s="212"/>
      <c r="AM153" s="212"/>
      <c r="AN153" s="212"/>
      <c r="AO153" s="212"/>
      <c r="AP153" s="212"/>
      <c r="AQ153" s="212" t="s">
        <v>239</v>
      </c>
      <c r="AR153" s="212" t="s">
        <v>239</v>
      </c>
      <c r="AS153" s="212" t="s">
        <v>239</v>
      </c>
      <c r="AT153" s="212"/>
      <c r="AU153" s="212" t="s">
        <v>239</v>
      </c>
      <c r="AV153" s="212"/>
      <c r="AW153" s="212">
        <v>5</v>
      </c>
      <c r="AX153" s="212">
        <v>5</v>
      </c>
      <c r="AY153" s="212" t="s">
        <v>309</v>
      </c>
      <c r="AZ153" s="212" t="s">
        <v>315</v>
      </c>
      <c r="BA153" s="212"/>
      <c r="BB153">
        <f t="shared" si="10"/>
        <v>1</v>
      </c>
      <c r="BC153">
        <f t="shared" si="13"/>
        <v>0</v>
      </c>
      <c r="BD153">
        <f t="shared" si="13"/>
        <v>0</v>
      </c>
      <c r="BE153">
        <f t="shared" si="13"/>
        <v>0</v>
      </c>
      <c r="BF153">
        <f t="shared" si="13"/>
        <v>0</v>
      </c>
      <c r="BG153">
        <f t="shared" si="13"/>
        <v>0</v>
      </c>
      <c r="BH153">
        <f t="shared" si="11"/>
        <v>0</v>
      </c>
      <c r="BI153">
        <f t="shared" si="12"/>
        <v>1</v>
      </c>
      <c r="BJ153">
        <f t="shared" si="12"/>
        <v>0</v>
      </c>
      <c r="BK153">
        <f t="shared" si="12"/>
        <v>1</v>
      </c>
      <c r="BL153">
        <f t="shared" si="12"/>
        <v>0</v>
      </c>
      <c r="BM153">
        <f t="shared" si="12"/>
        <v>0</v>
      </c>
      <c r="BN153">
        <f t="shared" si="12"/>
        <v>0</v>
      </c>
    </row>
    <row r="154" spans="1:66" ht="15" x14ac:dyDescent="0.25">
      <c r="A154" s="167" t="str">
        <f>IF(ISNA(LOOKUP($E154,BLIOTECAS!$B$1:$B$27,BLIOTECAS!C$1:C$27)),"",LOOKUP($E154,BLIOTECAS!$B$1:$B$27,BLIOTECAS!C$1:C$27))</f>
        <v/>
      </c>
      <c r="B154" s="167" t="str">
        <f>IF(ISNA(LOOKUP($E154,BLIOTECAS!$B$1:$B$27,BLIOTECAS!D$1:D$27)),"",LOOKUP($E154,BLIOTECAS!$B$1:$B$27,BLIOTECAS!D$1:D$27))</f>
        <v/>
      </c>
      <c r="C154" s="167" t="str">
        <f>IFERROR(VLOOKUP(E154,BLIOTECAS!$C$1:$E$26,3,FALSE),"")</f>
        <v>Ciencias de la Salud</v>
      </c>
      <c r="D154" s="213">
        <v>43971.438194444447</v>
      </c>
      <c r="E154" s="212" t="s">
        <v>84</v>
      </c>
      <c r="F154" s="212" t="s">
        <v>303</v>
      </c>
      <c r="G154" s="212" t="s">
        <v>304</v>
      </c>
      <c r="H154" s="212" t="s">
        <v>312</v>
      </c>
      <c r="I154" s="212" t="s">
        <v>84</v>
      </c>
      <c r="J154" s="212" t="s">
        <v>89</v>
      </c>
      <c r="K154" s="212"/>
      <c r="L154" s="212" t="s">
        <v>642</v>
      </c>
      <c r="M154" s="212"/>
      <c r="N154" s="212"/>
      <c r="O154" s="212"/>
      <c r="P154" s="212"/>
      <c r="Q154" s="212">
        <v>3</v>
      </c>
      <c r="R154" s="212">
        <v>4</v>
      </c>
      <c r="S154" s="212">
        <v>3</v>
      </c>
      <c r="T154" s="212">
        <v>5</v>
      </c>
      <c r="U154" s="212">
        <v>3</v>
      </c>
      <c r="V154" s="212">
        <v>4</v>
      </c>
      <c r="W154" s="212"/>
      <c r="X154" s="212">
        <v>3</v>
      </c>
      <c r="Y154" s="212">
        <v>4</v>
      </c>
      <c r="Z154" s="212">
        <v>2</v>
      </c>
      <c r="AA154" s="212">
        <v>3</v>
      </c>
      <c r="AB154" s="212">
        <v>3</v>
      </c>
      <c r="AC154" s="212" t="s">
        <v>378</v>
      </c>
      <c r="AD154" s="212"/>
      <c r="AE154" s="212"/>
      <c r="AF154" s="212"/>
      <c r="AG154" s="212"/>
      <c r="AH154" s="212"/>
      <c r="AI154" s="212"/>
      <c r="AJ154" s="212">
        <v>3</v>
      </c>
      <c r="AK154" s="212" t="s">
        <v>239</v>
      </c>
      <c r="AL154" s="212" t="s">
        <v>323</v>
      </c>
      <c r="AM154" s="212"/>
      <c r="AN154" s="212"/>
      <c r="AO154" s="212"/>
      <c r="AP154" s="212"/>
      <c r="AQ154" s="212" t="s">
        <v>239</v>
      </c>
      <c r="AR154" s="212" t="s">
        <v>7</v>
      </c>
      <c r="AS154" s="212" t="s">
        <v>7</v>
      </c>
      <c r="AT154" s="212"/>
      <c r="AU154" s="212" t="s">
        <v>239</v>
      </c>
      <c r="AV154" s="212" t="s">
        <v>643</v>
      </c>
      <c r="AW154" s="212">
        <v>4</v>
      </c>
      <c r="AX154" s="212">
        <v>5</v>
      </c>
      <c r="AY154" s="212" t="s">
        <v>321</v>
      </c>
      <c r="AZ154" s="212" t="s">
        <v>337</v>
      </c>
      <c r="BA154" s="212"/>
      <c r="BB154">
        <f t="shared" si="10"/>
        <v>1</v>
      </c>
      <c r="BC154">
        <f t="shared" si="13"/>
        <v>0</v>
      </c>
      <c r="BD154">
        <f t="shared" si="13"/>
        <v>0</v>
      </c>
      <c r="BE154">
        <f t="shared" si="13"/>
        <v>0</v>
      </c>
      <c r="BF154">
        <f t="shared" si="13"/>
        <v>0</v>
      </c>
      <c r="BG154">
        <f t="shared" si="13"/>
        <v>0</v>
      </c>
      <c r="BH154">
        <f t="shared" si="11"/>
        <v>0</v>
      </c>
      <c r="BI154">
        <f t="shared" si="12"/>
        <v>1</v>
      </c>
      <c r="BJ154">
        <f t="shared" si="12"/>
        <v>0</v>
      </c>
      <c r="BK154">
        <f t="shared" si="12"/>
        <v>1</v>
      </c>
      <c r="BL154">
        <f t="shared" si="12"/>
        <v>0</v>
      </c>
      <c r="BM154">
        <f t="shared" si="12"/>
        <v>0</v>
      </c>
      <c r="BN154">
        <f t="shared" si="12"/>
        <v>0</v>
      </c>
    </row>
    <row r="155" spans="1:66" ht="15" x14ac:dyDescent="0.25">
      <c r="A155" s="167" t="str">
        <f>IF(ISNA(LOOKUP($E155,BLIOTECAS!$B$1:$B$27,BLIOTECAS!C$1:C$27)),"",LOOKUP($E155,BLIOTECAS!$B$1:$B$27,BLIOTECAS!C$1:C$27))</f>
        <v/>
      </c>
      <c r="B155" s="167" t="str">
        <f>IF(ISNA(LOOKUP($E155,BLIOTECAS!$B$1:$B$27,BLIOTECAS!D$1:D$27)),"",LOOKUP($E155,BLIOTECAS!$B$1:$B$27,BLIOTECAS!D$1:D$27))</f>
        <v/>
      </c>
      <c r="C155" s="167" t="str">
        <f>IFERROR(VLOOKUP(E155,BLIOTECAS!$C$1:$E$26,3,FALSE),"")</f>
        <v>Ciencias de la Salud</v>
      </c>
      <c r="D155" s="213">
        <v>43971.427777777775</v>
      </c>
      <c r="E155" s="212" t="s">
        <v>200</v>
      </c>
      <c r="F155" s="212" t="s">
        <v>316</v>
      </c>
      <c r="G155" s="212" t="s">
        <v>311</v>
      </c>
      <c r="H155" s="212" t="s">
        <v>312</v>
      </c>
      <c r="I155" s="212" t="s">
        <v>200</v>
      </c>
      <c r="J155" s="212" t="s">
        <v>89</v>
      </c>
      <c r="K155" s="212"/>
      <c r="L155" s="212"/>
      <c r="M155" s="212"/>
      <c r="N155" s="212"/>
      <c r="O155" s="212"/>
      <c r="P155" s="212"/>
      <c r="Q155" s="212">
        <v>2</v>
      </c>
      <c r="R155" s="212">
        <v>5</v>
      </c>
      <c r="S155" s="212">
        <v>2</v>
      </c>
      <c r="T155" s="212">
        <v>3</v>
      </c>
      <c r="U155" s="212">
        <v>2</v>
      </c>
      <c r="V155" s="212">
        <v>4</v>
      </c>
      <c r="W155" s="212"/>
      <c r="X155" s="212">
        <v>5</v>
      </c>
      <c r="Y155" s="212">
        <v>5</v>
      </c>
      <c r="Z155" s="212">
        <v>5</v>
      </c>
      <c r="AA155" s="212">
        <v>5</v>
      </c>
      <c r="AB155" s="212">
        <v>5</v>
      </c>
      <c r="AC155" s="212" t="s">
        <v>326</v>
      </c>
      <c r="AD155" s="212"/>
      <c r="AE155" s="212"/>
      <c r="AF155" s="212"/>
      <c r="AG155" s="212"/>
      <c r="AH155" s="212"/>
      <c r="AI155" s="212"/>
      <c r="AJ155" s="212">
        <v>4</v>
      </c>
      <c r="AK155" s="212" t="s">
        <v>239</v>
      </c>
      <c r="AL155" s="212" t="s">
        <v>323</v>
      </c>
      <c r="AM155" s="212"/>
      <c r="AN155" s="212"/>
      <c r="AO155" s="212"/>
      <c r="AP155" s="212"/>
      <c r="AQ155" s="212" t="s">
        <v>7</v>
      </c>
      <c r="AR155" s="212" t="s">
        <v>239</v>
      </c>
      <c r="AS155" s="212" t="s">
        <v>239</v>
      </c>
      <c r="AT155" s="212" t="s">
        <v>6</v>
      </c>
      <c r="AU155" s="212" t="s">
        <v>7</v>
      </c>
      <c r="AV155" s="212"/>
      <c r="AW155" s="212">
        <v>5</v>
      </c>
      <c r="AX155" s="212">
        <v>5</v>
      </c>
      <c r="AY155" s="212" t="s">
        <v>309</v>
      </c>
      <c r="AZ155" s="212" t="s">
        <v>315</v>
      </c>
      <c r="BA155" s="212" t="s">
        <v>644</v>
      </c>
      <c r="BB155">
        <f t="shared" si="10"/>
        <v>1</v>
      </c>
      <c r="BC155">
        <f t="shared" si="13"/>
        <v>0</v>
      </c>
      <c r="BD155">
        <f t="shared" si="13"/>
        <v>0</v>
      </c>
      <c r="BE155">
        <f t="shared" si="13"/>
        <v>0</v>
      </c>
      <c r="BF155">
        <f t="shared" si="13"/>
        <v>0</v>
      </c>
      <c r="BG155">
        <f t="shared" si="13"/>
        <v>0</v>
      </c>
      <c r="BH155">
        <f t="shared" si="11"/>
        <v>0</v>
      </c>
      <c r="BI155">
        <f t="shared" si="12"/>
        <v>0</v>
      </c>
      <c r="BJ155">
        <f t="shared" si="12"/>
        <v>0</v>
      </c>
      <c r="BK155">
        <f t="shared" si="12"/>
        <v>1</v>
      </c>
      <c r="BL155">
        <f t="shared" si="12"/>
        <v>0</v>
      </c>
      <c r="BM155">
        <f t="shared" si="12"/>
        <v>0</v>
      </c>
      <c r="BN155">
        <f t="shared" si="12"/>
        <v>0</v>
      </c>
    </row>
    <row r="156" spans="1:66" ht="15" x14ac:dyDescent="0.25">
      <c r="A156" s="167" t="str">
        <f>IF(ISNA(LOOKUP($E156,BLIOTECAS!$B$1:$B$27,BLIOTECAS!C$1:C$27)),"",LOOKUP($E156,BLIOTECAS!$B$1:$B$27,BLIOTECAS!C$1:C$27))</f>
        <v/>
      </c>
      <c r="B156" s="167" t="str">
        <f>IF(ISNA(LOOKUP($E156,BLIOTECAS!$B$1:$B$27,BLIOTECAS!D$1:D$27)),"",LOOKUP($E156,BLIOTECAS!$B$1:$B$27,BLIOTECAS!D$1:D$27))</f>
        <v/>
      </c>
      <c r="C156" s="167" t="str">
        <f>IFERROR(VLOOKUP(E156,BLIOTECAS!$C$1:$E$26,3,FALSE),"")</f>
        <v>Ciencias de la Salud</v>
      </c>
      <c r="D156" s="213">
        <v>43971.425694444442</v>
      </c>
      <c r="E156" s="212" t="s">
        <v>202</v>
      </c>
      <c r="F156" s="212" t="s">
        <v>303</v>
      </c>
      <c r="G156" s="212" t="s">
        <v>303</v>
      </c>
      <c r="H156" s="212" t="s">
        <v>312</v>
      </c>
      <c r="I156" s="212" t="s">
        <v>202</v>
      </c>
      <c r="J156" s="212"/>
      <c r="K156" s="212"/>
      <c r="L156" s="212"/>
      <c r="M156" s="212"/>
      <c r="N156" s="212"/>
      <c r="O156" s="212"/>
      <c r="P156" s="212"/>
      <c r="Q156" s="212">
        <v>4</v>
      </c>
      <c r="R156" s="212">
        <v>5</v>
      </c>
      <c r="S156" s="212">
        <v>2</v>
      </c>
      <c r="T156" s="212">
        <v>3</v>
      </c>
      <c r="U156" s="212">
        <v>3</v>
      </c>
      <c r="V156" s="212">
        <v>5</v>
      </c>
      <c r="W156" s="212"/>
      <c r="X156" s="212">
        <v>5</v>
      </c>
      <c r="Y156" s="212">
        <v>5</v>
      </c>
      <c r="Z156" s="212">
        <v>3</v>
      </c>
      <c r="AA156" s="212">
        <v>5</v>
      </c>
      <c r="AB156" s="212">
        <v>3</v>
      </c>
      <c r="AC156" s="212" t="s">
        <v>326</v>
      </c>
      <c r="AD156" s="212"/>
      <c r="AE156" s="212"/>
      <c r="AF156" s="212"/>
      <c r="AG156" s="212"/>
      <c r="AH156" s="212"/>
      <c r="AI156" s="212"/>
      <c r="AJ156" s="212">
        <v>4</v>
      </c>
      <c r="AK156" s="212" t="s">
        <v>239</v>
      </c>
      <c r="AL156" s="212" t="s">
        <v>323</v>
      </c>
      <c r="AM156" s="212"/>
      <c r="AN156" s="212"/>
      <c r="AO156" s="212"/>
      <c r="AP156" s="212"/>
      <c r="AQ156" s="212" t="s">
        <v>239</v>
      </c>
      <c r="AR156" s="212" t="s">
        <v>239</v>
      </c>
      <c r="AS156" s="212" t="s">
        <v>239</v>
      </c>
      <c r="AT156" s="212" t="s">
        <v>324</v>
      </c>
      <c r="AU156" s="212" t="s">
        <v>7</v>
      </c>
      <c r="AV156" s="212"/>
      <c r="AW156" s="212">
        <v>5</v>
      </c>
      <c r="AX156" s="212">
        <v>5</v>
      </c>
      <c r="AY156" s="212" t="s">
        <v>309</v>
      </c>
      <c r="AZ156" s="212" t="s">
        <v>310</v>
      </c>
      <c r="BA156" s="212"/>
      <c r="BB156">
        <f t="shared" si="10"/>
        <v>1</v>
      </c>
      <c r="BC156">
        <f t="shared" si="13"/>
        <v>0</v>
      </c>
      <c r="BD156">
        <f t="shared" si="13"/>
        <v>0</v>
      </c>
      <c r="BE156">
        <f t="shared" si="13"/>
        <v>0</v>
      </c>
      <c r="BF156">
        <f t="shared" si="13"/>
        <v>0</v>
      </c>
      <c r="BG156">
        <f t="shared" si="13"/>
        <v>0</v>
      </c>
      <c r="BH156">
        <f t="shared" si="11"/>
        <v>0</v>
      </c>
      <c r="BI156">
        <f t="shared" si="12"/>
        <v>0</v>
      </c>
      <c r="BJ156">
        <f t="shared" si="12"/>
        <v>0</v>
      </c>
      <c r="BK156">
        <f t="shared" si="12"/>
        <v>1</v>
      </c>
      <c r="BL156">
        <f t="shared" si="12"/>
        <v>0</v>
      </c>
      <c r="BM156">
        <f t="shared" si="12"/>
        <v>0</v>
      </c>
      <c r="BN156">
        <f t="shared" si="12"/>
        <v>0</v>
      </c>
    </row>
    <row r="157" spans="1:66" ht="15" x14ac:dyDescent="0.25">
      <c r="A157" s="167" t="str">
        <f>IF(ISNA(LOOKUP($E157,BLIOTECAS!$B$1:$B$27,BLIOTECAS!C$1:C$27)),"",LOOKUP($E157,BLIOTECAS!$B$1:$B$27,BLIOTECAS!C$1:C$27))</f>
        <v/>
      </c>
      <c r="B157" s="167" t="str">
        <f>IF(ISNA(LOOKUP($E157,BLIOTECAS!$B$1:$B$27,BLIOTECAS!D$1:D$27)),"",LOOKUP($E157,BLIOTECAS!$B$1:$B$27,BLIOTECAS!D$1:D$27))</f>
        <v/>
      </c>
      <c r="C157" s="167" t="str">
        <f>IFERROR(VLOOKUP(E157,BLIOTECAS!$C$1:$E$26,3,FALSE),"")</f>
        <v>Ciencias Sociales</v>
      </c>
      <c r="D157" s="213">
        <v>43971.415972222225</v>
      </c>
      <c r="E157" s="212" t="s">
        <v>76</v>
      </c>
      <c r="F157" s="212" t="s">
        <v>316</v>
      </c>
      <c r="G157" s="212" t="s">
        <v>303</v>
      </c>
      <c r="H157" s="212" t="s">
        <v>312</v>
      </c>
      <c r="I157" s="212" t="s">
        <v>76</v>
      </c>
      <c r="J157" s="212" t="s">
        <v>79</v>
      </c>
      <c r="K157" s="212" t="s">
        <v>80</v>
      </c>
      <c r="L157" s="212"/>
      <c r="M157" s="212"/>
      <c r="N157" s="212"/>
      <c r="O157" s="212"/>
      <c r="P157" s="212"/>
      <c r="Q157" s="212">
        <v>4</v>
      </c>
      <c r="R157" s="212">
        <v>3</v>
      </c>
      <c r="S157" s="212">
        <v>3</v>
      </c>
      <c r="T157" s="212">
        <v>1</v>
      </c>
      <c r="U157" s="212">
        <v>5</v>
      </c>
      <c r="V157" s="212">
        <v>3</v>
      </c>
      <c r="W157" s="212"/>
      <c r="X157" s="212">
        <v>5</v>
      </c>
      <c r="Y157" s="212">
        <v>5</v>
      </c>
      <c r="Z157" s="212">
        <v>4</v>
      </c>
      <c r="AA157" s="212">
        <v>5</v>
      </c>
      <c r="AB157" s="212">
        <v>4</v>
      </c>
      <c r="AC157" s="212" t="s">
        <v>314</v>
      </c>
      <c r="AD157" s="212"/>
      <c r="AE157" s="212"/>
      <c r="AF157" s="212"/>
      <c r="AG157" s="212"/>
      <c r="AH157" s="212"/>
      <c r="AI157" s="212"/>
      <c r="AJ157" s="212">
        <v>4</v>
      </c>
      <c r="AK157" s="212" t="s">
        <v>239</v>
      </c>
      <c r="AL157" s="212" t="s">
        <v>323</v>
      </c>
      <c r="AM157" s="212"/>
      <c r="AN157" s="212"/>
      <c r="AO157" s="212"/>
      <c r="AP157" s="212"/>
      <c r="AQ157" s="212" t="s">
        <v>7</v>
      </c>
      <c r="AR157" s="212" t="s">
        <v>239</v>
      </c>
      <c r="AS157" s="212" t="s">
        <v>7</v>
      </c>
      <c r="AT157" s="212"/>
      <c r="AU157" s="212" t="s">
        <v>7</v>
      </c>
      <c r="AV157" s="212"/>
      <c r="AW157" s="212">
        <v>5</v>
      </c>
      <c r="AX157" s="212">
        <v>5</v>
      </c>
      <c r="AY157" s="212" t="s">
        <v>321</v>
      </c>
      <c r="AZ157" s="212" t="s">
        <v>315</v>
      </c>
      <c r="BA157" s="212"/>
      <c r="BB157">
        <f t="shared" si="10"/>
        <v>1</v>
      </c>
      <c r="BC157">
        <f t="shared" si="13"/>
        <v>0</v>
      </c>
      <c r="BD157">
        <f t="shared" si="13"/>
        <v>0</v>
      </c>
      <c r="BE157">
        <f t="shared" si="13"/>
        <v>0</v>
      </c>
      <c r="BF157">
        <f t="shared" si="13"/>
        <v>0</v>
      </c>
      <c r="BG157">
        <f t="shared" si="13"/>
        <v>0</v>
      </c>
      <c r="BH157">
        <f t="shared" si="11"/>
        <v>0</v>
      </c>
      <c r="BI157">
        <f t="shared" si="12"/>
        <v>0</v>
      </c>
      <c r="BJ157">
        <f t="shared" si="12"/>
        <v>0</v>
      </c>
      <c r="BK157">
        <f t="shared" si="12"/>
        <v>0</v>
      </c>
      <c r="BL157">
        <f t="shared" si="12"/>
        <v>0</v>
      </c>
      <c r="BM157">
        <f t="shared" si="12"/>
        <v>1</v>
      </c>
      <c r="BN157">
        <f t="shared" si="12"/>
        <v>0</v>
      </c>
    </row>
    <row r="158" spans="1:66" ht="15" x14ac:dyDescent="0.25">
      <c r="A158" s="167" t="str">
        <f>IF(ISNA(LOOKUP($E158,BLIOTECAS!$B$1:$B$27,BLIOTECAS!C$1:C$27)),"",LOOKUP($E158,BLIOTECAS!$B$1:$B$27,BLIOTECAS!C$1:C$27))</f>
        <v/>
      </c>
      <c r="B158" s="167" t="str">
        <f>IF(ISNA(LOOKUP($E158,BLIOTECAS!$B$1:$B$27,BLIOTECAS!D$1:D$27)),"",LOOKUP($E158,BLIOTECAS!$B$1:$B$27,BLIOTECAS!D$1:D$27))</f>
        <v/>
      </c>
      <c r="C158" s="167" t="str">
        <f>IFERROR(VLOOKUP(E158,BLIOTECAS!$C$1:$E$26,3,FALSE),"")</f>
        <v>Ciencias Sociales</v>
      </c>
      <c r="D158" s="213">
        <v>43971.411805555559</v>
      </c>
      <c r="E158" s="212" t="s">
        <v>76</v>
      </c>
      <c r="F158" s="212" t="s">
        <v>316</v>
      </c>
      <c r="G158" s="212" t="s">
        <v>311</v>
      </c>
      <c r="H158" s="212" t="s">
        <v>333</v>
      </c>
      <c r="I158" s="212" t="s">
        <v>76</v>
      </c>
      <c r="J158" s="212" t="s">
        <v>317</v>
      </c>
      <c r="K158" s="212" t="s">
        <v>199</v>
      </c>
      <c r="L158" s="212"/>
      <c r="M158" s="212"/>
      <c r="N158" s="212"/>
      <c r="O158" s="212"/>
      <c r="P158" s="212"/>
      <c r="Q158" s="212">
        <v>2</v>
      </c>
      <c r="R158" s="212">
        <v>5</v>
      </c>
      <c r="S158" s="212">
        <v>3</v>
      </c>
      <c r="T158" s="212">
        <v>1</v>
      </c>
      <c r="U158" s="212">
        <v>5</v>
      </c>
      <c r="V158" s="212">
        <v>4</v>
      </c>
      <c r="W158" s="212"/>
      <c r="X158" s="212">
        <v>4</v>
      </c>
      <c r="Y158" s="212">
        <v>5</v>
      </c>
      <c r="Z158" s="212">
        <v>4</v>
      </c>
      <c r="AA158" s="212">
        <v>4</v>
      </c>
      <c r="AB158" s="212">
        <v>5</v>
      </c>
      <c r="AC158" s="212" t="s">
        <v>326</v>
      </c>
      <c r="AD158" s="212"/>
      <c r="AE158" s="212"/>
      <c r="AF158" s="212"/>
      <c r="AG158" s="212"/>
      <c r="AH158" s="212"/>
      <c r="AI158" s="212"/>
      <c r="AJ158" s="212">
        <v>5</v>
      </c>
      <c r="AK158" s="212" t="s">
        <v>239</v>
      </c>
      <c r="AL158" s="212" t="s">
        <v>327</v>
      </c>
      <c r="AM158" s="212"/>
      <c r="AN158" s="212"/>
      <c r="AO158" s="212"/>
      <c r="AP158" s="212"/>
      <c r="AQ158" s="212" t="s">
        <v>7</v>
      </c>
      <c r="AR158" s="212" t="s">
        <v>239</v>
      </c>
      <c r="AS158" s="212" t="s">
        <v>239</v>
      </c>
      <c r="AT158" s="212" t="s">
        <v>324</v>
      </c>
      <c r="AU158" s="212" t="s">
        <v>7</v>
      </c>
      <c r="AV158" s="212"/>
      <c r="AW158" s="212">
        <v>5</v>
      </c>
      <c r="AX158" s="212">
        <v>5</v>
      </c>
      <c r="AY158" s="212" t="s">
        <v>309</v>
      </c>
      <c r="AZ158" s="212" t="s">
        <v>315</v>
      </c>
      <c r="BA158" s="212"/>
      <c r="BB158">
        <f t="shared" si="10"/>
        <v>0</v>
      </c>
      <c r="BC158">
        <f t="shared" si="13"/>
        <v>0</v>
      </c>
      <c r="BD158">
        <f t="shared" si="13"/>
        <v>0</v>
      </c>
      <c r="BE158">
        <f t="shared" si="13"/>
        <v>1</v>
      </c>
      <c r="BF158">
        <f t="shared" si="13"/>
        <v>0</v>
      </c>
      <c r="BG158">
        <f t="shared" si="13"/>
        <v>0</v>
      </c>
      <c r="BH158">
        <f t="shared" si="11"/>
        <v>0</v>
      </c>
      <c r="BI158">
        <f t="shared" si="12"/>
        <v>0</v>
      </c>
      <c r="BJ158">
        <f t="shared" si="12"/>
        <v>0</v>
      </c>
      <c r="BK158">
        <f t="shared" si="12"/>
        <v>1</v>
      </c>
      <c r="BL158">
        <f t="shared" si="12"/>
        <v>0</v>
      </c>
      <c r="BM158">
        <f t="shared" si="12"/>
        <v>0</v>
      </c>
      <c r="BN158">
        <f t="shared" si="12"/>
        <v>0</v>
      </c>
    </row>
    <row r="159" spans="1:66" ht="15" x14ac:dyDescent="0.25">
      <c r="A159" s="167" t="str">
        <f>IF(ISNA(LOOKUP($E159,BLIOTECAS!$B$1:$B$27,BLIOTECAS!C$1:C$27)),"",LOOKUP($E159,BLIOTECAS!$B$1:$B$27,BLIOTECAS!C$1:C$27))</f>
        <v/>
      </c>
      <c r="B159" s="167" t="str">
        <f>IF(ISNA(LOOKUP($E159,BLIOTECAS!$B$1:$B$27,BLIOTECAS!D$1:D$27)),"",LOOKUP($E159,BLIOTECAS!$B$1:$B$27,BLIOTECAS!D$1:D$27))</f>
        <v/>
      </c>
      <c r="C159" s="167" t="str">
        <f>IFERROR(VLOOKUP(E159,BLIOTECAS!$C$1:$E$26,3,FALSE),"")</f>
        <v>Ciencias Sociales</v>
      </c>
      <c r="D159" s="213">
        <v>43971.400694444441</v>
      </c>
      <c r="E159" s="212" t="s">
        <v>76</v>
      </c>
      <c r="F159" s="212" t="s">
        <v>303</v>
      </c>
      <c r="G159" s="212" t="s">
        <v>311</v>
      </c>
      <c r="H159" s="212" t="s">
        <v>384</v>
      </c>
      <c r="I159" s="212" t="s">
        <v>76</v>
      </c>
      <c r="J159" s="212" t="s">
        <v>80</v>
      </c>
      <c r="K159" s="212"/>
      <c r="L159" s="212"/>
      <c r="M159" s="212"/>
      <c r="N159" s="212"/>
      <c r="O159" s="212"/>
      <c r="P159" s="212"/>
      <c r="Q159" s="212">
        <v>5</v>
      </c>
      <c r="R159" s="212">
        <v>4</v>
      </c>
      <c r="S159" s="212">
        <v>4</v>
      </c>
      <c r="T159" s="212">
        <v>4</v>
      </c>
      <c r="U159" s="212">
        <v>5</v>
      </c>
      <c r="V159" s="212">
        <v>5</v>
      </c>
      <c r="W159" s="212"/>
      <c r="X159" s="212">
        <v>5</v>
      </c>
      <c r="Y159" s="212">
        <v>5</v>
      </c>
      <c r="Z159" s="212">
        <v>5</v>
      </c>
      <c r="AA159" s="212">
        <v>5</v>
      </c>
      <c r="AB159" s="212">
        <v>5</v>
      </c>
      <c r="AC159" s="212" t="s">
        <v>326</v>
      </c>
      <c r="AD159" s="212"/>
      <c r="AE159" s="212"/>
      <c r="AF159" s="212"/>
      <c r="AG159" s="212"/>
      <c r="AH159" s="212"/>
      <c r="AI159" s="212"/>
      <c r="AJ159" s="212">
        <v>5</v>
      </c>
      <c r="AK159" s="212" t="s">
        <v>239</v>
      </c>
      <c r="AL159" s="212" t="s">
        <v>323</v>
      </c>
      <c r="AM159" s="212"/>
      <c r="AN159" s="212"/>
      <c r="AO159" s="212"/>
      <c r="AP159" s="212"/>
      <c r="AQ159" s="212" t="s">
        <v>7</v>
      </c>
      <c r="AR159" s="212" t="s">
        <v>7</v>
      </c>
      <c r="AS159" s="212" t="s">
        <v>7</v>
      </c>
      <c r="AT159" s="212"/>
      <c r="AU159" s="212" t="s">
        <v>7</v>
      </c>
      <c r="AV159" s="212"/>
      <c r="AW159" s="212">
        <v>5</v>
      </c>
      <c r="AX159" s="212">
        <v>5</v>
      </c>
      <c r="AY159" s="212" t="s">
        <v>309</v>
      </c>
      <c r="AZ159" s="212" t="s">
        <v>315</v>
      </c>
      <c r="BA159" s="212"/>
      <c r="BB159">
        <f t="shared" si="10"/>
        <v>1</v>
      </c>
      <c r="BC159">
        <f t="shared" si="13"/>
        <v>0</v>
      </c>
      <c r="BD159">
        <f t="shared" si="13"/>
        <v>1</v>
      </c>
      <c r="BE159">
        <f t="shared" si="13"/>
        <v>0</v>
      </c>
      <c r="BF159">
        <f t="shared" si="13"/>
        <v>0</v>
      </c>
      <c r="BG159">
        <f t="shared" si="13"/>
        <v>0</v>
      </c>
      <c r="BH159">
        <f t="shared" si="11"/>
        <v>0</v>
      </c>
      <c r="BI159">
        <f t="shared" si="12"/>
        <v>0</v>
      </c>
      <c r="BJ159">
        <f t="shared" si="12"/>
        <v>0</v>
      </c>
      <c r="BK159">
        <f t="shared" si="12"/>
        <v>1</v>
      </c>
      <c r="BL159">
        <f t="shared" si="12"/>
        <v>0</v>
      </c>
      <c r="BM159">
        <f t="shared" si="12"/>
        <v>0</v>
      </c>
      <c r="BN159">
        <f t="shared" si="12"/>
        <v>0</v>
      </c>
    </row>
    <row r="160" spans="1:66" ht="15" x14ac:dyDescent="0.25">
      <c r="A160" s="167" t="str">
        <f>IF(ISNA(LOOKUP($E160,BLIOTECAS!$B$1:$B$27,BLIOTECAS!C$1:C$27)),"",LOOKUP($E160,BLIOTECAS!$B$1:$B$27,BLIOTECAS!C$1:C$27))</f>
        <v/>
      </c>
      <c r="B160" s="167" t="str">
        <f>IF(ISNA(LOOKUP($E160,BLIOTECAS!$B$1:$B$27,BLIOTECAS!D$1:D$27)),"",LOOKUP($E160,BLIOTECAS!$B$1:$B$27,BLIOTECAS!D$1:D$27))</f>
        <v/>
      </c>
      <c r="C160" s="167" t="str">
        <f>IFERROR(VLOOKUP(E160,BLIOTECAS!$C$1:$E$26,3,FALSE),"")</f>
        <v>Ciencias de la Salud</v>
      </c>
      <c r="D160" s="228">
        <v>43971.400694444441</v>
      </c>
      <c r="E160" s="212" t="s">
        <v>90</v>
      </c>
      <c r="F160" s="212" t="s">
        <v>303</v>
      </c>
      <c r="G160" s="212" t="s">
        <v>311</v>
      </c>
      <c r="H160" s="212" t="s">
        <v>312</v>
      </c>
      <c r="I160" s="212" t="s">
        <v>90</v>
      </c>
      <c r="J160" s="212" t="s">
        <v>89</v>
      </c>
      <c r="K160" s="212" t="s">
        <v>200</v>
      </c>
      <c r="L160" s="212" t="s">
        <v>645</v>
      </c>
      <c r="M160" s="212"/>
      <c r="N160" s="212"/>
      <c r="O160" s="212"/>
      <c r="P160" s="212"/>
      <c r="Q160" s="212">
        <v>4</v>
      </c>
      <c r="R160" s="212">
        <v>4</v>
      </c>
      <c r="S160" s="212">
        <v>4</v>
      </c>
      <c r="T160" s="212">
        <v>3</v>
      </c>
      <c r="U160" s="212">
        <v>3</v>
      </c>
      <c r="V160" s="212">
        <v>4</v>
      </c>
      <c r="W160" s="212"/>
      <c r="X160" s="212">
        <v>5</v>
      </c>
      <c r="Y160" s="212">
        <v>5</v>
      </c>
      <c r="Z160" s="212">
        <v>5</v>
      </c>
      <c r="AA160" s="212">
        <v>4</v>
      </c>
      <c r="AB160" s="212">
        <v>5</v>
      </c>
      <c r="AC160" s="212" t="s">
        <v>314</v>
      </c>
      <c r="AD160" s="212"/>
      <c r="AE160" s="212"/>
      <c r="AF160" s="212"/>
      <c r="AG160" s="212"/>
      <c r="AH160" s="212"/>
      <c r="AI160" s="212"/>
      <c r="AJ160" s="212">
        <v>5</v>
      </c>
      <c r="AK160" s="212" t="s">
        <v>239</v>
      </c>
      <c r="AL160" s="212" t="s">
        <v>327</v>
      </c>
      <c r="AM160" s="212"/>
      <c r="AN160" s="212"/>
      <c r="AO160" s="212"/>
      <c r="AP160" s="212"/>
      <c r="AQ160" s="212" t="s">
        <v>239</v>
      </c>
      <c r="AR160" s="212" t="s">
        <v>239</v>
      </c>
      <c r="AS160" s="212" t="s">
        <v>239</v>
      </c>
      <c r="AT160" s="212" t="s">
        <v>6</v>
      </c>
      <c r="AU160" s="212" t="s">
        <v>7</v>
      </c>
      <c r="AV160" s="212"/>
      <c r="AW160" s="212">
        <v>5</v>
      </c>
      <c r="AX160" s="212">
        <v>5</v>
      </c>
      <c r="AY160" s="212" t="s">
        <v>309</v>
      </c>
      <c r="AZ160" s="212" t="s">
        <v>310</v>
      </c>
      <c r="BA160" s="212"/>
      <c r="BB160">
        <f t="shared" si="10"/>
        <v>1</v>
      </c>
      <c r="BC160">
        <f t="shared" si="13"/>
        <v>0</v>
      </c>
      <c r="BD160">
        <f t="shared" si="13"/>
        <v>0</v>
      </c>
      <c r="BE160">
        <f t="shared" si="13"/>
        <v>0</v>
      </c>
      <c r="BF160">
        <f t="shared" si="13"/>
        <v>0</v>
      </c>
      <c r="BG160">
        <f t="shared" si="13"/>
        <v>0</v>
      </c>
      <c r="BH160">
        <f t="shared" si="11"/>
        <v>0</v>
      </c>
      <c r="BI160">
        <f t="shared" si="12"/>
        <v>0</v>
      </c>
      <c r="BJ160">
        <f t="shared" si="12"/>
        <v>0</v>
      </c>
      <c r="BK160">
        <f t="shared" si="12"/>
        <v>0</v>
      </c>
      <c r="BL160">
        <f t="shared" si="12"/>
        <v>0</v>
      </c>
      <c r="BM160">
        <f t="shared" si="12"/>
        <v>1</v>
      </c>
      <c r="BN160">
        <f t="shared" si="12"/>
        <v>0</v>
      </c>
    </row>
    <row r="161" spans="1:66" ht="15" x14ac:dyDescent="0.25">
      <c r="A161" s="167" t="str">
        <f>IF(ISNA(LOOKUP($E161,BLIOTECAS!$B$1:$B$27,BLIOTECAS!C$1:C$27)),"",LOOKUP($E161,BLIOTECAS!$B$1:$B$27,BLIOTECAS!C$1:C$27))</f>
        <v/>
      </c>
      <c r="B161" s="167" t="str">
        <f>IF(ISNA(LOOKUP($E161,BLIOTECAS!$B$1:$B$27,BLIOTECAS!D$1:D$27)),"",LOOKUP($E161,BLIOTECAS!$B$1:$B$27,BLIOTECAS!D$1:D$27))</f>
        <v/>
      </c>
      <c r="C161" s="167" t="str">
        <f>IFERROR(VLOOKUP(E161,BLIOTECAS!$C$1:$E$26,3,FALSE),"")</f>
        <v>Ciencias de la Salud</v>
      </c>
      <c r="D161" s="213">
        <v>43971.380555555559</v>
      </c>
      <c r="E161" s="212" t="s">
        <v>202</v>
      </c>
      <c r="F161" s="212" t="s">
        <v>316</v>
      </c>
      <c r="G161" s="212" t="s">
        <v>316</v>
      </c>
      <c r="H161" s="212" t="s">
        <v>333</v>
      </c>
      <c r="I161" s="212" t="s">
        <v>202</v>
      </c>
      <c r="J161" s="212" t="s">
        <v>77</v>
      </c>
      <c r="K161" s="212"/>
      <c r="L161" s="212"/>
      <c r="M161" s="212"/>
      <c r="N161" s="212"/>
      <c r="O161" s="212"/>
      <c r="P161" s="212"/>
      <c r="Q161" s="212">
        <v>1</v>
      </c>
      <c r="R161" s="212">
        <v>5</v>
      </c>
      <c r="S161" s="212">
        <v>4</v>
      </c>
      <c r="T161" s="212">
        <v>5</v>
      </c>
      <c r="U161" s="212">
        <v>5</v>
      </c>
      <c r="V161" s="212">
        <v>5</v>
      </c>
      <c r="W161" s="212"/>
      <c r="X161" s="212">
        <v>4</v>
      </c>
      <c r="Y161" s="212">
        <v>4</v>
      </c>
      <c r="Z161" s="212">
        <v>3</v>
      </c>
      <c r="AA161" s="212">
        <v>5</v>
      </c>
      <c r="AB161" s="212">
        <v>3</v>
      </c>
      <c r="AC161" s="212" t="s">
        <v>336</v>
      </c>
      <c r="AD161" s="212"/>
      <c r="AE161" s="212"/>
      <c r="AF161" s="212"/>
      <c r="AG161" s="212"/>
      <c r="AH161" s="212"/>
      <c r="AI161" s="212"/>
      <c r="AJ161" s="212">
        <v>3</v>
      </c>
      <c r="AK161" s="212" t="s">
        <v>7</v>
      </c>
      <c r="AL161" s="212"/>
      <c r="AM161" s="212"/>
      <c r="AN161" s="212"/>
      <c r="AO161" s="212"/>
      <c r="AP161" s="212"/>
      <c r="AQ161" s="212" t="s">
        <v>7</v>
      </c>
      <c r="AR161" s="212" t="s">
        <v>7</v>
      </c>
      <c r="AS161" s="212" t="s">
        <v>7</v>
      </c>
      <c r="AT161" s="212"/>
      <c r="AU161" s="212" t="s">
        <v>7</v>
      </c>
      <c r="AV161" s="212"/>
      <c r="AW161" s="212">
        <v>5</v>
      </c>
      <c r="AX161" s="212">
        <v>5</v>
      </c>
      <c r="AY161" s="212" t="s">
        <v>321</v>
      </c>
      <c r="AZ161" s="212" t="s">
        <v>315</v>
      </c>
      <c r="BA161" s="212"/>
      <c r="BB161">
        <f t="shared" si="10"/>
        <v>0</v>
      </c>
      <c r="BC161">
        <f t="shared" si="13"/>
        <v>0</v>
      </c>
      <c r="BD161">
        <f t="shared" si="13"/>
        <v>0</v>
      </c>
      <c r="BE161">
        <f t="shared" si="13"/>
        <v>1</v>
      </c>
      <c r="BF161">
        <f t="shared" si="13"/>
        <v>0</v>
      </c>
      <c r="BG161">
        <f t="shared" si="13"/>
        <v>0</v>
      </c>
      <c r="BH161">
        <f t="shared" si="11"/>
        <v>0</v>
      </c>
      <c r="BI161">
        <f t="shared" si="12"/>
        <v>0</v>
      </c>
      <c r="BJ161">
        <f t="shared" si="12"/>
        <v>0</v>
      </c>
      <c r="BK161">
        <f t="shared" si="12"/>
        <v>1</v>
      </c>
      <c r="BL161">
        <f t="shared" si="12"/>
        <v>1</v>
      </c>
      <c r="BM161">
        <f t="shared" si="12"/>
        <v>0</v>
      </c>
      <c r="BN161">
        <f t="shared" si="12"/>
        <v>0</v>
      </c>
    </row>
    <row r="162" spans="1:66" ht="15" x14ac:dyDescent="0.25">
      <c r="A162" s="167" t="str">
        <f>IF(ISNA(LOOKUP($E162,BLIOTECAS!$B$1:$B$27,BLIOTECAS!C$1:C$27)),"",LOOKUP($E162,BLIOTECAS!$B$1:$B$27,BLIOTECAS!C$1:C$27))</f>
        <v/>
      </c>
      <c r="B162" s="167" t="str">
        <f>IF(ISNA(LOOKUP($E162,BLIOTECAS!$B$1:$B$27,BLIOTECAS!D$1:D$27)),"",LOOKUP($E162,BLIOTECAS!$B$1:$B$27,BLIOTECAS!D$1:D$27))</f>
        <v/>
      </c>
      <c r="C162" s="167" t="str">
        <f>IFERROR(VLOOKUP(E162,BLIOTECAS!$C$1:$E$26,3,FALSE),"")</f>
        <v>Ciencias Sociales</v>
      </c>
      <c r="D162" s="213">
        <v>43971.375</v>
      </c>
      <c r="E162" s="212" t="s">
        <v>80</v>
      </c>
      <c r="F162" s="212" t="s">
        <v>304</v>
      </c>
      <c r="G162" s="212" t="s">
        <v>311</v>
      </c>
      <c r="H162" s="212" t="s">
        <v>312</v>
      </c>
      <c r="I162" s="212" t="s">
        <v>80</v>
      </c>
      <c r="J162" s="212" t="s">
        <v>87</v>
      </c>
      <c r="K162" s="212"/>
      <c r="L162" s="212" t="s">
        <v>646</v>
      </c>
      <c r="M162" s="212"/>
      <c r="N162" s="212"/>
      <c r="O162" s="212"/>
      <c r="P162" s="212"/>
      <c r="Q162" s="212">
        <v>4</v>
      </c>
      <c r="R162" s="212">
        <v>2</v>
      </c>
      <c r="S162" s="212">
        <v>5</v>
      </c>
      <c r="T162" s="212">
        <v>1</v>
      </c>
      <c r="U162" s="212">
        <v>3</v>
      </c>
      <c r="V162" s="212">
        <v>4</v>
      </c>
      <c r="W162" s="212"/>
      <c r="X162" s="212">
        <v>3</v>
      </c>
      <c r="Y162" s="212">
        <v>5</v>
      </c>
      <c r="Z162" s="212">
        <v>2</v>
      </c>
      <c r="AA162" s="212">
        <v>5</v>
      </c>
      <c r="AB162" s="212">
        <v>2</v>
      </c>
      <c r="AC162" s="212" t="s">
        <v>487</v>
      </c>
      <c r="AD162" s="212"/>
      <c r="AE162" s="212"/>
      <c r="AF162" s="212"/>
      <c r="AG162" s="212"/>
      <c r="AH162" s="212"/>
      <c r="AI162" s="212"/>
      <c r="AJ162" s="212">
        <v>4</v>
      </c>
      <c r="AK162" s="212" t="s">
        <v>7</v>
      </c>
      <c r="AL162" s="212"/>
      <c r="AM162" s="212"/>
      <c r="AN162" s="212"/>
      <c r="AO162" s="212"/>
      <c r="AP162" s="212"/>
      <c r="AQ162" s="212" t="s">
        <v>7</v>
      </c>
      <c r="AR162" s="212" t="s">
        <v>239</v>
      </c>
      <c r="AS162" s="212" t="s">
        <v>7</v>
      </c>
      <c r="AT162" s="212"/>
      <c r="AU162" s="212" t="s">
        <v>7</v>
      </c>
      <c r="AV162" s="212" t="s">
        <v>647</v>
      </c>
      <c r="AW162" s="212">
        <v>5</v>
      </c>
      <c r="AX162" s="212">
        <v>5</v>
      </c>
      <c r="AY162" s="212" t="s">
        <v>321</v>
      </c>
      <c r="AZ162" s="212" t="s">
        <v>310</v>
      </c>
      <c r="BA162" s="212" t="s">
        <v>648</v>
      </c>
      <c r="BB162">
        <f t="shared" si="10"/>
        <v>1</v>
      </c>
      <c r="BC162">
        <f t="shared" si="13"/>
        <v>0</v>
      </c>
      <c r="BD162">
        <f t="shared" si="13"/>
        <v>0</v>
      </c>
      <c r="BE162">
        <f t="shared" si="13"/>
        <v>0</v>
      </c>
      <c r="BF162">
        <f t="shared" si="13"/>
        <v>0</v>
      </c>
      <c r="BG162">
        <f t="shared" si="13"/>
        <v>0</v>
      </c>
      <c r="BH162">
        <f t="shared" si="11"/>
        <v>1</v>
      </c>
      <c r="BI162">
        <f t="shared" si="12"/>
        <v>1</v>
      </c>
      <c r="BJ162">
        <f t="shared" si="12"/>
        <v>0</v>
      </c>
      <c r="BK162">
        <f t="shared" si="12"/>
        <v>0</v>
      </c>
      <c r="BL162">
        <f t="shared" si="12"/>
        <v>1</v>
      </c>
      <c r="BM162">
        <f t="shared" si="12"/>
        <v>0</v>
      </c>
      <c r="BN162">
        <f t="shared" si="12"/>
        <v>0</v>
      </c>
    </row>
    <row r="163" spans="1:66" ht="15" x14ac:dyDescent="0.25">
      <c r="A163" s="167" t="str">
        <f>IF(ISNA(LOOKUP($E163,BLIOTECAS!$B$1:$B$27,BLIOTECAS!C$1:C$27)),"",LOOKUP($E163,BLIOTECAS!$B$1:$B$27,BLIOTECAS!C$1:C$27))</f>
        <v/>
      </c>
      <c r="B163" s="167" t="str">
        <f>IF(ISNA(LOOKUP($E163,BLIOTECAS!$B$1:$B$27,BLIOTECAS!D$1:D$27)),"",LOOKUP($E163,BLIOTECAS!$B$1:$B$27,BLIOTECAS!D$1:D$27))</f>
        <v/>
      </c>
      <c r="C163" s="167" t="str">
        <f>IFERROR(VLOOKUP(E163,BLIOTECAS!$C$1:$E$26,3,FALSE),"")</f>
        <v>Ciencias Sociales</v>
      </c>
      <c r="D163" s="213">
        <v>43971.374305555553</v>
      </c>
      <c r="E163" s="212" t="s">
        <v>76</v>
      </c>
      <c r="F163" s="212" t="s">
        <v>311</v>
      </c>
      <c r="G163" s="212" t="s">
        <v>304</v>
      </c>
      <c r="H163" s="212" t="s">
        <v>312</v>
      </c>
      <c r="I163" s="212" t="s">
        <v>76</v>
      </c>
      <c r="J163" s="212" t="s">
        <v>87</v>
      </c>
      <c r="K163" s="212" t="s">
        <v>80</v>
      </c>
      <c r="L163" s="212"/>
      <c r="M163" s="212"/>
      <c r="N163" s="212"/>
      <c r="O163" s="212"/>
      <c r="P163" s="212"/>
      <c r="Q163" s="212">
        <v>4</v>
      </c>
      <c r="R163" s="212">
        <v>5</v>
      </c>
      <c r="S163" s="212">
        <v>4</v>
      </c>
      <c r="T163" s="212">
        <v>4</v>
      </c>
      <c r="U163" s="212">
        <v>4</v>
      </c>
      <c r="V163" s="212">
        <v>4</v>
      </c>
      <c r="W163" s="212"/>
      <c r="X163" s="212">
        <v>4</v>
      </c>
      <c r="Y163" s="212">
        <v>5</v>
      </c>
      <c r="Z163" s="212">
        <v>5</v>
      </c>
      <c r="AA163" s="212">
        <v>5</v>
      </c>
      <c r="AB163" s="212">
        <v>5</v>
      </c>
      <c r="AC163" s="212" t="s">
        <v>328</v>
      </c>
      <c r="AD163" s="212"/>
      <c r="AE163" s="212"/>
      <c r="AF163" s="212"/>
      <c r="AG163" s="212"/>
      <c r="AH163" s="212"/>
      <c r="AI163" s="212"/>
      <c r="AJ163" s="212">
        <v>5</v>
      </c>
      <c r="AK163" s="212" t="s">
        <v>239</v>
      </c>
      <c r="AL163" s="212" t="s">
        <v>327</v>
      </c>
      <c r="AM163" s="212"/>
      <c r="AN163" s="212"/>
      <c r="AO163" s="212"/>
      <c r="AP163" s="212"/>
      <c r="AQ163" s="212" t="s">
        <v>239</v>
      </c>
      <c r="AR163" s="212" t="s">
        <v>239</v>
      </c>
      <c r="AS163" s="212" t="s">
        <v>7</v>
      </c>
      <c r="AT163" s="212"/>
      <c r="AU163" s="212" t="s">
        <v>7</v>
      </c>
      <c r="AV163" s="212"/>
      <c r="AW163" s="212">
        <v>5</v>
      </c>
      <c r="AX163" s="212">
        <v>5</v>
      </c>
      <c r="AY163" s="212" t="s">
        <v>309</v>
      </c>
      <c r="AZ163" s="212" t="s">
        <v>310</v>
      </c>
      <c r="BA163" s="212"/>
      <c r="BB163">
        <f t="shared" si="10"/>
        <v>1</v>
      </c>
      <c r="BC163">
        <f t="shared" si="13"/>
        <v>0</v>
      </c>
      <c r="BD163">
        <f t="shared" si="13"/>
        <v>0</v>
      </c>
      <c r="BE163">
        <f t="shared" si="13"/>
        <v>0</v>
      </c>
      <c r="BF163">
        <f t="shared" si="13"/>
        <v>0</v>
      </c>
      <c r="BG163">
        <f t="shared" si="13"/>
        <v>0</v>
      </c>
      <c r="BH163">
        <f t="shared" si="11"/>
        <v>1</v>
      </c>
      <c r="BI163">
        <f t="shared" si="12"/>
        <v>1</v>
      </c>
      <c r="BJ163">
        <f t="shared" si="12"/>
        <v>1</v>
      </c>
      <c r="BK163">
        <f t="shared" si="12"/>
        <v>1</v>
      </c>
      <c r="BL163">
        <f t="shared" si="12"/>
        <v>1</v>
      </c>
      <c r="BM163">
        <f t="shared" si="12"/>
        <v>0</v>
      </c>
      <c r="BN163">
        <f t="shared" si="12"/>
        <v>0</v>
      </c>
    </row>
    <row r="164" spans="1:66" ht="15" x14ac:dyDescent="0.25">
      <c r="A164" s="167" t="str">
        <f>IF(ISNA(LOOKUP($E164,BLIOTECAS!$B$1:$B$27,BLIOTECAS!C$1:C$27)),"",LOOKUP($E164,BLIOTECAS!$B$1:$B$27,BLIOTECAS!C$1:C$27))</f>
        <v/>
      </c>
      <c r="B164" s="167" t="str">
        <f>IF(ISNA(LOOKUP($E164,BLIOTECAS!$B$1:$B$27,BLIOTECAS!D$1:D$27)),"",LOOKUP($E164,BLIOTECAS!$B$1:$B$27,BLIOTECAS!D$1:D$27))</f>
        <v/>
      </c>
      <c r="C164" s="167" t="str">
        <f>IFERROR(VLOOKUP(E164,BLIOTECAS!$C$1:$E$26,3,FALSE),"")</f>
        <v>Ciencias Sociales</v>
      </c>
      <c r="D164" s="228">
        <v>43971.350694444445</v>
      </c>
      <c r="E164" s="212" t="s">
        <v>76</v>
      </c>
      <c r="F164" s="212" t="s">
        <v>303</v>
      </c>
      <c r="G164" s="212" t="s">
        <v>304</v>
      </c>
      <c r="H164" s="212" t="s">
        <v>330</v>
      </c>
      <c r="I164" s="212" t="s">
        <v>76</v>
      </c>
      <c r="J164" s="212" t="s">
        <v>80</v>
      </c>
      <c r="K164" s="212"/>
      <c r="L164" s="212"/>
      <c r="M164" s="212"/>
      <c r="N164" s="212"/>
      <c r="O164" s="212"/>
      <c r="P164" s="212"/>
      <c r="Q164" s="212">
        <v>2</v>
      </c>
      <c r="R164" s="212">
        <v>5</v>
      </c>
      <c r="S164" s="212">
        <v>4</v>
      </c>
      <c r="T164" s="212">
        <v>5</v>
      </c>
      <c r="U164" s="212">
        <v>2</v>
      </c>
      <c r="V164" s="212">
        <v>4</v>
      </c>
      <c r="W164" s="212"/>
      <c r="X164" s="212">
        <v>4</v>
      </c>
      <c r="Y164" s="212">
        <v>5</v>
      </c>
      <c r="Z164" s="212">
        <v>4</v>
      </c>
      <c r="AA164" s="212">
        <v>4</v>
      </c>
      <c r="AB164" s="212">
        <v>4</v>
      </c>
      <c r="AC164" s="212" t="s">
        <v>352</v>
      </c>
      <c r="AD164" s="212"/>
      <c r="AE164" s="212"/>
      <c r="AF164" s="212"/>
      <c r="AG164" s="212"/>
      <c r="AH164" s="212"/>
      <c r="AI164" s="212"/>
      <c r="AJ164" s="212">
        <v>4</v>
      </c>
      <c r="AK164" s="212" t="s">
        <v>239</v>
      </c>
      <c r="AL164" s="212" t="s">
        <v>323</v>
      </c>
      <c r="AM164" s="212"/>
      <c r="AN164" s="212"/>
      <c r="AO164" s="212"/>
      <c r="AP164" s="212"/>
      <c r="AQ164" s="212" t="s">
        <v>7</v>
      </c>
      <c r="AR164" s="212" t="s">
        <v>239</v>
      </c>
      <c r="AS164" s="212" t="s">
        <v>7</v>
      </c>
      <c r="AT164" s="212"/>
      <c r="AU164" s="212" t="s">
        <v>7</v>
      </c>
      <c r="AV164" s="212"/>
      <c r="AW164" s="212">
        <v>4</v>
      </c>
      <c r="AX164" s="212">
        <v>5</v>
      </c>
      <c r="AY164" s="212" t="s">
        <v>321</v>
      </c>
      <c r="AZ164" s="212" t="s">
        <v>315</v>
      </c>
      <c r="BA164" s="212" t="s">
        <v>649</v>
      </c>
      <c r="BB164">
        <f t="shared" si="10"/>
        <v>0</v>
      </c>
      <c r="BC164">
        <f t="shared" si="13"/>
        <v>1</v>
      </c>
      <c r="BD164">
        <f t="shared" si="13"/>
        <v>0</v>
      </c>
      <c r="BE164">
        <f t="shared" si="13"/>
        <v>0</v>
      </c>
      <c r="BF164">
        <f t="shared" si="13"/>
        <v>0</v>
      </c>
      <c r="BG164">
        <f t="shared" si="13"/>
        <v>0</v>
      </c>
      <c r="BH164">
        <f t="shared" si="11"/>
        <v>0</v>
      </c>
      <c r="BI164">
        <f t="shared" si="12"/>
        <v>0</v>
      </c>
      <c r="BJ164">
        <f t="shared" si="12"/>
        <v>0</v>
      </c>
      <c r="BK164">
        <f t="shared" si="12"/>
        <v>0</v>
      </c>
      <c r="BL164">
        <f t="shared" si="12"/>
        <v>0</v>
      </c>
      <c r="BM164">
        <f t="shared" si="12"/>
        <v>0</v>
      </c>
      <c r="BN164">
        <f t="shared" si="12"/>
        <v>1</v>
      </c>
    </row>
    <row r="165" spans="1:66" ht="15" x14ac:dyDescent="0.25">
      <c r="A165" s="167" t="str">
        <f>IF(ISNA(LOOKUP($E165,BLIOTECAS!$B$1:$B$27,BLIOTECAS!C$1:C$27)),"",LOOKUP($E165,BLIOTECAS!$B$1:$B$27,BLIOTECAS!C$1:C$27))</f>
        <v/>
      </c>
      <c r="B165" s="167" t="str">
        <f>IF(ISNA(LOOKUP($E165,BLIOTECAS!$B$1:$B$27,BLIOTECAS!D$1:D$27)),"",LOOKUP($E165,BLIOTECAS!$B$1:$B$27,BLIOTECAS!D$1:D$27))</f>
        <v/>
      </c>
      <c r="C165" s="167" t="str">
        <f>IFERROR(VLOOKUP(E165,BLIOTECAS!$C$1:$E$26,3,FALSE),"")</f>
        <v>Humanidades</v>
      </c>
      <c r="D165" s="213">
        <v>43971.348611111112</v>
      </c>
      <c r="E165" s="212" t="s">
        <v>85</v>
      </c>
      <c r="F165" s="212" t="s">
        <v>311</v>
      </c>
      <c r="G165" s="212" t="s">
        <v>311</v>
      </c>
      <c r="H165" s="212" t="s">
        <v>312</v>
      </c>
      <c r="I165" s="212" t="s">
        <v>317</v>
      </c>
      <c r="J165" s="212" t="s">
        <v>318</v>
      </c>
      <c r="K165" s="212" t="s">
        <v>86</v>
      </c>
      <c r="L165" s="212"/>
      <c r="M165" s="212"/>
      <c r="N165" s="212"/>
      <c r="O165" s="212"/>
      <c r="P165" s="212"/>
      <c r="Q165" s="212">
        <v>5</v>
      </c>
      <c r="R165" s="212">
        <v>4</v>
      </c>
      <c r="S165" s="212">
        <v>3</v>
      </c>
      <c r="T165" s="212">
        <v>4</v>
      </c>
      <c r="U165" s="212">
        <v>2</v>
      </c>
      <c r="V165" s="212">
        <v>4</v>
      </c>
      <c r="W165" s="212"/>
      <c r="X165" s="212">
        <v>4</v>
      </c>
      <c r="Y165" s="212">
        <v>5</v>
      </c>
      <c r="Z165" s="212">
        <v>4</v>
      </c>
      <c r="AA165" s="212">
        <v>5</v>
      </c>
      <c r="AB165" s="212">
        <v>5</v>
      </c>
      <c r="AC165" s="212" t="s">
        <v>376</v>
      </c>
      <c r="AD165" s="212"/>
      <c r="AE165" s="212"/>
      <c r="AF165" s="212"/>
      <c r="AG165" s="212"/>
      <c r="AH165" s="212"/>
      <c r="AI165" s="212"/>
      <c r="AJ165" s="212">
        <v>5</v>
      </c>
      <c r="AK165" s="212" t="s">
        <v>239</v>
      </c>
      <c r="AL165" s="212" t="s">
        <v>327</v>
      </c>
      <c r="AM165" s="212"/>
      <c r="AN165" s="212"/>
      <c r="AO165" s="212"/>
      <c r="AP165" s="212"/>
      <c r="AQ165" s="212" t="s">
        <v>239</v>
      </c>
      <c r="AR165" s="212" t="s">
        <v>239</v>
      </c>
      <c r="AS165" s="212" t="s">
        <v>239</v>
      </c>
      <c r="AT165" s="212" t="s">
        <v>6</v>
      </c>
      <c r="AU165" s="212" t="s">
        <v>239</v>
      </c>
      <c r="AV165" s="212"/>
      <c r="AW165" s="212">
        <v>5</v>
      </c>
      <c r="AX165" s="212">
        <v>5</v>
      </c>
      <c r="AY165" s="212" t="s">
        <v>309</v>
      </c>
      <c r="AZ165" s="212" t="s">
        <v>310</v>
      </c>
      <c r="BA165" s="212"/>
      <c r="BB165">
        <f t="shared" si="10"/>
        <v>1</v>
      </c>
      <c r="BC165">
        <f t="shared" si="13"/>
        <v>0</v>
      </c>
      <c r="BD165">
        <f t="shared" si="13"/>
        <v>0</v>
      </c>
      <c r="BE165">
        <f t="shared" si="13"/>
        <v>0</v>
      </c>
      <c r="BF165">
        <f t="shared" si="13"/>
        <v>0</v>
      </c>
      <c r="BG165">
        <f t="shared" si="13"/>
        <v>0</v>
      </c>
      <c r="BH165">
        <f t="shared" si="11"/>
        <v>0</v>
      </c>
      <c r="BI165">
        <f t="shared" si="12"/>
        <v>0</v>
      </c>
      <c r="BJ165">
        <f t="shared" si="12"/>
        <v>0</v>
      </c>
      <c r="BK165">
        <f t="shared" si="12"/>
        <v>0</v>
      </c>
      <c r="BL165">
        <f t="shared" si="12"/>
        <v>1</v>
      </c>
      <c r="BM165">
        <f t="shared" si="12"/>
        <v>0</v>
      </c>
      <c r="BN165">
        <f t="shared" si="12"/>
        <v>1</v>
      </c>
    </row>
    <row r="166" spans="1:66" ht="15" x14ac:dyDescent="0.25">
      <c r="A166" s="167" t="str">
        <f>IF(ISNA(LOOKUP($E166,BLIOTECAS!$B$1:$B$27,BLIOTECAS!C$1:C$27)),"",LOOKUP($E166,BLIOTECAS!$B$1:$B$27,BLIOTECAS!C$1:C$27))</f>
        <v/>
      </c>
      <c r="B166" s="167" t="str">
        <f>IF(ISNA(LOOKUP($E166,BLIOTECAS!$B$1:$B$27,BLIOTECAS!D$1:D$27)),"",LOOKUP($E166,BLIOTECAS!$B$1:$B$27,BLIOTECAS!D$1:D$27))</f>
        <v/>
      </c>
      <c r="C166" s="167" t="str">
        <f>IFERROR(VLOOKUP(E166,BLIOTECAS!$C$1:$E$26,3,FALSE),"")</f>
        <v>Ciencias Sociales</v>
      </c>
      <c r="D166" s="213">
        <v>43971.342361111114</v>
      </c>
      <c r="E166" s="212" t="s">
        <v>75</v>
      </c>
      <c r="F166" s="212" t="s">
        <v>311</v>
      </c>
      <c r="G166" s="212" t="s">
        <v>304</v>
      </c>
      <c r="H166" s="212" t="s">
        <v>312</v>
      </c>
      <c r="I166" s="212" t="s">
        <v>80</v>
      </c>
      <c r="J166" s="212" t="s">
        <v>75</v>
      </c>
      <c r="K166" s="212" t="s">
        <v>87</v>
      </c>
      <c r="L166" s="212" t="s">
        <v>650</v>
      </c>
      <c r="M166" s="212"/>
      <c r="N166" s="212"/>
      <c r="O166" s="212"/>
      <c r="P166" s="212"/>
      <c r="Q166" s="212">
        <v>5</v>
      </c>
      <c r="R166" s="212">
        <v>5</v>
      </c>
      <c r="S166" s="212">
        <v>4</v>
      </c>
      <c r="T166" s="212">
        <v>4</v>
      </c>
      <c r="U166" s="212">
        <v>3</v>
      </c>
      <c r="V166" s="212">
        <v>3</v>
      </c>
      <c r="W166" s="212"/>
      <c r="X166" s="212">
        <v>4</v>
      </c>
      <c r="Y166" s="212">
        <v>5</v>
      </c>
      <c r="Z166" s="212">
        <v>3</v>
      </c>
      <c r="AA166" s="212">
        <v>5</v>
      </c>
      <c r="AB166" s="212">
        <v>3</v>
      </c>
      <c r="AC166" s="212" t="s">
        <v>651</v>
      </c>
      <c r="AD166" s="212"/>
      <c r="AE166" s="212"/>
      <c r="AF166" s="212"/>
      <c r="AG166" s="212"/>
      <c r="AH166" s="212"/>
      <c r="AI166" s="212"/>
      <c r="AJ166" s="212">
        <v>5</v>
      </c>
      <c r="AK166" s="212" t="s">
        <v>239</v>
      </c>
      <c r="AL166" s="212" t="s">
        <v>323</v>
      </c>
      <c r="AM166" s="212"/>
      <c r="AN166" s="212"/>
      <c r="AO166" s="212"/>
      <c r="AP166" s="212"/>
      <c r="AQ166" s="212" t="s">
        <v>7</v>
      </c>
      <c r="AR166" s="212" t="s">
        <v>239</v>
      </c>
      <c r="AS166" s="212" t="s">
        <v>7</v>
      </c>
      <c r="AT166" s="212"/>
      <c r="AU166" s="212" t="s">
        <v>7</v>
      </c>
      <c r="AV166" s="212"/>
      <c r="AW166" s="212">
        <v>5</v>
      </c>
      <c r="AX166" s="212">
        <v>5</v>
      </c>
      <c r="AY166" s="212" t="s">
        <v>309</v>
      </c>
      <c r="AZ166" s="212" t="s">
        <v>315</v>
      </c>
      <c r="BA166" s="212"/>
      <c r="BB166">
        <f t="shared" ref="BB166:BB229" si="14">IF(IFERROR(FIND(BB$1,$H166,1),0)&lt;&gt;0,1,0)</f>
        <v>1</v>
      </c>
      <c r="BC166">
        <f t="shared" si="13"/>
        <v>0</v>
      </c>
      <c r="BD166">
        <f t="shared" si="13"/>
        <v>0</v>
      </c>
      <c r="BE166">
        <f t="shared" si="13"/>
        <v>0</v>
      </c>
      <c r="BF166">
        <f t="shared" si="13"/>
        <v>0</v>
      </c>
      <c r="BG166">
        <f t="shared" si="13"/>
        <v>0</v>
      </c>
      <c r="BH166">
        <f t="shared" si="11"/>
        <v>0</v>
      </c>
      <c r="BI166">
        <f t="shared" si="12"/>
        <v>1</v>
      </c>
      <c r="BJ166">
        <f t="shared" si="12"/>
        <v>0</v>
      </c>
      <c r="BK166">
        <f t="shared" si="12"/>
        <v>0</v>
      </c>
      <c r="BL166">
        <f t="shared" si="12"/>
        <v>1</v>
      </c>
      <c r="BM166">
        <f t="shared" si="12"/>
        <v>0</v>
      </c>
      <c r="BN166">
        <f t="shared" si="12"/>
        <v>0</v>
      </c>
    </row>
    <row r="167" spans="1:66" ht="15" x14ac:dyDescent="0.25">
      <c r="A167" s="167" t="str">
        <f>IF(ISNA(LOOKUP($E167,BLIOTECAS!$B$1:$B$27,BLIOTECAS!C$1:C$27)),"",LOOKUP($E167,BLIOTECAS!$B$1:$B$27,BLIOTECAS!C$1:C$27))</f>
        <v/>
      </c>
      <c r="B167" s="167" t="str">
        <f>IF(ISNA(LOOKUP($E167,BLIOTECAS!$B$1:$B$27,BLIOTECAS!D$1:D$27)),"",LOOKUP($E167,BLIOTECAS!$B$1:$B$27,BLIOTECAS!D$1:D$27))</f>
        <v/>
      </c>
      <c r="C167" s="167" t="str">
        <f>IFERROR(VLOOKUP(E167,BLIOTECAS!$C$1:$E$26,3,FALSE),"")</f>
        <v>Ciencias Experimentales</v>
      </c>
      <c r="D167" s="213">
        <v>43971.334722222222</v>
      </c>
      <c r="E167" s="212" t="s">
        <v>78</v>
      </c>
      <c r="F167" s="212" t="s">
        <v>316</v>
      </c>
      <c r="G167" s="212" t="s">
        <v>303</v>
      </c>
      <c r="H167" s="212" t="s">
        <v>312</v>
      </c>
      <c r="I167" s="212" t="s">
        <v>78</v>
      </c>
      <c r="J167" s="212"/>
      <c r="K167" s="212"/>
      <c r="L167" s="212"/>
      <c r="M167" s="212"/>
      <c r="N167" s="212"/>
      <c r="O167" s="212"/>
      <c r="P167" s="212"/>
      <c r="Q167" s="212">
        <v>4</v>
      </c>
      <c r="R167" s="212">
        <v>4</v>
      </c>
      <c r="S167" s="212">
        <v>3</v>
      </c>
      <c r="T167" s="212">
        <v>2</v>
      </c>
      <c r="U167" s="212">
        <v>3</v>
      </c>
      <c r="V167" s="212">
        <v>3</v>
      </c>
      <c r="W167" s="212"/>
      <c r="X167" s="212">
        <v>5</v>
      </c>
      <c r="Y167" s="212">
        <v>5</v>
      </c>
      <c r="Z167" s="212">
        <v>4</v>
      </c>
      <c r="AA167" s="212">
        <v>5</v>
      </c>
      <c r="AB167" s="212">
        <v>4</v>
      </c>
      <c r="AC167" s="212" t="s">
        <v>336</v>
      </c>
      <c r="AD167" s="212"/>
      <c r="AE167" s="212"/>
      <c r="AF167" s="212"/>
      <c r="AG167" s="212"/>
      <c r="AH167" s="212"/>
      <c r="AI167" s="212"/>
      <c r="AJ167" s="212">
        <v>5</v>
      </c>
      <c r="AK167" s="212" t="s">
        <v>239</v>
      </c>
      <c r="AL167" s="212" t="s">
        <v>323</v>
      </c>
      <c r="AM167" s="212"/>
      <c r="AN167" s="212"/>
      <c r="AO167" s="212"/>
      <c r="AP167" s="212"/>
      <c r="AQ167" s="212" t="s">
        <v>7</v>
      </c>
      <c r="AR167" s="212" t="s">
        <v>239</v>
      </c>
      <c r="AS167" s="212" t="s">
        <v>7</v>
      </c>
      <c r="AT167" s="212"/>
      <c r="AU167" s="212" t="s">
        <v>7</v>
      </c>
      <c r="AV167" s="212"/>
      <c r="AW167" s="212">
        <v>5</v>
      </c>
      <c r="AX167" s="212">
        <v>5</v>
      </c>
      <c r="AY167" s="212" t="s">
        <v>321</v>
      </c>
      <c r="AZ167" s="212" t="s">
        <v>315</v>
      </c>
      <c r="BA167" s="212"/>
      <c r="BB167">
        <f t="shared" si="14"/>
        <v>1</v>
      </c>
      <c r="BC167">
        <f t="shared" si="13"/>
        <v>0</v>
      </c>
      <c r="BD167">
        <f t="shared" si="13"/>
        <v>0</v>
      </c>
      <c r="BE167">
        <f t="shared" si="13"/>
        <v>0</v>
      </c>
      <c r="BF167">
        <f t="shared" si="13"/>
        <v>0</v>
      </c>
      <c r="BG167">
        <f t="shared" si="13"/>
        <v>0</v>
      </c>
      <c r="BH167">
        <f t="shared" si="11"/>
        <v>0</v>
      </c>
      <c r="BI167">
        <f t="shared" si="12"/>
        <v>0</v>
      </c>
      <c r="BJ167">
        <f t="shared" si="12"/>
        <v>0</v>
      </c>
      <c r="BK167">
        <f t="shared" si="12"/>
        <v>1</v>
      </c>
      <c r="BL167">
        <f t="shared" si="12"/>
        <v>1</v>
      </c>
      <c r="BM167">
        <f t="shared" si="12"/>
        <v>0</v>
      </c>
      <c r="BN167">
        <f t="shared" si="12"/>
        <v>0</v>
      </c>
    </row>
    <row r="168" spans="1:66" ht="15" x14ac:dyDescent="0.25">
      <c r="A168" s="167" t="str">
        <f>IF(ISNA(LOOKUP($E168,BLIOTECAS!$B$1:$B$27,BLIOTECAS!C$1:C$27)),"",LOOKUP($E168,BLIOTECAS!$B$1:$B$27,BLIOTECAS!C$1:C$27))</f>
        <v/>
      </c>
      <c r="B168" s="167" t="str">
        <f>IF(ISNA(LOOKUP($E168,BLIOTECAS!$B$1:$B$27,BLIOTECAS!D$1:D$27)),"",LOOKUP($E168,BLIOTECAS!$B$1:$B$27,BLIOTECAS!D$1:D$27))</f>
        <v/>
      </c>
      <c r="C168" s="167" t="str">
        <f>IFERROR(VLOOKUP(E168,BLIOTECAS!$C$1:$E$26,3,FALSE),"")</f>
        <v>Ciencias Sociales</v>
      </c>
      <c r="D168" s="213">
        <v>43971.129166666666</v>
      </c>
      <c r="E168" s="212" t="s">
        <v>75</v>
      </c>
      <c r="F168" s="212" t="s">
        <v>303</v>
      </c>
      <c r="G168" s="212" t="s">
        <v>303</v>
      </c>
      <c r="H168" s="212" t="s">
        <v>312</v>
      </c>
      <c r="I168" s="212" t="s">
        <v>75</v>
      </c>
      <c r="J168" s="212"/>
      <c r="K168" s="212"/>
      <c r="L168" s="212"/>
      <c r="M168" s="212"/>
      <c r="N168" s="212"/>
      <c r="O168" s="212"/>
      <c r="P168" s="212"/>
      <c r="Q168" s="212">
        <v>4</v>
      </c>
      <c r="R168" s="212">
        <v>4</v>
      </c>
      <c r="S168" s="212">
        <v>5</v>
      </c>
      <c r="T168" s="212">
        <v>3</v>
      </c>
      <c r="U168" s="212">
        <v>4</v>
      </c>
      <c r="V168" s="212">
        <v>4</v>
      </c>
      <c r="W168" s="212"/>
      <c r="X168" s="212">
        <v>3</v>
      </c>
      <c r="Y168" s="212">
        <v>5</v>
      </c>
      <c r="Z168" s="212">
        <v>4</v>
      </c>
      <c r="AA168" s="212">
        <v>5</v>
      </c>
      <c r="AB168" s="212">
        <v>4</v>
      </c>
      <c r="AC168" s="212" t="s">
        <v>369</v>
      </c>
      <c r="AD168" s="212"/>
      <c r="AE168" s="212"/>
      <c r="AF168" s="212"/>
      <c r="AG168" s="212"/>
      <c r="AH168" s="212"/>
      <c r="AI168" s="212"/>
      <c r="AJ168" s="212">
        <v>3</v>
      </c>
      <c r="AK168" s="212" t="s">
        <v>239</v>
      </c>
      <c r="AL168" s="212" t="s">
        <v>323</v>
      </c>
      <c r="AM168" s="212"/>
      <c r="AN168" s="212"/>
      <c r="AO168" s="212"/>
      <c r="AP168" s="212"/>
      <c r="AQ168" s="212" t="s">
        <v>7</v>
      </c>
      <c r="AR168" s="212" t="s">
        <v>239</v>
      </c>
      <c r="AS168" s="212" t="s">
        <v>239</v>
      </c>
      <c r="AT168" s="212" t="s">
        <v>393</v>
      </c>
      <c r="AU168" s="212" t="s">
        <v>239</v>
      </c>
      <c r="AV168" s="212"/>
      <c r="AW168" s="212">
        <v>4</v>
      </c>
      <c r="AX168" s="212">
        <v>4</v>
      </c>
      <c r="AY168" s="212" t="s">
        <v>321</v>
      </c>
      <c r="AZ168" s="212" t="s">
        <v>315</v>
      </c>
      <c r="BA168" s="212"/>
      <c r="BB168">
        <f t="shared" si="14"/>
        <v>1</v>
      </c>
      <c r="BC168">
        <f t="shared" si="13"/>
        <v>0</v>
      </c>
      <c r="BD168">
        <f t="shared" si="13"/>
        <v>0</v>
      </c>
      <c r="BE168">
        <f t="shared" si="13"/>
        <v>0</v>
      </c>
      <c r="BF168">
        <f t="shared" si="13"/>
        <v>0</v>
      </c>
      <c r="BG168">
        <f t="shared" si="13"/>
        <v>0</v>
      </c>
      <c r="BH168">
        <f t="shared" si="11"/>
        <v>0</v>
      </c>
      <c r="BI168">
        <f t="shared" si="12"/>
        <v>1</v>
      </c>
      <c r="BJ168">
        <f t="shared" si="12"/>
        <v>0</v>
      </c>
      <c r="BK168">
        <f t="shared" si="12"/>
        <v>0</v>
      </c>
      <c r="BL168">
        <f t="shared" si="12"/>
        <v>0</v>
      </c>
      <c r="BM168">
        <f t="shared" si="12"/>
        <v>0</v>
      </c>
      <c r="BN168">
        <f t="shared" si="12"/>
        <v>0</v>
      </c>
    </row>
    <row r="169" spans="1:66" ht="15" x14ac:dyDescent="0.25">
      <c r="A169" s="167" t="str">
        <f>IF(ISNA(LOOKUP($E169,BLIOTECAS!$B$1:$B$27,BLIOTECAS!C$1:C$27)),"",LOOKUP($E169,BLIOTECAS!$B$1:$B$27,BLIOTECAS!C$1:C$27))</f>
        <v/>
      </c>
      <c r="B169" s="167" t="str">
        <f>IF(ISNA(LOOKUP($E169,BLIOTECAS!$B$1:$B$27,BLIOTECAS!D$1:D$27)),"",LOOKUP($E169,BLIOTECAS!$B$1:$B$27,BLIOTECAS!D$1:D$27))</f>
        <v/>
      </c>
      <c r="C169" s="167" t="str">
        <f>IFERROR(VLOOKUP(E169,BLIOTECAS!$C$1:$E$26,3,FALSE),"")</f>
        <v>Ciencias de la Salud</v>
      </c>
      <c r="D169" s="213">
        <v>43971.072916666664</v>
      </c>
      <c r="E169" s="212" t="s">
        <v>202</v>
      </c>
      <c r="F169" s="212" t="s">
        <v>303</v>
      </c>
      <c r="G169" s="212" t="s">
        <v>316</v>
      </c>
      <c r="H169" s="212" t="s">
        <v>312</v>
      </c>
      <c r="I169" s="212"/>
      <c r="J169" s="212"/>
      <c r="K169" s="212"/>
      <c r="L169" s="212"/>
      <c r="M169" s="212"/>
      <c r="N169" s="212"/>
      <c r="O169" s="212"/>
      <c r="P169" s="212"/>
      <c r="Q169" s="212">
        <v>5</v>
      </c>
      <c r="R169" s="212">
        <v>2</v>
      </c>
      <c r="S169" s="212">
        <v>5</v>
      </c>
      <c r="T169" s="212">
        <v>1</v>
      </c>
      <c r="U169" s="212">
        <v>3</v>
      </c>
      <c r="V169" s="212">
        <v>5</v>
      </c>
      <c r="W169" s="212"/>
      <c r="X169" s="212">
        <v>5</v>
      </c>
      <c r="Y169" s="212">
        <v>5</v>
      </c>
      <c r="Z169" s="212">
        <v>4</v>
      </c>
      <c r="AA169" s="212">
        <v>5</v>
      </c>
      <c r="AB169" s="212">
        <v>5</v>
      </c>
      <c r="AC169" s="212" t="s">
        <v>314</v>
      </c>
      <c r="AD169" s="212"/>
      <c r="AE169" s="212"/>
      <c r="AF169" s="212"/>
      <c r="AG169" s="212"/>
      <c r="AH169" s="212"/>
      <c r="AI169" s="212"/>
      <c r="AJ169" s="212">
        <v>4</v>
      </c>
      <c r="AK169" s="212" t="s">
        <v>7</v>
      </c>
      <c r="AL169" s="212"/>
      <c r="AM169" s="212"/>
      <c r="AN169" s="212"/>
      <c r="AO169" s="212"/>
      <c r="AP169" s="212"/>
      <c r="AQ169" s="212" t="s">
        <v>7</v>
      </c>
      <c r="AR169" s="212" t="s">
        <v>239</v>
      </c>
      <c r="AS169" s="212" t="s">
        <v>239</v>
      </c>
      <c r="AT169" s="212" t="s">
        <v>6</v>
      </c>
      <c r="AU169" s="212" t="s">
        <v>7</v>
      </c>
      <c r="AV169" s="212"/>
      <c r="AW169" s="212">
        <v>5</v>
      </c>
      <c r="AX169" s="212">
        <v>5</v>
      </c>
      <c r="AY169" s="212" t="s">
        <v>309</v>
      </c>
      <c r="AZ169" s="212" t="s">
        <v>310</v>
      </c>
      <c r="BA169" s="212"/>
      <c r="BB169">
        <f t="shared" si="14"/>
        <v>1</v>
      </c>
      <c r="BC169">
        <f t="shared" si="13"/>
        <v>0</v>
      </c>
      <c r="BD169">
        <f t="shared" si="13"/>
        <v>0</v>
      </c>
      <c r="BE169">
        <f t="shared" si="13"/>
        <v>0</v>
      </c>
      <c r="BF169">
        <f t="shared" si="13"/>
        <v>0</v>
      </c>
      <c r="BG169">
        <f t="shared" si="13"/>
        <v>0</v>
      </c>
      <c r="BH169">
        <f t="shared" si="11"/>
        <v>0</v>
      </c>
      <c r="BI169">
        <f t="shared" si="12"/>
        <v>0</v>
      </c>
      <c r="BJ169">
        <f t="shared" si="12"/>
        <v>0</v>
      </c>
      <c r="BK169">
        <f t="shared" si="12"/>
        <v>0</v>
      </c>
      <c r="BL169">
        <f t="shared" si="12"/>
        <v>0</v>
      </c>
      <c r="BM169">
        <f t="shared" si="12"/>
        <v>1</v>
      </c>
      <c r="BN169">
        <f t="shared" si="12"/>
        <v>0</v>
      </c>
    </row>
    <row r="170" spans="1:66" ht="15" x14ac:dyDescent="0.25">
      <c r="A170" s="167" t="str">
        <f>IF(ISNA(LOOKUP($E170,BLIOTECAS!$B$1:$B$27,BLIOTECAS!C$1:C$27)),"",LOOKUP($E170,BLIOTECAS!$B$1:$B$27,BLIOTECAS!C$1:C$27))</f>
        <v/>
      </c>
      <c r="B170" s="167" t="str">
        <f>IF(ISNA(LOOKUP($E170,BLIOTECAS!$B$1:$B$27,BLIOTECAS!D$1:D$27)),"",LOOKUP($E170,BLIOTECAS!$B$1:$B$27,BLIOTECAS!D$1:D$27))</f>
        <v/>
      </c>
      <c r="C170" s="167" t="str">
        <f>IFERROR(VLOOKUP(E170,BLIOTECAS!$C$1:$E$26,3,FALSE),"")</f>
        <v>Ciencias Sociales</v>
      </c>
      <c r="D170" s="213">
        <v>43971.029166666667</v>
      </c>
      <c r="E170" s="212" t="s">
        <v>80</v>
      </c>
      <c r="F170" s="212" t="s">
        <v>303</v>
      </c>
      <c r="G170" s="212" t="s">
        <v>311</v>
      </c>
      <c r="H170" s="212" t="s">
        <v>312</v>
      </c>
      <c r="I170" s="212" t="s">
        <v>80</v>
      </c>
      <c r="J170" s="212" t="s">
        <v>317</v>
      </c>
      <c r="K170" s="212" t="s">
        <v>76</v>
      </c>
      <c r="L170" s="212"/>
      <c r="M170" s="212"/>
      <c r="N170" s="212"/>
      <c r="O170" s="212"/>
      <c r="P170" s="212"/>
      <c r="Q170" s="212">
        <v>4</v>
      </c>
      <c r="R170" s="212">
        <v>5</v>
      </c>
      <c r="S170" s="212">
        <v>2</v>
      </c>
      <c r="T170" s="212">
        <v>2</v>
      </c>
      <c r="U170" s="212">
        <v>5</v>
      </c>
      <c r="V170" s="212">
        <v>4</v>
      </c>
      <c r="W170" s="212"/>
      <c r="X170" s="212">
        <v>5</v>
      </c>
      <c r="Y170" s="212">
        <v>5</v>
      </c>
      <c r="Z170" s="212">
        <v>3</v>
      </c>
      <c r="AA170" s="212">
        <v>5</v>
      </c>
      <c r="AB170" s="212">
        <v>4</v>
      </c>
      <c r="AC170" s="212" t="s">
        <v>336</v>
      </c>
      <c r="AD170" s="212"/>
      <c r="AE170" s="212"/>
      <c r="AF170" s="212"/>
      <c r="AG170" s="212"/>
      <c r="AH170" s="212"/>
      <c r="AI170" s="212"/>
      <c r="AJ170" s="212">
        <v>3</v>
      </c>
      <c r="AK170" s="212" t="s">
        <v>239</v>
      </c>
      <c r="AL170" s="212" t="s">
        <v>323</v>
      </c>
      <c r="AM170" s="212"/>
      <c r="AN170" s="212"/>
      <c r="AO170" s="212"/>
      <c r="AP170" s="212"/>
      <c r="AQ170" s="212" t="s">
        <v>7</v>
      </c>
      <c r="AR170" s="212" t="s">
        <v>7</v>
      </c>
      <c r="AS170" s="212" t="s">
        <v>7</v>
      </c>
      <c r="AT170" s="212"/>
      <c r="AU170" s="212" t="s">
        <v>7</v>
      </c>
      <c r="AV170" s="212"/>
      <c r="AW170" s="212">
        <v>5</v>
      </c>
      <c r="AX170" s="212">
        <v>5</v>
      </c>
      <c r="AY170" s="212" t="s">
        <v>309</v>
      </c>
      <c r="AZ170" s="212" t="s">
        <v>315</v>
      </c>
      <c r="BA170" s="212"/>
      <c r="BB170">
        <f t="shared" si="14"/>
        <v>1</v>
      </c>
      <c r="BC170">
        <f t="shared" si="13"/>
        <v>0</v>
      </c>
      <c r="BD170">
        <f t="shared" si="13"/>
        <v>0</v>
      </c>
      <c r="BE170">
        <f t="shared" si="13"/>
        <v>0</v>
      </c>
      <c r="BF170">
        <f t="shared" si="13"/>
        <v>0</v>
      </c>
      <c r="BG170">
        <f t="shared" si="13"/>
        <v>0</v>
      </c>
      <c r="BH170">
        <f t="shared" si="11"/>
        <v>0</v>
      </c>
      <c r="BI170">
        <f t="shared" si="12"/>
        <v>0</v>
      </c>
      <c r="BJ170">
        <f t="shared" si="12"/>
        <v>0</v>
      </c>
      <c r="BK170">
        <f t="shared" si="12"/>
        <v>1</v>
      </c>
      <c r="BL170">
        <f t="shared" si="12"/>
        <v>1</v>
      </c>
      <c r="BM170">
        <f t="shared" si="12"/>
        <v>0</v>
      </c>
      <c r="BN170">
        <f t="shared" si="12"/>
        <v>0</v>
      </c>
    </row>
    <row r="171" spans="1:66" ht="15" x14ac:dyDescent="0.25">
      <c r="A171" s="167" t="str">
        <f>IF(ISNA(LOOKUP($E171,BLIOTECAS!$B$1:$B$27,BLIOTECAS!C$1:C$27)),"",LOOKUP($E171,BLIOTECAS!$B$1:$B$27,BLIOTECAS!C$1:C$27))</f>
        <v/>
      </c>
      <c r="B171" s="167" t="str">
        <f>IF(ISNA(LOOKUP($E171,BLIOTECAS!$B$1:$B$27,BLIOTECAS!D$1:D$27)),"",LOOKUP($E171,BLIOTECAS!$B$1:$B$27,BLIOTECAS!D$1:D$27))</f>
        <v/>
      </c>
      <c r="C171" s="167" t="str">
        <f>IFERROR(VLOOKUP(E171,BLIOTECAS!$C$1:$E$26,3,FALSE),"")</f>
        <v>Humanidades</v>
      </c>
      <c r="D171" s="213">
        <v>43971.025000000001</v>
      </c>
      <c r="E171" s="212" t="s">
        <v>85</v>
      </c>
      <c r="F171" s="212" t="s">
        <v>303</v>
      </c>
      <c r="G171" s="212" t="s">
        <v>303</v>
      </c>
      <c r="H171" s="212" t="s">
        <v>312</v>
      </c>
      <c r="I171" s="212" t="s">
        <v>318</v>
      </c>
      <c r="J171" s="212" t="s">
        <v>317</v>
      </c>
      <c r="K171" s="212"/>
      <c r="L171" s="212" t="s">
        <v>652</v>
      </c>
      <c r="M171" s="212"/>
      <c r="N171" s="212"/>
      <c r="O171" s="212"/>
      <c r="P171" s="212"/>
      <c r="Q171" s="212">
        <v>2</v>
      </c>
      <c r="R171" s="212">
        <v>4</v>
      </c>
      <c r="S171" s="212">
        <v>5</v>
      </c>
      <c r="T171" s="212">
        <v>5</v>
      </c>
      <c r="U171" s="212">
        <v>5</v>
      </c>
      <c r="V171" s="212">
        <v>3</v>
      </c>
      <c r="W171" s="212"/>
      <c r="X171" s="212">
        <v>3</v>
      </c>
      <c r="Y171" s="212">
        <v>3</v>
      </c>
      <c r="Z171" s="212">
        <v>3</v>
      </c>
      <c r="AA171" s="212">
        <v>3</v>
      </c>
      <c r="AB171" s="212">
        <v>3</v>
      </c>
      <c r="AC171" s="212" t="s">
        <v>331</v>
      </c>
      <c r="AD171" s="212"/>
      <c r="AE171" s="212"/>
      <c r="AF171" s="212"/>
      <c r="AG171" s="212"/>
      <c r="AH171" s="212"/>
      <c r="AI171" s="212"/>
      <c r="AJ171" s="212">
        <v>4</v>
      </c>
      <c r="AK171" s="212" t="s">
        <v>239</v>
      </c>
      <c r="AL171" s="212" t="s">
        <v>323</v>
      </c>
      <c r="AM171" s="212"/>
      <c r="AN171" s="212"/>
      <c r="AO171" s="212"/>
      <c r="AP171" s="212"/>
      <c r="AQ171" s="212" t="s">
        <v>239</v>
      </c>
      <c r="AR171" s="212" t="s">
        <v>239</v>
      </c>
      <c r="AS171" s="212" t="s">
        <v>239</v>
      </c>
      <c r="AT171" s="212" t="s">
        <v>324</v>
      </c>
      <c r="AU171" s="212" t="s">
        <v>239</v>
      </c>
      <c r="AV171" s="212" t="s">
        <v>653</v>
      </c>
      <c r="AW171" s="212">
        <v>5</v>
      </c>
      <c r="AX171" s="212">
        <v>5</v>
      </c>
      <c r="AY171" s="212" t="s">
        <v>321</v>
      </c>
      <c r="AZ171" s="212" t="s">
        <v>315</v>
      </c>
      <c r="BA171" s="212" t="s">
        <v>654</v>
      </c>
      <c r="BB171">
        <f t="shared" si="14"/>
        <v>1</v>
      </c>
      <c r="BC171">
        <f t="shared" si="13"/>
        <v>0</v>
      </c>
      <c r="BD171">
        <f t="shared" si="13"/>
        <v>0</v>
      </c>
      <c r="BE171">
        <f t="shared" si="13"/>
        <v>0</v>
      </c>
      <c r="BF171">
        <f t="shared" si="13"/>
        <v>0</v>
      </c>
      <c r="BG171">
        <f t="shared" si="13"/>
        <v>0</v>
      </c>
      <c r="BH171">
        <f t="shared" si="11"/>
        <v>0</v>
      </c>
      <c r="BI171">
        <f t="shared" si="12"/>
        <v>0</v>
      </c>
      <c r="BJ171">
        <f t="shared" si="12"/>
        <v>0</v>
      </c>
      <c r="BK171">
        <f t="shared" si="12"/>
        <v>0</v>
      </c>
      <c r="BL171">
        <f t="shared" si="12"/>
        <v>1</v>
      </c>
      <c r="BM171">
        <f t="shared" si="12"/>
        <v>0</v>
      </c>
      <c r="BN171">
        <f t="shared" si="12"/>
        <v>0</v>
      </c>
    </row>
    <row r="172" spans="1:66" ht="15" x14ac:dyDescent="0.25">
      <c r="A172" s="167" t="str">
        <f>IF(ISNA(LOOKUP($E172,BLIOTECAS!$B$1:$B$27,BLIOTECAS!C$1:C$27)),"",LOOKUP($E172,BLIOTECAS!$B$1:$B$27,BLIOTECAS!C$1:C$27))</f>
        <v/>
      </c>
      <c r="B172" s="167" t="str">
        <f>IF(ISNA(LOOKUP($E172,BLIOTECAS!$B$1:$B$27,BLIOTECAS!D$1:D$27)),"",LOOKUP($E172,BLIOTECAS!$B$1:$B$27,BLIOTECAS!D$1:D$27))</f>
        <v/>
      </c>
      <c r="C172" s="167" t="str">
        <f>IFERROR(VLOOKUP(E172,BLIOTECAS!$C$1:$E$26,3,FALSE),"")</f>
        <v>Ciencias Experimentales</v>
      </c>
      <c r="D172" s="213">
        <v>43971.01666666667</v>
      </c>
      <c r="E172" s="212" t="s">
        <v>78</v>
      </c>
      <c r="F172" s="212" t="s">
        <v>316</v>
      </c>
      <c r="G172" s="212" t="s">
        <v>304</v>
      </c>
      <c r="H172" s="212" t="s">
        <v>312</v>
      </c>
      <c r="I172" s="212" t="s">
        <v>78</v>
      </c>
      <c r="J172" s="212"/>
      <c r="K172" s="212"/>
      <c r="L172" s="212"/>
      <c r="M172" s="212"/>
      <c r="N172" s="212"/>
      <c r="O172" s="212"/>
      <c r="P172" s="212"/>
      <c r="Q172" s="212">
        <v>2</v>
      </c>
      <c r="R172" s="212">
        <v>5</v>
      </c>
      <c r="S172" s="212">
        <v>5</v>
      </c>
      <c r="T172" s="212">
        <v>3</v>
      </c>
      <c r="U172" s="212">
        <v>3</v>
      </c>
      <c r="V172" s="212">
        <v>3</v>
      </c>
      <c r="W172" s="212"/>
      <c r="X172" s="212">
        <v>4</v>
      </c>
      <c r="Y172" s="212">
        <v>5</v>
      </c>
      <c r="Z172" s="212">
        <v>3</v>
      </c>
      <c r="AA172" s="212">
        <v>5</v>
      </c>
      <c r="AB172" s="212">
        <v>3</v>
      </c>
      <c r="AC172" s="212" t="s">
        <v>326</v>
      </c>
      <c r="AD172" s="212"/>
      <c r="AE172" s="212"/>
      <c r="AF172" s="212"/>
      <c r="AG172" s="212"/>
      <c r="AH172" s="212"/>
      <c r="AI172" s="212"/>
      <c r="AJ172" s="212">
        <v>3</v>
      </c>
      <c r="AK172" s="212" t="s">
        <v>239</v>
      </c>
      <c r="AL172" s="212" t="s">
        <v>307</v>
      </c>
      <c r="AM172" s="212"/>
      <c r="AN172" s="212"/>
      <c r="AO172" s="212"/>
      <c r="AP172" s="212"/>
      <c r="AQ172" s="212" t="s">
        <v>239</v>
      </c>
      <c r="AR172" s="212" t="s">
        <v>239</v>
      </c>
      <c r="AS172" s="212" t="s">
        <v>7</v>
      </c>
      <c r="AT172" s="212"/>
      <c r="AU172" s="212" t="s">
        <v>239</v>
      </c>
      <c r="AV172" s="212" t="s">
        <v>655</v>
      </c>
      <c r="AW172" s="212">
        <v>5</v>
      </c>
      <c r="AX172" s="212">
        <v>5</v>
      </c>
      <c r="AY172" s="212" t="s">
        <v>321</v>
      </c>
      <c r="AZ172" s="212" t="s">
        <v>315</v>
      </c>
      <c r="BA172" s="212" t="s">
        <v>656</v>
      </c>
      <c r="BB172">
        <f t="shared" si="14"/>
        <v>1</v>
      </c>
      <c r="BC172">
        <f t="shared" si="13"/>
        <v>0</v>
      </c>
      <c r="BD172">
        <f t="shared" si="13"/>
        <v>0</v>
      </c>
      <c r="BE172">
        <f t="shared" si="13"/>
        <v>0</v>
      </c>
      <c r="BF172">
        <f t="shared" si="13"/>
        <v>0</v>
      </c>
      <c r="BG172">
        <f t="shared" si="13"/>
        <v>0</v>
      </c>
      <c r="BH172">
        <f t="shared" si="11"/>
        <v>0</v>
      </c>
      <c r="BI172">
        <f t="shared" si="12"/>
        <v>0</v>
      </c>
      <c r="BJ172">
        <f t="shared" si="12"/>
        <v>0</v>
      </c>
      <c r="BK172">
        <f t="shared" si="12"/>
        <v>1</v>
      </c>
      <c r="BL172">
        <f t="shared" si="12"/>
        <v>0</v>
      </c>
      <c r="BM172">
        <f t="shared" si="12"/>
        <v>0</v>
      </c>
      <c r="BN172">
        <f t="shared" si="12"/>
        <v>0</v>
      </c>
    </row>
    <row r="173" spans="1:66" ht="15" x14ac:dyDescent="0.25">
      <c r="A173" s="167" t="str">
        <f>IF(ISNA(LOOKUP($E173,BLIOTECAS!$B$1:$B$27,BLIOTECAS!C$1:C$27)),"",LOOKUP($E173,BLIOTECAS!$B$1:$B$27,BLIOTECAS!C$1:C$27))</f>
        <v/>
      </c>
      <c r="B173" s="167" t="str">
        <f>IF(ISNA(LOOKUP($E173,BLIOTECAS!$B$1:$B$27,BLIOTECAS!D$1:D$27)),"",LOOKUP($E173,BLIOTECAS!$B$1:$B$27,BLIOTECAS!D$1:D$27))</f>
        <v/>
      </c>
      <c r="C173" s="167" t="str">
        <f>IFERROR(VLOOKUP(E173,BLIOTECAS!$C$1:$E$26,3,FALSE),"")</f>
        <v>Ciencias de la Salud</v>
      </c>
      <c r="D173" s="213">
        <v>43971.000694444447</v>
      </c>
      <c r="E173" s="212" t="s">
        <v>92</v>
      </c>
      <c r="F173" s="212" t="s">
        <v>316</v>
      </c>
      <c r="G173" s="212" t="s">
        <v>351</v>
      </c>
      <c r="H173" s="212" t="s">
        <v>312</v>
      </c>
      <c r="I173" s="212" t="s">
        <v>92</v>
      </c>
      <c r="J173" s="212"/>
      <c r="K173" s="212"/>
      <c r="L173" s="212"/>
      <c r="M173" s="212"/>
      <c r="N173" s="212"/>
      <c r="O173" s="212"/>
      <c r="P173" s="212"/>
      <c r="Q173" s="212"/>
      <c r="R173" s="212"/>
      <c r="S173" s="212">
        <v>5</v>
      </c>
      <c r="T173" s="212"/>
      <c r="U173" s="212">
        <v>5</v>
      </c>
      <c r="V173" s="212">
        <v>3</v>
      </c>
      <c r="W173" s="212"/>
      <c r="X173" s="212">
        <v>3</v>
      </c>
      <c r="Y173" s="212">
        <v>3</v>
      </c>
      <c r="Z173" s="212">
        <v>4</v>
      </c>
      <c r="AA173" s="212">
        <v>4</v>
      </c>
      <c r="AB173" s="212">
        <v>4</v>
      </c>
      <c r="AC173" s="212" t="s">
        <v>336</v>
      </c>
      <c r="AD173" s="212"/>
      <c r="AE173" s="212"/>
      <c r="AF173" s="212"/>
      <c r="AG173" s="212"/>
      <c r="AH173" s="212"/>
      <c r="AI173" s="212"/>
      <c r="AJ173" s="212">
        <v>3</v>
      </c>
      <c r="AK173" s="212" t="s">
        <v>7</v>
      </c>
      <c r="AL173" s="212"/>
      <c r="AM173" s="212"/>
      <c r="AN173" s="212"/>
      <c r="AO173" s="212"/>
      <c r="AP173" s="212"/>
      <c r="AQ173" s="212" t="s">
        <v>7</v>
      </c>
      <c r="AR173" s="212" t="s">
        <v>239</v>
      </c>
      <c r="AS173" s="212" t="s">
        <v>7</v>
      </c>
      <c r="AT173" s="212"/>
      <c r="AU173" s="212" t="s">
        <v>7</v>
      </c>
      <c r="AV173" s="212"/>
      <c r="AW173" s="212">
        <v>4</v>
      </c>
      <c r="AX173" s="212">
        <v>4</v>
      </c>
      <c r="AY173" s="212" t="s">
        <v>321</v>
      </c>
      <c r="AZ173" s="212" t="s">
        <v>315</v>
      </c>
      <c r="BA173" s="212"/>
      <c r="BB173">
        <f t="shared" si="14"/>
        <v>1</v>
      </c>
      <c r="BC173">
        <f t="shared" si="13"/>
        <v>0</v>
      </c>
      <c r="BD173">
        <f t="shared" si="13"/>
        <v>0</v>
      </c>
      <c r="BE173">
        <f t="shared" si="13"/>
        <v>0</v>
      </c>
      <c r="BF173">
        <f t="shared" si="13"/>
        <v>0</v>
      </c>
      <c r="BG173">
        <f t="shared" si="13"/>
        <v>0</v>
      </c>
      <c r="BH173">
        <f t="shared" si="11"/>
        <v>0</v>
      </c>
      <c r="BI173">
        <f t="shared" si="12"/>
        <v>0</v>
      </c>
      <c r="BJ173">
        <f t="shared" si="12"/>
        <v>0</v>
      </c>
      <c r="BK173">
        <f t="shared" si="12"/>
        <v>1</v>
      </c>
      <c r="BL173">
        <f t="shared" si="12"/>
        <v>1</v>
      </c>
      <c r="BM173">
        <f t="shared" si="12"/>
        <v>0</v>
      </c>
      <c r="BN173">
        <f t="shared" si="12"/>
        <v>0</v>
      </c>
    </row>
    <row r="174" spans="1:66" ht="15" x14ac:dyDescent="0.25">
      <c r="A174" s="167" t="str">
        <f>IF(ISNA(LOOKUP($E174,BLIOTECAS!$B$1:$B$27,BLIOTECAS!C$1:C$27)),"",LOOKUP($E174,BLIOTECAS!$B$1:$B$27,BLIOTECAS!C$1:C$27))</f>
        <v/>
      </c>
      <c r="B174" s="167" t="str">
        <f>IF(ISNA(LOOKUP($E174,BLIOTECAS!$B$1:$B$27,BLIOTECAS!D$1:D$27)),"",LOOKUP($E174,BLIOTECAS!$B$1:$B$27,BLIOTECAS!D$1:D$27))</f>
        <v/>
      </c>
      <c r="C174" s="167" t="str">
        <f>IFERROR(VLOOKUP(E174,BLIOTECAS!$C$1:$E$26,3,FALSE),"")</f>
        <v>Ciencias de la Salud</v>
      </c>
      <c r="D174" s="213">
        <v>43970.98541666667</v>
      </c>
      <c r="E174" s="212" t="s">
        <v>92</v>
      </c>
      <c r="F174" s="212" t="s">
        <v>316</v>
      </c>
      <c r="G174" s="212" t="s">
        <v>311</v>
      </c>
      <c r="H174" s="212" t="s">
        <v>312</v>
      </c>
      <c r="I174" s="212" t="s">
        <v>92</v>
      </c>
      <c r="J174" s="212" t="s">
        <v>318</v>
      </c>
      <c r="K174" s="212" t="s">
        <v>72</v>
      </c>
      <c r="L174" s="212"/>
      <c r="M174" s="212"/>
      <c r="N174" s="212"/>
      <c r="O174" s="212"/>
      <c r="P174" s="212"/>
      <c r="Q174" s="212">
        <v>1</v>
      </c>
      <c r="R174" s="212">
        <v>5</v>
      </c>
      <c r="S174" s="212"/>
      <c r="T174" s="212">
        <v>3</v>
      </c>
      <c r="U174" s="212">
        <v>5</v>
      </c>
      <c r="V174" s="212">
        <v>5</v>
      </c>
      <c r="W174" s="212"/>
      <c r="X174" s="212">
        <v>5</v>
      </c>
      <c r="Y174" s="212">
        <v>5</v>
      </c>
      <c r="Z174" s="212">
        <v>3</v>
      </c>
      <c r="AA174" s="212">
        <v>5</v>
      </c>
      <c r="AB174" s="212">
        <v>5</v>
      </c>
      <c r="AC174" s="212" t="s">
        <v>314</v>
      </c>
      <c r="AD174" s="212"/>
      <c r="AE174" s="212"/>
      <c r="AF174" s="212"/>
      <c r="AG174" s="212"/>
      <c r="AH174" s="212"/>
      <c r="AI174" s="212"/>
      <c r="AJ174" s="212">
        <v>5</v>
      </c>
      <c r="AK174" s="212" t="s">
        <v>239</v>
      </c>
      <c r="AL174" s="212" t="s">
        <v>327</v>
      </c>
      <c r="AM174" s="212"/>
      <c r="AN174" s="212"/>
      <c r="AO174" s="212"/>
      <c r="AP174" s="212"/>
      <c r="AQ174" s="212" t="s">
        <v>239</v>
      </c>
      <c r="AR174" s="212" t="s">
        <v>239</v>
      </c>
      <c r="AS174" s="212" t="s">
        <v>7</v>
      </c>
      <c r="AT174" s="212"/>
      <c r="AU174" s="212" t="s">
        <v>7</v>
      </c>
      <c r="AV174" s="212"/>
      <c r="AW174" s="212">
        <v>5</v>
      </c>
      <c r="AX174" s="212">
        <v>5</v>
      </c>
      <c r="AY174" s="212" t="s">
        <v>309</v>
      </c>
      <c r="AZ174" s="212" t="s">
        <v>310</v>
      </c>
      <c r="BA174" s="212"/>
      <c r="BB174">
        <f t="shared" si="14"/>
        <v>1</v>
      </c>
      <c r="BC174">
        <f t="shared" si="13"/>
        <v>0</v>
      </c>
      <c r="BD174">
        <f t="shared" si="13"/>
        <v>0</v>
      </c>
      <c r="BE174">
        <f t="shared" si="13"/>
        <v>0</v>
      </c>
      <c r="BF174">
        <f t="shared" si="13"/>
        <v>0</v>
      </c>
      <c r="BG174">
        <f t="shared" si="13"/>
        <v>0</v>
      </c>
      <c r="BH174">
        <f t="shared" si="11"/>
        <v>0</v>
      </c>
      <c r="BI174">
        <f t="shared" si="12"/>
        <v>0</v>
      </c>
      <c r="BJ174">
        <f t="shared" si="12"/>
        <v>0</v>
      </c>
      <c r="BK174">
        <f t="shared" si="12"/>
        <v>0</v>
      </c>
      <c r="BL174">
        <f t="shared" si="12"/>
        <v>0</v>
      </c>
      <c r="BM174">
        <f t="shared" si="12"/>
        <v>1</v>
      </c>
      <c r="BN174">
        <f t="shared" si="12"/>
        <v>0</v>
      </c>
    </row>
    <row r="175" spans="1:66" ht="15" x14ac:dyDescent="0.25">
      <c r="A175" s="167" t="str">
        <f>IF(ISNA(LOOKUP($E175,BLIOTECAS!$B$1:$B$27,BLIOTECAS!C$1:C$27)),"",LOOKUP($E175,BLIOTECAS!$B$1:$B$27,BLIOTECAS!C$1:C$27))</f>
        <v/>
      </c>
      <c r="B175" s="167" t="str">
        <f>IF(ISNA(LOOKUP($E175,BLIOTECAS!$B$1:$B$27,BLIOTECAS!D$1:D$27)),"",LOOKUP($E175,BLIOTECAS!$B$1:$B$27,BLIOTECAS!D$1:D$27))</f>
        <v/>
      </c>
      <c r="C175" s="167" t="str">
        <f>IFERROR(VLOOKUP(E175,BLIOTECAS!$C$1:$E$26,3,FALSE),"")</f>
        <v>Ciencias Sociales</v>
      </c>
      <c r="D175" s="213">
        <v>43970.957638888889</v>
      </c>
      <c r="E175" s="212" t="s">
        <v>80</v>
      </c>
      <c r="F175" s="212"/>
      <c r="G175" s="212"/>
      <c r="H175" s="212"/>
      <c r="I175" s="212"/>
      <c r="J175" s="212"/>
      <c r="K175" s="212"/>
      <c r="L175" s="212"/>
      <c r="M175" s="212"/>
      <c r="N175" s="212"/>
      <c r="O175" s="212"/>
      <c r="P175" s="212"/>
      <c r="Q175" s="212"/>
      <c r="R175" s="212">
        <v>5</v>
      </c>
      <c r="S175" s="212">
        <v>5</v>
      </c>
      <c r="T175" s="212"/>
      <c r="U175" s="212">
        <v>5</v>
      </c>
      <c r="V175" s="212">
        <v>4</v>
      </c>
      <c r="W175" s="212"/>
      <c r="X175" s="212">
        <v>2</v>
      </c>
      <c r="Y175" s="212"/>
      <c r="Z175" s="212">
        <v>2</v>
      </c>
      <c r="AA175" s="212"/>
      <c r="AB175" s="212">
        <v>3</v>
      </c>
      <c r="AC175" s="212"/>
      <c r="AD175" s="212"/>
      <c r="AE175" s="212"/>
      <c r="AF175" s="212"/>
      <c r="AG175" s="212"/>
      <c r="AH175" s="212"/>
      <c r="AI175" s="212"/>
      <c r="AJ175" s="212"/>
      <c r="AK175" s="212" t="s">
        <v>239</v>
      </c>
      <c r="AL175" s="212" t="s">
        <v>323</v>
      </c>
      <c r="AM175" s="212"/>
      <c r="AN175" s="212"/>
      <c r="AO175" s="212"/>
      <c r="AP175" s="212"/>
      <c r="AQ175" s="212"/>
      <c r="AR175" s="212" t="s">
        <v>7</v>
      </c>
      <c r="AS175" s="212" t="s">
        <v>7</v>
      </c>
      <c r="AT175" s="212"/>
      <c r="AU175" s="212" t="s">
        <v>7</v>
      </c>
      <c r="AV175" s="212"/>
      <c r="AW175" s="212"/>
      <c r="AX175" s="212"/>
      <c r="AY175" s="212" t="s">
        <v>405</v>
      </c>
      <c r="AZ175" s="212"/>
      <c r="BA175" s="212" t="s">
        <v>657</v>
      </c>
      <c r="BB175">
        <f t="shared" si="14"/>
        <v>0</v>
      </c>
      <c r="BC175">
        <f t="shared" si="13"/>
        <v>0</v>
      </c>
      <c r="BD175">
        <f t="shared" si="13"/>
        <v>0</v>
      </c>
      <c r="BE175">
        <f t="shared" si="13"/>
        <v>0</v>
      </c>
      <c r="BF175">
        <f t="shared" si="13"/>
        <v>0</v>
      </c>
      <c r="BG175">
        <f t="shared" si="13"/>
        <v>0</v>
      </c>
      <c r="BH175">
        <f t="shared" si="11"/>
        <v>0</v>
      </c>
      <c r="BI175">
        <f t="shared" si="12"/>
        <v>0</v>
      </c>
      <c r="BJ175">
        <f t="shared" si="12"/>
        <v>0</v>
      </c>
      <c r="BK175">
        <f t="shared" si="12"/>
        <v>0</v>
      </c>
      <c r="BL175">
        <f t="shared" si="12"/>
        <v>0</v>
      </c>
      <c r="BM175">
        <f t="shared" si="12"/>
        <v>0</v>
      </c>
      <c r="BN175">
        <f t="shared" si="12"/>
        <v>0</v>
      </c>
    </row>
    <row r="176" spans="1:66" ht="15" x14ac:dyDescent="0.25">
      <c r="A176" s="167" t="str">
        <f>IF(ISNA(LOOKUP($E176,BLIOTECAS!$B$1:$B$27,BLIOTECAS!C$1:C$27)),"",LOOKUP($E176,BLIOTECAS!$B$1:$B$27,BLIOTECAS!C$1:C$27))</f>
        <v/>
      </c>
      <c r="B176" s="167" t="str">
        <f>IF(ISNA(LOOKUP($E176,BLIOTECAS!$B$1:$B$27,BLIOTECAS!D$1:D$27)),"",LOOKUP($E176,BLIOTECAS!$B$1:$B$27,BLIOTECAS!D$1:D$27))</f>
        <v/>
      </c>
      <c r="C176" s="167" t="str">
        <f>IFERROR(VLOOKUP(E176,BLIOTECAS!$C$1:$E$26,3,FALSE),"")</f>
        <v>Ciencias Experimentales</v>
      </c>
      <c r="D176" s="213">
        <v>43970.956944444442</v>
      </c>
      <c r="E176" s="212" t="s">
        <v>81</v>
      </c>
      <c r="F176" s="212" t="s">
        <v>316</v>
      </c>
      <c r="G176" s="212" t="s">
        <v>304</v>
      </c>
      <c r="H176" s="212" t="s">
        <v>312</v>
      </c>
      <c r="I176" s="212" t="s">
        <v>81</v>
      </c>
      <c r="J176" s="212"/>
      <c r="K176" s="212"/>
      <c r="L176" s="212"/>
      <c r="M176" s="212"/>
      <c r="N176" s="212"/>
      <c r="O176" s="212"/>
      <c r="P176" s="212"/>
      <c r="Q176" s="212">
        <v>2</v>
      </c>
      <c r="R176" s="212">
        <v>5</v>
      </c>
      <c r="S176" s="212">
        <v>3</v>
      </c>
      <c r="T176" s="212">
        <v>3</v>
      </c>
      <c r="U176" s="212">
        <v>3</v>
      </c>
      <c r="V176" s="212">
        <v>5</v>
      </c>
      <c r="W176" s="212"/>
      <c r="X176" s="212">
        <v>5</v>
      </c>
      <c r="Y176" s="212">
        <v>5</v>
      </c>
      <c r="Z176" s="212">
        <v>4</v>
      </c>
      <c r="AA176" s="212">
        <v>5</v>
      </c>
      <c r="AB176" s="212">
        <v>4</v>
      </c>
      <c r="AC176" s="212" t="s">
        <v>341</v>
      </c>
      <c r="AD176" s="212"/>
      <c r="AE176" s="212"/>
      <c r="AF176" s="212"/>
      <c r="AG176" s="212"/>
      <c r="AH176" s="212"/>
      <c r="AI176" s="212"/>
      <c r="AJ176" s="212">
        <v>5</v>
      </c>
      <c r="AK176" s="212" t="s">
        <v>239</v>
      </c>
      <c r="AL176" s="212" t="s">
        <v>327</v>
      </c>
      <c r="AM176" s="212"/>
      <c r="AN176" s="212"/>
      <c r="AO176" s="212"/>
      <c r="AP176" s="212"/>
      <c r="AQ176" s="212" t="s">
        <v>7</v>
      </c>
      <c r="AR176" s="212" t="s">
        <v>239</v>
      </c>
      <c r="AS176" s="212" t="s">
        <v>7</v>
      </c>
      <c r="AT176" s="212"/>
      <c r="AU176" s="212" t="s">
        <v>239</v>
      </c>
      <c r="AV176" s="212"/>
      <c r="AW176" s="212">
        <v>5</v>
      </c>
      <c r="AX176" s="212">
        <v>5</v>
      </c>
      <c r="AY176" s="212" t="s">
        <v>309</v>
      </c>
      <c r="AZ176" s="212" t="s">
        <v>315</v>
      </c>
      <c r="BA176" s="212"/>
      <c r="BB176">
        <f t="shared" si="14"/>
        <v>1</v>
      </c>
      <c r="BC176">
        <f t="shared" si="13"/>
        <v>0</v>
      </c>
      <c r="BD176">
        <f t="shared" si="13"/>
        <v>0</v>
      </c>
      <c r="BE176">
        <f t="shared" si="13"/>
        <v>0</v>
      </c>
      <c r="BF176">
        <f t="shared" si="13"/>
        <v>0</v>
      </c>
      <c r="BG176">
        <f t="shared" si="13"/>
        <v>0</v>
      </c>
      <c r="BH176">
        <f t="shared" si="11"/>
        <v>0</v>
      </c>
      <c r="BI176">
        <f t="shared" si="12"/>
        <v>1</v>
      </c>
      <c r="BJ176">
        <f t="shared" si="12"/>
        <v>0</v>
      </c>
      <c r="BK176">
        <f t="shared" si="12"/>
        <v>1</v>
      </c>
      <c r="BL176">
        <f t="shared" si="12"/>
        <v>1</v>
      </c>
      <c r="BM176">
        <f t="shared" si="12"/>
        <v>0</v>
      </c>
      <c r="BN176">
        <f t="shared" si="12"/>
        <v>0</v>
      </c>
    </row>
    <row r="177" spans="1:66" ht="15" x14ac:dyDescent="0.25">
      <c r="A177" s="167" t="str">
        <f>IF(ISNA(LOOKUP($E177,BLIOTECAS!$B$1:$B$27,BLIOTECAS!C$1:C$27)),"",LOOKUP($E177,BLIOTECAS!$B$1:$B$27,BLIOTECAS!C$1:C$27))</f>
        <v/>
      </c>
      <c r="B177" s="167" t="str">
        <f>IF(ISNA(LOOKUP($E177,BLIOTECAS!$B$1:$B$27,BLIOTECAS!D$1:D$27)),"",LOOKUP($E177,BLIOTECAS!$B$1:$B$27,BLIOTECAS!D$1:D$27))</f>
        <v/>
      </c>
      <c r="C177" s="167" t="str">
        <f>IFERROR(VLOOKUP(E177,BLIOTECAS!$C$1:$E$26,3,FALSE),"")</f>
        <v>Ciencias de la Salud</v>
      </c>
      <c r="D177" s="213">
        <v>43970.95</v>
      </c>
      <c r="E177" s="212" t="s">
        <v>92</v>
      </c>
      <c r="F177" s="212" t="s">
        <v>303</v>
      </c>
      <c r="G177" s="212" t="s">
        <v>316</v>
      </c>
      <c r="H177" s="212" t="s">
        <v>312</v>
      </c>
      <c r="I177" s="212" t="s">
        <v>92</v>
      </c>
      <c r="J177" s="212"/>
      <c r="K177" s="212"/>
      <c r="L177" s="212"/>
      <c r="M177" s="212"/>
      <c r="N177" s="212"/>
      <c r="O177" s="212"/>
      <c r="P177" s="212"/>
      <c r="Q177" s="212">
        <v>5</v>
      </c>
      <c r="R177" s="212">
        <v>5</v>
      </c>
      <c r="S177" s="212">
        <v>5</v>
      </c>
      <c r="T177" s="212"/>
      <c r="U177" s="212">
        <v>5</v>
      </c>
      <c r="V177" s="212">
        <v>4</v>
      </c>
      <c r="W177" s="212"/>
      <c r="X177" s="212">
        <v>4</v>
      </c>
      <c r="Y177" s="212">
        <v>5</v>
      </c>
      <c r="Z177" s="212">
        <v>4</v>
      </c>
      <c r="AA177" s="212">
        <v>5</v>
      </c>
      <c r="AB177" s="212">
        <v>5</v>
      </c>
      <c r="AC177" s="212" t="s">
        <v>314</v>
      </c>
      <c r="AD177" s="212"/>
      <c r="AE177" s="212"/>
      <c r="AF177" s="212"/>
      <c r="AG177" s="212"/>
      <c r="AH177" s="212"/>
      <c r="AI177" s="212"/>
      <c r="AJ177" s="212">
        <v>5</v>
      </c>
      <c r="AK177" s="212" t="s">
        <v>7</v>
      </c>
      <c r="AL177" s="212"/>
      <c r="AM177" s="212"/>
      <c r="AN177" s="212"/>
      <c r="AO177" s="212"/>
      <c r="AP177" s="212"/>
      <c r="AQ177" s="212" t="s">
        <v>239</v>
      </c>
      <c r="AR177" s="212" t="s">
        <v>239</v>
      </c>
      <c r="AS177" s="212" t="s">
        <v>239</v>
      </c>
      <c r="AT177" s="212" t="s">
        <v>6</v>
      </c>
      <c r="AU177" s="212" t="s">
        <v>239</v>
      </c>
      <c r="AV177" s="212"/>
      <c r="AW177" s="212">
        <v>5</v>
      </c>
      <c r="AX177" s="212">
        <v>5</v>
      </c>
      <c r="AY177" s="212" t="s">
        <v>309</v>
      </c>
      <c r="AZ177" s="212" t="s">
        <v>310</v>
      </c>
      <c r="BA177" s="212"/>
      <c r="BB177">
        <f t="shared" si="14"/>
        <v>1</v>
      </c>
      <c r="BC177">
        <f t="shared" si="13"/>
        <v>0</v>
      </c>
      <c r="BD177">
        <f t="shared" si="13"/>
        <v>0</v>
      </c>
      <c r="BE177">
        <f t="shared" si="13"/>
        <v>0</v>
      </c>
      <c r="BF177">
        <f t="shared" si="13"/>
        <v>0</v>
      </c>
      <c r="BG177">
        <f t="shared" si="13"/>
        <v>0</v>
      </c>
      <c r="BH177">
        <f t="shared" si="11"/>
        <v>0</v>
      </c>
      <c r="BI177">
        <f t="shared" si="12"/>
        <v>0</v>
      </c>
      <c r="BJ177">
        <f t="shared" si="12"/>
        <v>0</v>
      </c>
      <c r="BK177">
        <f t="shared" si="12"/>
        <v>0</v>
      </c>
      <c r="BL177">
        <f t="shared" si="12"/>
        <v>0</v>
      </c>
      <c r="BM177">
        <f t="shared" si="12"/>
        <v>1</v>
      </c>
      <c r="BN177">
        <f t="shared" si="12"/>
        <v>0</v>
      </c>
    </row>
    <row r="178" spans="1:66" ht="15" x14ac:dyDescent="0.25">
      <c r="A178" s="167" t="str">
        <f>IF(ISNA(LOOKUP($E178,BLIOTECAS!$B$1:$B$27,BLIOTECAS!C$1:C$27)),"",LOOKUP($E178,BLIOTECAS!$B$1:$B$27,BLIOTECAS!C$1:C$27))</f>
        <v/>
      </c>
      <c r="B178" s="167" t="str">
        <f>IF(ISNA(LOOKUP($E178,BLIOTECAS!$B$1:$B$27,BLIOTECAS!D$1:D$27)),"",LOOKUP($E178,BLIOTECAS!$B$1:$B$27,BLIOTECAS!D$1:D$27))</f>
        <v/>
      </c>
      <c r="C178" s="167" t="str">
        <f>IFERROR(VLOOKUP(E178,BLIOTECAS!$C$1:$E$26,3,FALSE),"")</f>
        <v>Humanidades</v>
      </c>
      <c r="D178" s="213">
        <v>43970.945138888892</v>
      </c>
      <c r="E178" s="212" t="s">
        <v>86</v>
      </c>
      <c r="F178" s="212" t="s">
        <v>303</v>
      </c>
      <c r="G178" s="212" t="s">
        <v>304</v>
      </c>
      <c r="H178" s="212" t="s">
        <v>312</v>
      </c>
      <c r="I178" s="212" t="s">
        <v>86</v>
      </c>
      <c r="J178" s="212" t="s">
        <v>318</v>
      </c>
      <c r="K178" s="212" t="s">
        <v>317</v>
      </c>
      <c r="L178" s="212"/>
      <c r="M178" s="212"/>
      <c r="N178" s="212"/>
      <c r="O178" s="212"/>
      <c r="P178" s="212"/>
      <c r="Q178" s="212">
        <v>4</v>
      </c>
      <c r="R178" s="212">
        <v>3</v>
      </c>
      <c r="S178" s="212">
        <v>5</v>
      </c>
      <c r="T178" s="212">
        <v>2</v>
      </c>
      <c r="U178" s="212">
        <v>2</v>
      </c>
      <c r="V178" s="212">
        <v>5</v>
      </c>
      <c r="W178" s="212"/>
      <c r="X178" s="212">
        <v>3</v>
      </c>
      <c r="Y178" s="212">
        <v>5</v>
      </c>
      <c r="Z178" s="212">
        <v>4</v>
      </c>
      <c r="AA178" s="212">
        <v>5</v>
      </c>
      <c r="AB178" s="212">
        <v>4</v>
      </c>
      <c r="AC178" s="212" t="s">
        <v>314</v>
      </c>
      <c r="AD178" s="212"/>
      <c r="AE178" s="212"/>
      <c r="AF178" s="212"/>
      <c r="AG178" s="212"/>
      <c r="AH178" s="212"/>
      <c r="AI178" s="212"/>
      <c r="AJ178" s="212">
        <v>4</v>
      </c>
      <c r="AK178" s="212" t="s">
        <v>239</v>
      </c>
      <c r="AL178" s="212" t="s">
        <v>323</v>
      </c>
      <c r="AM178" s="212"/>
      <c r="AN178" s="212"/>
      <c r="AO178" s="212"/>
      <c r="AP178" s="212"/>
      <c r="AQ178" s="212" t="s">
        <v>7</v>
      </c>
      <c r="AR178" s="212" t="s">
        <v>239</v>
      </c>
      <c r="AS178" s="212" t="s">
        <v>7</v>
      </c>
      <c r="AT178" s="212"/>
      <c r="AU178" s="212" t="s">
        <v>7</v>
      </c>
      <c r="AV178" s="212"/>
      <c r="AW178" s="212">
        <v>5</v>
      </c>
      <c r="AX178" s="212">
        <v>5</v>
      </c>
      <c r="AY178" s="212" t="s">
        <v>309</v>
      </c>
      <c r="AZ178" s="212" t="s">
        <v>315</v>
      </c>
      <c r="BA178" s="212"/>
      <c r="BB178">
        <f t="shared" si="14"/>
        <v>1</v>
      </c>
      <c r="BC178">
        <f t="shared" si="13"/>
        <v>0</v>
      </c>
      <c r="BD178">
        <f t="shared" si="13"/>
        <v>0</v>
      </c>
      <c r="BE178">
        <f t="shared" si="13"/>
        <v>0</v>
      </c>
      <c r="BF178">
        <f t="shared" si="13"/>
        <v>0</v>
      </c>
      <c r="BG178">
        <f t="shared" si="13"/>
        <v>0</v>
      </c>
      <c r="BH178">
        <f t="shared" si="11"/>
        <v>0</v>
      </c>
      <c r="BI178">
        <f t="shared" si="12"/>
        <v>0</v>
      </c>
      <c r="BJ178">
        <f t="shared" si="12"/>
        <v>0</v>
      </c>
      <c r="BK178">
        <f t="shared" si="12"/>
        <v>0</v>
      </c>
      <c r="BL178">
        <f t="shared" si="12"/>
        <v>0</v>
      </c>
      <c r="BM178">
        <f t="shared" si="12"/>
        <v>1</v>
      </c>
      <c r="BN178">
        <f t="shared" si="12"/>
        <v>0</v>
      </c>
    </row>
    <row r="179" spans="1:66" ht="15" x14ac:dyDescent="0.25">
      <c r="A179" s="167" t="str">
        <f>IF(ISNA(LOOKUP($E179,BLIOTECAS!$B$1:$B$27,BLIOTECAS!C$1:C$27)),"",LOOKUP($E179,BLIOTECAS!$B$1:$B$27,BLIOTECAS!C$1:C$27))</f>
        <v/>
      </c>
      <c r="B179" s="167" t="str">
        <f>IF(ISNA(LOOKUP($E179,BLIOTECAS!$B$1:$B$27,BLIOTECAS!D$1:D$27)),"",LOOKUP($E179,BLIOTECAS!$B$1:$B$27,BLIOTECAS!D$1:D$27))</f>
        <v/>
      </c>
      <c r="C179" s="167" t="str">
        <f>IFERROR(VLOOKUP(E179,BLIOTECAS!$C$1:$E$26,3,FALSE),"")</f>
        <v>Ciencias Sociales</v>
      </c>
      <c r="D179" s="213">
        <v>43970.945138888892</v>
      </c>
      <c r="E179" s="212" t="s">
        <v>75</v>
      </c>
      <c r="F179" s="212" t="s">
        <v>303</v>
      </c>
      <c r="G179" s="212" t="s">
        <v>303</v>
      </c>
      <c r="H179" s="212" t="s">
        <v>312</v>
      </c>
      <c r="I179" s="212" t="s">
        <v>75</v>
      </c>
      <c r="J179" s="212"/>
      <c r="K179" s="212"/>
      <c r="L179" s="212"/>
      <c r="M179" s="212"/>
      <c r="N179" s="212"/>
      <c r="O179" s="212"/>
      <c r="P179" s="212"/>
      <c r="Q179" s="212">
        <v>4</v>
      </c>
      <c r="R179" s="212">
        <v>4</v>
      </c>
      <c r="S179" s="212">
        <v>4</v>
      </c>
      <c r="T179" s="212">
        <v>4</v>
      </c>
      <c r="U179" s="212">
        <v>2</v>
      </c>
      <c r="V179" s="212">
        <v>5</v>
      </c>
      <c r="W179" s="212"/>
      <c r="X179" s="212">
        <v>5</v>
      </c>
      <c r="Y179" s="212">
        <v>5</v>
      </c>
      <c r="Z179" s="212">
        <v>5</v>
      </c>
      <c r="AA179" s="212">
        <v>5</v>
      </c>
      <c r="AB179" s="212">
        <v>5</v>
      </c>
      <c r="AC179" s="212" t="s">
        <v>336</v>
      </c>
      <c r="AD179" s="212"/>
      <c r="AE179" s="212"/>
      <c r="AF179" s="212"/>
      <c r="AG179" s="212"/>
      <c r="AH179" s="212"/>
      <c r="AI179" s="212"/>
      <c r="AJ179" s="212">
        <v>5</v>
      </c>
      <c r="AK179" s="212" t="s">
        <v>239</v>
      </c>
      <c r="AL179" s="212" t="s">
        <v>327</v>
      </c>
      <c r="AM179" s="212"/>
      <c r="AN179" s="212"/>
      <c r="AO179" s="212"/>
      <c r="AP179" s="212"/>
      <c r="AQ179" s="212" t="s">
        <v>7</v>
      </c>
      <c r="AR179" s="212" t="s">
        <v>239</v>
      </c>
      <c r="AS179" s="212" t="s">
        <v>7</v>
      </c>
      <c r="AT179" s="212"/>
      <c r="AU179" s="212" t="s">
        <v>239</v>
      </c>
      <c r="AV179" s="212"/>
      <c r="AW179" s="212">
        <v>5</v>
      </c>
      <c r="AX179" s="212">
        <v>5</v>
      </c>
      <c r="AY179" s="212" t="s">
        <v>309</v>
      </c>
      <c r="AZ179" s="212" t="s">
        <v>315</v>
      </c>
      <c r="BA179" s="212"/>
      <c r="BB179">
        <f t="shared" si="14"/>
        <v>1</v>
      </c>
      <c r="BC179">
        <f t="shared" si="13"/>
        <v>0</v>
      </c>
      <c r="BD179">
        <f t="shared" si="13"/>
        <v>0</v>
      </c>
      <c r="BE179">
        <f t="shared" si="13"/>
        <v>0</v>
      </c>
      <c r="BF179">
        <f t="shared" si="13"/>
        <v>0</v>
      </c>
      <c r="BG179">
        <f t="shared" si="13"/>
        <v>0</v>
      </c>
      <c r="BH179">
        <f t="shared" si="11"/>
        <v>0</v>
      </c>
      <c r="BI179">
        <f t="shared" si="12"/>
        <v>0</v>
      </c>
      <c r="BJ179">
        <f t="shared" si="12"/>
        <v>0</v>
      </c>
      <c r="BK179">
        <f t="shared" si="12"/>
        <v>1</v>
      </c>
      <c r="BL179">
        <f t="shared" si="12"/>
        <v>1</v>
      </c>
      <c r="BM179">
        <f t="shared" si="12"/>
        <v>0</v>
      </c>
      <c r="BN179">
        <f t="shared" si="12"/>
        <v>0</v>
      </c>
    </row>
    <row r="180" spans="1:66" ht="15" x14ac:dyDescent="0.25">
      <c r="A180" s="167" t="str">
        <f>IF(ISNA(LOOKUP($E180,BLIOTECAS!$B$1:$B$27,BLIOTECAS!C$1:C$27)),"",LOOKUP($E180,BLIOTECAS!$B$1:$B$27,BLIOTECAS!C$1:C$27))</f>
        <v/>
      </c>
      <c r="B180" s="167" t="str">
        <f>IF(ISNA(LOOKUP($E180,BLIOTECAS!$B$1:$B$27,BLIOTECAS!D$1:D$27)),"",LOOKUP($E180,BLIOTECAS!$B$1:$B$27,BLIOTECAS!D$1:D$27))</f>
        <v/>
      </c>
      <c r="C180" s="167" t="str">
        <f>IFERROR(VLOOKUP(E180,BLIOTECAS!$C$1:$E$26,3,FALSE),"")</f>
        <v>Ciencias Sociales</v>
      </c>
      <c r="D180" s="213">
        <v>43970.94027777778</v>
      </c>
      <c r="E180" s="212" t="s">
        <v>80</v>
      </c>
      <c r="F180" s="212" t="s">
        <v>311</v>
      </c>
      <c r="G180" s="212" t="s">
        <v>311</v>
      </c>
      <c r="H180" s="212" t="s">
        <v>312</v>
      </c>
      <c r="I180" s="212" t="s">
        <v>80</v>
      </c>
      <c r="J180" s="212" t="s">
        <v>203</v>
      </c>
      <c r="K180" s="212" t="s">
        <v>76</v>
      </c>
      <c r="L180" s="212"/>
      <c r="M180" s="212"/>
      <c r="N180" s="212"/>
      <c r="O180" s="212"/>
      <c r="P180" s="212"/>
      <c r="Q180" s="212">
        <v>5</v>
      </c>
      <c r="R180" s="212">
        <v>3</v>
      </c>
      <c r="S180" s="212">
        <v>5</v>
      </c>
      <c r="T180" s="212">
        <v>3</v>
      </c>
      <c r="U180" s="212">
        <v>4</v>
      </c>
      <c r="V180" s="212">
        <v>4</v>
      </c>
      <c r="W180" s="212"/>
      <c r="X180" s="212">
        <v>4</v>
      </c>
      <c r="Y180" s="212">
        <v>5</v>
      </c>
      <c r="Z180" s="212">
        <v>3</v>
      </c>
      <c r="AA180" s="212">
        <v>3</v>
      </c>
      <c r="AB180" s="212">
        <v>3</v>
      </c>
      <c r="AC180" s="212" t="s">
        <v>331</v>
      </c>
      <c r="AD180" s="212"/>
      <c r="AE180" s="212"/>
      <c r="AF180" s="212"/>
      <c r="AG180" s="212"/>
      <c r="AH180" s="212"/>
      <c r="AI180" s="212"/>
      <c r="AJ180" s="212">
        <v>5</v>
      </c>
      <c r="AK180" s="212" t="s">
        <v>239</v>
      </c>
      <c r="AL180" s="212" t="s">
        <v>323</v>
      </c>
      <c r="AM180" s="212"/>
      <c r="AN180" s="212"/>
      <c r="AO180" s="212"/>
      <c r="AP180" s="212"/>
      <c r="AQ180" s="212" t="s">
        <v>7</v>
      </c>
      <c r="AR180" s="212" t="s">
        <v>7</v>
      </c>
      <c r="AS180" s="212" t="s">
        <v>7</v>
      </c>
      <c r="AT180" s="212"/>
      <c r="AU180" s="212" t="s">
        <v>239</v>
      </c>
      <c r="AV180" s="212"/>
      <c r="AW180" s="212">
        <v>5</v>
      </c>
      <c r="AX180" s="212">
        <v>5</v>
      </c>
      <c r="AY180" s="212" t="s">
        <v>309</v>
      </c>
      <c r="AZ180" s="212" t="s">
        <v>310</v>
      </c>
      <c r="BA180" s="212"/>
      <c r="BB180">
        <f t="shared" si="14"/>
        <v>1</v>
      </c>
      <c r="BC180">
        <f t="shared" si="13"/>
        <v>0</v>
      </c>
      <c r="BD180">
        <f t="shared" si="13"/>
        <v>0</v>
      </c>
      <c r="BE180">
        <f t="shared" si="13"/>
        <v>0</v>
      </c>
      <c r="BF180">
        <f t="shared" si="13"/>
        <v>0</v>
      </c>
      <c r="BG180">
        <f t="shared" si="13"/>
        <v>0</v>
      </c>
      <c r="BH180">
        <f t="shared" si="11"/>
        <v>0</v>
      </c>
      <c r="BI180">
        <f t="shared" si="12"/>
        <v>0</v>
      </c>
      <c r="BJ180">
        <f t="shared" si="12"/>
        <v>0</v>
      </c>
      <c r="BK180">
        <f t="shared" si="12"/>
        <v>0</v>
      </c>
      <c r="BL180">
        <f t="shared" si="12"/>
        <v>1</v>
      </c>
      <c r="BM180">
        <f t="shared" si="12"/>
        <v>0</v>
      </c>
      <c r="BN180">
        <f t="shared" si="12"/>
        <v>0</v>
      </c>
    </row>
    <row r="181" spans="1:66" ht="15" x14ac:dyDescent="0.25">
      <c r="A181" s="167" t="str">
        <f>IF(ISNA(LOOKUP($E181,BLIOTECAS!$B$1:$B$27,BLIOTECAS!C$1:C$27)),"",LOOKUP($E181,BLIOTECAS!$B$1:$B$27,BLIOTECAS!C$1:C$27))</f>
        <v/>
      </c>
      <c r="B181" s="167" t="str">
        <f>IF(ISNA(LOOKUP($E181,BLIOTECAS!$B$1:$B$27,BLIOTECAS!D$1:D$27)),"",LOOKUP($E181,BLIOTECAS!$B$1:$B$27,BLIOTECAS!D$1:D$27))</f>
        <v/>
      </c>
      <c r="C181" s="167" t="str">
        <f>IFERROR(VLOOKUP(E181,BLIOTECAS!$C$1:$E$26,3,FALSE),"")</f>
        <v>Ciencias de la Salud</v>
      </c>
      <c r="D181" s="213">
        <v>43970.90625</v>
      </c>
      <c r="E181" s="212" t="s">
        <v>84</v>
      </c>
      <c r="F181" s="212" t="s">
        <v>316</v>
      </c>
      <c r="G181" s="212" t="s">
        <v>304</v>
      </c>
      <c r="H181" s="212" t="s">
        <v>312</v>
      </c>
      <c r="I181" s="212" t="s">
        <v>84</v>
      </c>
      <c r="J181" s="212" t="s">
        <v>81</v>
      </c>
      <c r="K181" s="212"/>
      <c r="L181" s="212"/>
      <c r="M181" s="212"/>
      <c r="N181" s="212"/>
      <c r="O181" s="212"/>
      <c r="P181" s="212"/>
      <c r="Q181" s="212">
        <v>2</v>
      </c>
      <c r="R181" s="212">
        <v>5</v>
      </c>
      <c r="S181" s="212">
        <v>2</v>
      </c>
      <c r="T181" s="212">
        <v>3</v>
      </c>
      <c r="U181" s="212">
        <v>5</v>
      </c>
      <c r="V181" s="212">
        <v>3</v>
      </c>
      <c r="W181" s="212"/>
      <c r="X181" s="212">
        <v>3</v>
      </c>
      <c r="Y181" s="212">
        <v>5</v>
      </c>
      <c r="Z181" s="212">
        <v>4</v>
      </c>
      <c r="AA181" s="212">
        <v>4</v>
      </c>
      <c r="AB181" s="212">
        <v>4</v>
      </c>
      <c r="AC181" s="212" t="s">
        <v>326</v>
      </c>
      <c r="AD181" s="212"/>
      <c r="AE181" s="212"/>
      <c r="AF181" s="212"/>
      <c r="AG181" s="212"/>
      <c r="AH181" s="212"/>
      <c r="AI181" s="212"/>
      <c r="AJ181" s="212">
        <v>5</v>
      </c>
      <c r="AK181" s="212" t="s">
        <v>239</v>
      </c>
      <c r="AL181" s="212" t="s">
        <v>323</v>
      </c>
      <c r="AM181" s="212"/>
      <c r="AN181" s="212"/>
      <c r="AO181" s="212"/>
      <c r="AP181" s="212"/>
      <c r="AQ181" s="212" t="s">
        <v>7</v>
      </c>
      <c r="AR181" s="212" t="s">
        <v>239</v>
      </c>
      <c r="AS181" s="212" t="s">
        <v>7</v>
      </c>
      <c r="AT181" s="212"/>
      <c r="AU181" s="212" t="s">
        <v>7</v>
      </c>
      <c r="AV181" s="212"/>
      <c r="AW181" s="212">
        <v>5</v>
      </c>
      <c r="AX181" s="212">
        <v>5</v>
      </c>
      <c r="AY181" s="212" t="s">
        <v>321</v>
      </c>
      <c r="AZ181" s="212" t="s">
        <v>315</v>
      </c>
      <c r="BA181" s="212"/>
      <c r="BB181">
        <f t="shared" si="14"/>
        <v>1</v>
      </c>
      <c r="BC181">
        <f t="shared" si="13"/>
        <v>0</v>
      </c>
      <c r="BD181">
        <f t="shared" si="13"/>
        <v>0</v>
      </c>
      <c r="BE181">
        <f t="shared" si="13"/>
        <v>0</v>
      </c>
      <c r="BF181">
        <f t="shared" si="13"/>
        <v>0</v>
      </c>
      <c r="BG181">
        <f t="shared" si="13"/>
        <v>0</v>
      </c>
      <c r="BH181">
        <f t="shared" si="11"/>
        <v>0</v>
      </c>
      <c r="BI181">
        <f t="shared" si="12"/>
        <v>0</v>
      </c>
      <c r="BJ181">
        <f t="shared" si="12"/>
        <v>0</v>
      </c>
      <c r="BK181">
        <f t="shared" si="12"/>
        <v>1</v>
      </c>
      <c r="BL181">
        <f t="shared" si="12"/>
        <v>0</v>
      </c>
      <c r="BM181">
        <f t="shared" si="12"/>
        <v>0</v>
      </c>
      <c r="BN181">
        <f t="shared" si="12"/>
        <v>0</v>
      </c>
    </row>
    <row r="182" spans="1:66" ht="15" x14ac:dyDescent="0.25">
      <c r="A182" s="167" t="str">
        <f>IF(ISNA(LOOKUP($E182,BLIOTECAS!$B$1:$B$27,BLIOTECAS!C$1:C$27)),"",LOOKUP($E182,BLIOTECAS!$B$1:$B$27,BLIOTECAS!C$1:C$27))</f>
        <v/>
      </c>
      <c r="B182" s="167" t="str">
        <f>IF(ISNA(LOOKUP($E182,BLIOTECAS!$B$1:$B$27,BLIOTECAS!D$1:D$27)),"",LOOKUP($E182,BLIOTECAS!$B$1:$B$27,BLIOTECAS!D$1:D$27))</f>
        <v/>
      </c>
      <c r="C182" s="167" t="str">
        <f>IFERROR(VLOOKUP(E182,BLIOTECAS!$C$1:$E$26,3,FALSE),"")</f>
        <v>Ciencias Experimentales</v>
      </c>
      <c r="D182" s="213">
        <v>43970.90625</v>
      </c>
      <c r="E182" s="212" t="s">
        <v>73</v>
      </c>
      <c r="F182" s="212" t="s">
        <v>316</v>
      </c>
      <c r="G182" s="212" t="s">
        <v>311</v>
      </c>
      <c r="H182" s="212" t="s">
        <v>312</v>
      </c>
      <c r="I182" s="212" t="s">
        <v>73</v>
      </c>
      <c r="J182" s="212" t="s">
        <v>84</v>
      </c>
      <c r="K182" s="212"/>
      <c r="L182" s="212"/>
      <c r="M182" s="212"/>
      <c r="N182" s="212"/>
      <c r="O182" s="212"/>
      <c r="P182" s="212"/>
      <c r="Q182" s="212">
        <v>5</v>
      </c>
      <c r="R182" s="212">
        <v>4</v>
      </c>
      <c r="S182" s="212">
        <v>3</v>
      </c>
      <c r="T182" s="212">
        <v>4</v>
      </c>
      <c r="U182" s="212">
        <v>4</v>
      </c>
      <c r="V182" s="212">
        <v>4</v>
      </c>
      <c r="W182" s="212"/>
      <c r="X182" s="212">
        <v>4</v>
      </c>
      <c r="Y182" s="212">
        <v>4</v>
      </c>
      <c r="Z182" s="212">
        <v>4</v>
      </c>
      <c r="AA182" s="212">
        <v>3</v>
      </c>
      <c r="AB182" s="212">
        <v>3</v>
      </c>
      <c r="AC182" s="212" t="s">
        <v>326</v>
      </c>
      <c r="AD182" s="212"/>
      <c r="AE182" s="212"/>
      <c r="AF182" s="212"/>
      <c r="AG182" s="212"/>
      <c r="AH182" s="212"/>
      <c r="AI182" s="212"/>
      <c r="AJ182" s="212">
        <v>4</v>
      </c>
      <c r="AK182" s="212" t="s">
        <v>239</v>
      </c>
      <c r="AL182" s="212" t="s">
        <v>323</v>
      </c>
      <c r="AM182" s="212"/>
      <c r="AN182" s="212"/>
      <c r="AO182" s="212"/>
      <c r="AP182" s="212"/>
      <c r="AQ182" s="212" t="s">
        <v>7</v>
      </c>
      <c r="AR182" s="212" t="s">
        <v>239</v>
      </c>
      <c r="AS182" s="212" t="s">
        <v>7</v>
      </c>
      <c r="AT182" s="212"/>
      <c r="AU182" s="212" t="s">
        <v>7</v>
      </c>
      <c r="AV182" s="212"/>
      <c r="AW182" s="212">
        <v>4</v>
      </c>
      <c r="AX182" s="212">
        <v>5</v>
      </c>
      <c r="AY182" s="212" t="s">
        <v>321</v>
      </c>
      <c r="AZ182" s="212" t="s">
        <v>315</v>
      </c>
      <c r="BA182" s="212"/>
      <c r="BB182">
        <f t="shared" si="14"/>
        <v>1</v>
      </c>
      <c r="BC182">
        <f t="shared" si="13"/>
        <v>0</v>
      </c>
      <c r="BD182">
        <f t="shared" si="13"/>
        <v>0</v>
      </c>
      <c r="BE182">
        <f t="shared" si="13"/>
        <v>0</v>
      </c>
      <c r="BF182">
        <f t="shared" si="13"/>
        <v>0</v>
      </c>
      <c r="BG182">
        <f t="shared" si="13"/>
        <v>0</v>
      </c>
      <c r="BH182">
        <f t="shared" si="11"/>
        <v>0</v>
      </c>
      <c r="BI182">
        <f t="shared" si="12"/>
        <v>0</v>
      </c>
      <c r="BJ182">
        <f t="shared" si="12"/>
        <v>0</v>
      </c>
      <c r="BK182">
        <f t="shared" si="12"/>
        <v>1</v>
      </c>
      <c r="BL182">
        <f t="shared" si="12"/>
        <v>0</v>
      </c>
      <c r="BM182">
        <f t="shared" si="12"/>
        <v>0</v>
      </c>
      <c r="BN182">
        <f t="shared" si="12"/>
        <v>0</v>
      </c>
    </row>
    <row r="183" spans="1:66" ht="15" x14ac:dyDescent="0.25">
      <c r="A183" s="167" t="str">
        <f>IF(ISNA(LOOKUP($E183,BLIOTECAS!$B$1:$B$27,BLIOTECAS!C$1:C$27)),"",LOOKUP($E183,BLIOTECAS!$B$1:$B$27,BLIOTECAS!C$1:C$27))</f>
        <v/>
      </c>
      <c r="B183" s="167" t="str">
        <f>IF(ISNA(LOOKUP($E183,BLIOTECAS!$B$1:$B$27,BLIOTECAS!D$1:D$27)),"",LOOKUP($E183,BLIOTECAS!$B$1:$B$27,BLIOTECAS!D$1:D$27))</f>
        <v/>
      </c>
      <c r="C183" s="167" t="str">
        <f>IFERROR(VLOOKUP(E183,BLIOTECAS!$C$1:$E$26,3,FALSE),"")</f>
        <v>Ciencias Experimentales</v>
      </c>
      <c r="D183" s="213">
        <v>43970.904861111114</v>
      </c>
      <c r="E183" s="212" t="s">
        <v>79</v>
      </c>
      <c r="F183" s="212" t="s">
        <v>303</v>
      </c>
      <c r="G183" s="212" t="s">
        <v>304</v>
      </c>
      <c r="H183" s="212" t="s">
        <v>330</v>
      </c>
      <c r="I183" s="212" t="s">
        <v>79</v>
      </c>
      <c r="J183" s="212"/>
      <c r="K183" s="212"/>
      <c r="L183" s="212" t="s">
        <v>589</v>
      </c>
      <c r="M183" s="212"/>
      <c r="N183" s="212"/>
      <c r="O183" s="212"/>
      <c r="P183" s="212"/>
      <c r="Q183" s="212">
        <v>5</v>
      </c>
      <c r="R183" s="212">
        <v>5</v>
      </c>
      <c r="S183" s="212">
        <v>4</v>
      </c>
      <c r="T183" s="212">
        <v>5</v>
      </c>
      <c r="U183" s="212"/>
      <c r="V183" s="212">
        <v>4</v>
      </c>
      <c r="W183" s="212"/>
      <c r="X183" s="212">
        <v>2</v>
      </c>
      <c r="Y183" s="212">
        <v>5</v>
      </c>
      <c r="Z183" s="212">
        <v>5</v>
      </c>
      <c r="AA183" s="212">
        <v>5</v>
      </c>
      <c r="AB183" s="212">
        <v>5</v>
      </c>
      <c r="AC183" s="212" t="s">
        <v>326</v>
      </c>
      <c r="AD183" s="212"/>
      <c r="AE183" s="212"/>
      <c r="AF183" s="212"/>
      <c r="AG183" s="212"/>
      <c r="AH183" s="212"/>
      <c r="AI183" s="212"/>
      <c r="AJ183" s="212">
        <v>5</v>
      </c>
      <c r="AK183" s="212" t="s">
        <v>239</v>
      </c>
      <c r="AL183" s="212" t="s">
        <v>323</v>
      </c>
      <c r="AM183" s="212"/>
      <c r="AN183" s="212"/>
      <c r="AO183" s="212"/>
      <c r="AP183" s="212"/>
      <c r="AQ183" s="212" t="s">
        <v>7</v>
      </c>
      <c r="AR183" s="212" t="s">
        <v>239</v>
      </c>
      <c r="AS183" s="212" t="s">
        <v>7</v>
      </c>
      <c r="AT183" s="212"/>
      <c r="AU183" s="212" t="s">
        <v>7</v>
      </c>
      <c r="AV183" s="212"/>
      <c r="AW183" s="212">
        <v>5</v>
      </c>
      <c r="AX183" s="212">
        <v>5</v>
      </c>
      <c r="AY183" s="212" t="s">
        <v>309</v>
      </c>
      <c r="AZ183" s="212" t="s">
        <v>315</v>
      </c>
      <c r="BA183" s="212"/>
      <c r="BB183">
        <f t="shared" si="14"/>
        <v>0</v>
      </c>
      <c r="BC183">
        <f t="shared" si="13"/>
        <v>1</v>
      </c>
      <c r="BD183">
        <f t="shared" si="13"/>
        <v>0</v>
      </c>
      <c r="BE183">
        <f t="shared" si="13"/>
        <v>0</v>
      </c>
      <c r="BF183">
        <f t="shared" si="13"/>
        <v>0</v>
      </c>
      <c r="BG183">
        <f t="shared" si="13"/>
        <v>0</v>
      </c>
      <c r="BH183">
        <f t="shared" si="11"/>
        <v>0</v>
      </c>
      <c r="BI183">
        <f t="shared" si="12"/>
        <v>0</v>
      </c>
      <c r="BJ183">
        <f t="shared" si="12"/>
        <v>0</v>
      </c>
      <c r="BK183">
        <f t="shared" si="12"/>
        <v>1</v>
      </c>
      <c r="BL183">
        <f t="shared" si="12"/>
        <v>0</v>
      </c>
      <c r="BM183">
        <f t="shared" si="12"/>
        <v>0</v>
      </c>
      <c r="BN183">
        <f t="shared" ref="BI183:BN226" si="15">IF(IFERROR(FIND(BN$1,$AC183,1),0)&lt;&gt;0,1,0)</f>
        <v>0</v>
      </c>
    </row>
    <row r="184" spans="1:66" ht="15" x14ac:dyDescent="0.25">
      <c r="A184" s="167" t="str">
        <f>IF(ISNA(LOOKUP($E184,BLIOTECAS!$B$1:$B$27,BLIOTECAS!C$1:C$27)),"",LOOKUP($E184,BLIOTECAS!$B$1:$B$27,BLIOTECAS!C$1:C$27))</f>
        <v/>
      </c>
      <c r="B184" s="167" t="str">
        <f>IF(ISNA(LOOKUP($E184,BLIOTECAS!$B$1:$B$27,BLIOTECAS!D$1:D$27)),"",LOOKUP($E184,BLIOTECAS!$B$1:$B$27,BLIOTECAS!D$1:D$27))</f>
        <v/>
      </c>
      <c r="C184" s="167" t="str">
        <f>IFERROR(VLOOKUP(E184,BLIOTECAS!$C$1:$E$26,3,FALSE),"")</f>
        <v>Ciencias Sociales</v>
      </c>
      <c r="D184" s="213">
        <v>43970.893750000003</v>
      </c>
      <c r="E184" s="212" t="s">
        <v>76</v>
      </c>
      <c r="F184" s="212" t="s">
        <v>303</v>
      </c>
      <c r="G184" s="212" t="s">
        <v>311</v>
      </c>
      <c r="H184" s="212" t="s">
        <v>312</v>
      </c>
      <c r="I184" s="212" t="s">
        <v>76</v>
      </c>
      <c r="J184" s="212" t="s">
        <v>75</v>
      </c>
      <c r="K184" s="212" t="s">
        <v>199</v>
      </c>
      <c r="L184" s="212"/>
      <c r="M184" s="212"/>
      <c r="N184" s="212"/>
      <c r="O184" s="212"/>
      <c r="P184" s="212"/>
      <c r="Q184" s="212">
        <v>3</v>
      </c>
      <c r="R184" s="212">
        <v>4</v>
      </c>
      <c r="S184" s="212">
        <v>2</v>
      </c>
      <c r="T184" s="212">
        <v>1</v>
      </c>
      <c r="U184" s="212">
        <v>5</v>
      </c>
      <c r="V184" s="212">
        <v>4</v>
      </c>
      <c r="W184" s="212"/>
      <c r="X184" s="212">
        <v>3</v>
      </c>
      <c r="Y184" s="212">
        <v>5</v>
      </c>
      <c r="Z184" s="212">
        <v>2</v>
      </c>
      <c r="AA184" s="212">
        <v>3</v>
      </c>
      <c r="AB184" s="212">
        <v>2</v>
      </c>
      <c r="AC184" s="212" t="s">
        <v>336</v>
      </c>
      <c r="AD184" s="212"/>
      <c r="AE184" s="212"/>
      <c r="AF184" s="212"/>
      <c r="AG184" s="212"/>
      <c r="AH184" s="212"/>
      <c r="AI184" s="212"/>
      <c r="AJ184" s="212">
        <v>3</v>
      </c>
      <c r="AK184" s="212" t="s">
        <v>239</v>
      </c>
      <c r="AL184" s="212" t="s">
        <v>307</v>
      </c>
      <c r="AM184" s="212"/>
      <c r="AN184" s="212"/>
      <c r="AO184" s="212"/>
      <c r="AP184" s="212"/>
      <c r="AQ184" s="212" t="s">
        <v>7</v>
      </c>
      <c r="AR184" s="212" t="s">
        <v>239</v>
      </c>
      <c r="AS184" s="212" t="s">
        <v>239</v>
      </c>
      <c r="AT184" s="212"/>
      <c r="AU184" s="212" t="s">
        <v>239</v>
      </c>
      <c r="AV184" s="212"/>
      <c r="AW184" s="212">
        <v>5</v>
      </c>
      <c r="AX184" s="212">
        <v>5</v>
      </c>
      <c r="AY184" s="212" t="s">
        <v>321</v>
      </c>
      <c r="AZ184" s="212" t="s">
        <v>310</v>
      </c>
      <c r="BA184" s="212"/>
      <c r="BB184">
        <f t="shared" si="14"/>
        <v>1</v>
      </c>
      <c r="BC184">
        <f t="shared" si="13"/>
        <v>0</v>
      </c>
      <c r="BD184">
        <f t="shared" si="13"/>
        <v>0</v>
      </c>
      <c r="BE184">
        <f t="shared" si="13"/>
        <v>0</v>
      </c>
      <c r="BF184">
        <f t="shared" si="13"/>
        <v>0</v>
      </c>
      <c r="BG184">
        <f t="shared" si="13"/>
        <v>0</v>
      </c>
      <c r="BH184">
        <f t="shared" si="11"/>
        <v>0</v>
      </c>
      <c r="BI184">
        <f t="shared" si="15"/>
        <v>0</v>
      </c>
      <c r="BJ184">
        <f t="shared" si="15"/>
        <v>0</v>
      </c>
      <c r="BK184">
        <f t="shared" si="15"/>
        <v>1</v>
      </c>
      <c r="BL184">
        <f t="shared" si="15"/>
        <v>1</v>
      </c>
      <c r="BM184">
        <f t="shared" si="15"/>
        <v>0</v>
      </c>
      <c r="BN184">
        <f t="shared" si="15"/>
        <v>0</v>
      </c>
    </row>
    <row r="185" spans="1:66" ht="15" x14ac:dyDescent="0.25">
      <c r="A185" s="167" t="str">
        <f>IF(ISNA(LOOKUP($E185,BLIOTECAS!$B$1:$B$27,BLIOTECAS!C$1:C$27)),"",LOOKUP($E185,BLIOTECAS!$B$1:$B$27,BLIOTECAS!C$1:C$27))</f>
        <v/>
      </c>
      <c r="B185" s="167" t="str">
        <f>IF(ISNA(LOOKUP($E185,BLIOTECAS!$B$1:$B$27,BLIOTECAS!D$1:D$27)),"",LOOKUP($E185,BLIOTECAS!$B$1:$B$27,BLIOTECAS!D$1:D$27))</f>
        <v/>
      </c>
      <c r="C185" s="167" t="str">
        <f>IFERROR(VLOOKUP(E185,BLIOTECAS!$C$1:$E$26,3,FALSE),"")</f>
        <v>Humanidades</v>
      </c>
      <c r="D185" s="213">
        <v>43970.878472222219</v>
      </c>
      <c r="E185" s="212" t="s">
        <v>72</v>
      </c>
      <c r="F185" s="212" t="s">
        <v>303</v>
      </c>
      <c r="G185" s="212" t="s">
        <v>303</v>
      </c>
      <c r="H185" s="212" t="s">
        <v>333</v>
      </c>
      <c r="I185" s="212" t="s">
        <v>72</v>
      </c>
      <c r="J185" s="212" t="s">
        <v>91</v>
      </c>
      <c r="K185" s="212" t="s">
        <v>86</v>
      </c>
      <c r="L185" s="212"/>
      <c r="M185" s="212"/>
      <c r="N185" s="212"/>
      <c r="O185" s="212"/>
      <c r="P185" s="212"/>
      <c r="Q185" s="212">
        <v>2</v>
      </c>
      <c r="R185" s="212">
        <v>5</v>
      </c>
      <c r="S185" s="212">
        <v>5</v>
      </c>
      <c r="T185" s="212">
        <v>3</v>
      </c>
      <c r="U185" s="212">
        <v>5</v>
      </c>
      <c r="V185" s="212">
        <v>4</v>
      </c>
      <c r="W185" s="212"/>
      <c r="X185" s="212">
        <v>4</v>
      </c>
      <c r="Y185" s="212">
        <v>5</v>
      </c>
      <c r="Z185" s="212">
        <v>4</v>
      </c>
      <c r="AA185" s="212">
        <v>5</v>
      </c>
      <c r="AB185" s="212">
        <v>4</v>
      </c>
      <c r="AC185" s="212" t="s">
        <v>336</v>
      </c>
      <c r="AD185" s="212"/>
      <c r="AE185" s="212"/>
      <c r="AF185" s="212"/>
      <c r="AG185" s="212"/>
      <c r="AH185" s="212"/>
      <c r="AI185" s="212"/>
      <c r="AJ185" s="212">
        <v>5</v>
      </c>
      <c r="AK185" s="212" t="s">
        <v>239</v>
      </c>
      <c r="AL185" s="212" t="s">
        <v>307</v>
      </c>
      <c r="AM185" s="212"/>
      <c r="AN185" s="212"/>
      <c r="AO185" s="212"/>
      <c r="AP185" s="212"/>
      <c r="AQ185" s="212" t="s">
        <v>239</v>
      </c>
      <c r="AR185" s="212" t="s">
        <v>239</v>
      </c>
      <c r="AS185" s="212" t="s">
        <v>239</v>
      </c>
      <c r="AT185" s="212" t="s">
        <v>6</v>
      </c>
      <c r="AU185" s="212" t="s">
        <v>239</v>
      </c>
      <c r="AV185" s="212" t="s">
        <v>658</v>
      </c>
      <c r="AW185" s="212">
        <v>5</v>
      </c>
      <c r="AX185" s="212">
        <v>5</v>
      </c>
      <c r="AY185" s="212" t="s">
        <v>309</v>
      </c>
      <c r="AZ185" s="212" t="s">
        <v>310</v>
      </c>
      <c r="BA185" s="212"/>
      <c r="BB185">
        <f t="shared" si="14"/>
        <v>0</v>
      </c>
      <c r="BC185">
        <f t="shared" si="13"/>
        <v>0</v>
      </c>
      <c r="BD185">
        <f t="shared" si="13"/>
        <v>0</v>
      </c>
      <c r="BE185">
        <f t="shared" si="13"/>
        <v>1</v>
      </c>
      <c r="BF185">
        <f t="shared" si="13"/>
        <v>0</v>
      </c>
      <c r="BG185">
        <f t="shared" si="13"/>
        <v>0</v>
      </c>
      <c r="BH185">
        <f t="shared" ref="BH185:BH248" si="16">IF(IFERROR(FIND(BH$1,$AC185,1),0)&lt;&gt;0,1,0)</f>
        <v>0</v>
      </c>
      <c r="BI185">
        <f t="shared" si="15"/>
        <v>0</v>
      </c>
      <c r="BJ185">
        <f t="shared" si="15"/>
        <v>0</v>
      </c>
      <c r="BK185">
        <f t="shared" si="15"/>
        <v>1</v>
      </c>
      <c r="BL185">
        <f t="shared" si="15"/>
        <v>1</v>
      </c>
      <c r="BM185">
        <f t="shared" si="15"/>
        <v>0</v>
      </c>
      <c r="BN185">
        <f t="shared" si="15"/>
        <v>0</v>
      </c>
    </row>
    <row r="186" spans="1:66" ht="15" x14ac:dyDescent="0.25">
      <c r="A186" s="167" t="str">
        <f>IF(ISNA(LOOKUP($E186,BLIOTECAS!$B$1:$B$27,BLIOTECAS!C$1:C$27)),"",LOOKUP($E186,BLIOTECAS!$B$1:$B$27,BLIOTECAS!C$1:C$27))</f>
        <v/>
      </c>
      <c r="B186" s="167" t="str">
        <f>IF(ISNA(LOOKUP($E186,BLIOTECAS!$B$1:$B$27,BLIOTECAS!D$1:D$27)),"",LOOKUP($E186,BLIOTECAS!$B$1:$B$27,BLIOTECAS!D$1:D$27))</f>
        <v/>
      </c>
      <c r="C186" s="167" t="str">
        <f>IFERROR(VLOOKUP(E186,BLIOTECAS!$C$1:$E$26,3,FALSE),"")</f>
        <v>Ciencias Experimentales</v>
      </c>
      <c r="D186" s="213">
        <v>43970.87777777778</v>
      </c>
      <c r="E186" s="212" t="s">
        <v>78</v>
      </c>
      <c r="F186" s="212" t="s">
        <v>316</v>
      </c>
      <c r="G186" s="212" t="s">
        <v>311</v>
      </c>
      <c r="H186" s="212" t="s">
        <v>312</v>
      </c>
      <c r="I186" s="212" t="s">
        <v>78</v>
      </c>
      <c r="J186" s="212" t="s">
        <v>78</v>
      </c>
      <c r="K186" s="212" t="s">
        <v>78</v>
      </c>
      <c r="L186" s="212"/>
      <c r="M186" s="212"/>
      <c r="N186" s="212"/>
      <c r="O186" s="212"/>
      <c r="P186" s="212"/>
      <c r="Q186" s="212">
        <v>3</v>
      </c>
      <c r="R186" s="212">
        <v>5</v>
      </c>
      <c r="S186" s="212">
        <v>3</v>
      </c>
      <c r="T186" s="212">
        <v>2</v>
      </c>
      <c r="U186" s="212">
        <v>3</v>
      </c>
      <c r="V186" s="212">
        <v>5</v>
      </c>
      <c r="W186" s="212"/>
      <c r="X186" s="212">
        <v>5</v>
      </c>
      <c r="Y186" s="212">
        <v>5</v>
      </c>
      <c r="Z186" s="212">
        <v>4</v>
      </c>
      <c r="AA186" s="212">
        <v>5</v>
      </c>
      <c r="AB186" s="212">
        <v>5</v>
      </c>
      <c r="AC186" s="212" t="s">
        <v>326</v>
      </c>
      <c r="AD186" s="212"/>
      <c r="AE186" s="212"/>
      <c r="AF186" s="212"/>
      <c r="AG186" s="212"/>
      <c r="AH186" s="212"/>
      <c r="AI186" s="212"/>
      <c r="AJ186" s="212">
        <v>5</v>
      </c>
      <c r="AK186" s="212" t="s">
        <v>239</v>
      </c>
      <c r="AL186" s="212"/>
      <c r="AM186" s="212"/>
      <c r="AN186" s="212"/>
      <c r="AO186" s="212"/>
      <c r="AP186" s="212"/>
      <c r="AQ186" s="212" t="s">
        <v>239</v>
      </c>
      <c r="AR186" s="212" t="s">
        <v>239</v>
      </c>
      <c r="AS186" s="212" t="s">
        <v>7</v>
      </c>
      <c r="AT186" s="212"/>
      <c r="AU186" s="212" t="s">
        <v>7</v>
      </c>
      <c r="AV186" s="212" t="s">
        <v>659</v>
      </c>
      <c r="AW186" s="212">
        <v>5</v>
      </c>
      <c r="AX186" s="212">
        <v>5</v>
      </c>
      <c r="AY186" s="212" t="s">
        <v>309</v>
      </c>
      <c r="AZ186" s="212" t="s">
        <v>310</v>
      </c>
      <c r="BA186" s="212" t="s">
        <v>660</v>
      </c>
      <c r="BB186">
        <f t="shared" si="14"/>
        <v>1</v>
      </c>
      <c r="BC186">
        <f t="shared" si="13"/>
        <v>0</v>
      </c>
      <c r="BD186">
        <f t="shared" si="13"/>
        <v>0</v>
      </c>
      <c r="BE186">
        <f t="shared" si="13"/>
        <v>0</v>
      </c>
      <c r="BF186">
        <f t="shared" si="13"/>
        <v>0</v>
      </c>
      <c r="BG186">
        <f t="shared" si="13"/>
        <v>0</v>
      </c>
      <c r="BH186">
        <f t="shared" si="16"/>
        <v>0</v>
      </c>
      <c r="BI186">
        <f t="shared" si="15"/>
        <v>0</v>
      </c>
      <c r="BJ186">
        <f t="shared" si="15"/>
        <v>0</v>
      </c>
      <c r="BK186">
        <f t="shared" si="15"/>
        <v>1</v>
      </c>
      <c r="BL186">
        <f t="shared" si="15"/>
        <v>0</v>
      </c>
      <c r="BM186">
        <f t="shared" si="15"/>
        <v>0</v>
      </c>
      <c r="BN186">
        <f t="shared" si="15"/>
        <v>0</v>
      </c>
    </row>
    <row r="187" spans="1:66" ht="15" x14ac:dyDescent="0.25">
      <c r="A187" s="167" t="str">
        <f>IF(ISNA(LOOKUP($E187,BLIOTECAS!$B$1:$B$27,BLIOTECAS!C$1:C$27)),"",LOOKUP($E187,BLIOTECAS!$B$1:$B$27,BLIOTECAS!C$1:C$27))</f>
        <v/>
      </c>
      <c r="B187" s="167" t="str">
        <f>IF(ISNA(LOOKUP($E187,BLIOTECAS!$B$1:$B$27,BLIOTECAS!D$1:D$27)),"",LOOKUP($E187,BLIOTECAS!$B$1:$B$27,BLIOTECAS!D$1:D$27))</f>
        <v/>
      </c>
      <c r="C187" s="167" t="str">
        <f>IFERROR(VLOOKUP(E187,BLIOTECAS!$C$1:$E$26,3,FALSE),"")</f>
        <v>Humanidades</v>
      </c>
      <c r="D187" s="213">
        <v>43970.875</v>
      </c>
      <c r="E187" s="212" t="s">
        <v>85</v>
      </c>
      <c r="F187" s="212" t="s">
        <v>311</v>
      </c>
      <c r="G187" s="212" t="s">
        <v>304</v>
      </c>
      <c r="H187" s="212" t="s">
        <v>312</v>
      </c>
      <c r="I187" s="212" t="s">
        <v>317</v>
      </c>
      <c r="J187" s="212" t="s">
        <v>318</v>
      </c>
      <c r="K187" s="212" t="s">
        <v>87</v>
      </c>
      <c r="L187" s="212" t="s">
        <v>661</v>
      </c>
      <c r="M187" s="212"/>
      <c r="N187" s="212"/>
      <c r="O187" s="212"/>
      <c r="P187" s="212"/>
      <c r="Q187" s="212">
        <v>4</v>
      </c>
      <c r="R187" s="212">
        <v>4</v>
      </c>
      <c r="S187" s="212">
        <v>4</v>
      </c>
      <c r="T187" s="212">
        <v>4</v>
      </c>
      <c r="U187" s="212">
        <v>3</v>
      </c>
      <c r="V187" s="212">
        <v>3</v>
      </c>
      <c r="W187" s="212"/>
      <c r="X187" s="212">
        <v>5</v>
      </c>
      <c r="Y187" s="212">
        <v>5</v>
      </c>
      <c r="Z187" s="212">
        <v>5</v>
      </c>
      <c r="AA187" s="212">
        <v>4</v>
      </c>
      <c r="AB187" s="212">
        <v>5</v>
      </c>
      <c r="AC187" s="212" t="s">
        <v>336</v>
      </c>
      <c r="AD187" s="212"/>
      <c r="AE187" s="212"/>
      <c r="AF187" s="212"/>
      <c r="AG187" s="212"/>
      <c r="AH187" s="212"/>
      <c r="AI187" s="212"/>
      <c r="AJ187" s="212">
        <v>4</v>
      </c>
      <c r="AK187" s="212" t="s">
        <v>239</v>
      </c>
      <c r="AL187" s="212"/>
      <c r="AM187" s="212"/>
      <c r="AN187" s="212"/>
      <c r="AO187" s="212"/>
      <c r="AP187" s="212"/>
      <c r="AQ187" s="212" t="s">
        <v>239</v>
      </c>
      <c r="AR187" s="212" t="s">
        <v>239</v>
      </c>
      <c r="AS187" s="212" t="s">
        <v>7</v>
      </c>
      <c r="AT187" s="212"/>
      <c r="AU187" s="212" t="s">
        <v>7</v>
      </c>
      <c r="AV187" s="212"/>
      <c r="AW187" s="212">
        <v>5</v>
      </c>
      <c r="AX187" s="212">
        <v>5</v>
      </c>
      <c r="AY187" s="212" t="s">
        <v>321</v>
      </c>
      <c r="AZ187" s="212" t="s">
        <v>310</v>
      </c>
      <c r="BA187" s="212"/>
      <c r="BB187">
        <f t="shared" si="14"/>
        <v>1</v>
      </c>
      <c r="BC187">
        <f t="shared" si="13"/>
        <v>0</v>
      </c>
      <c r="BD187">
        <f t="shared" si="13"/>
        <v>0</v>
      </c>
      <c r="BE187">
        <f t="shared" si="13"/>
        <v>0</v>
      </c>
      <c r="BF187">
        <f t="shared" si="13"/>
        <v>0</v>
      </c>
      <c r="BG187">
        <f t="shared" si="13"/>
        <v>0</v>
      </c>
      <c r="BH187">
        <f t="shared" si="16"/>
        <v>0</v>
      </c>
      <c r="BI187">
        <f t="shared" si="15"/>
        <v>0</v>
      </c>
      <c r="BJ187">
        <f t="shared" si="15"/>
        <v>0</v>
      </c>
      <c r="BK187">
        <f t="shared" si="15"/>
        <v>1</v>
      </c>
      <c r="BL187">
        <f t="shared" si="15"/>
        <v>1</v>
      </c>
      <c r="BM187">
        <f t="shared" si="15"/>
        <v>0</v>
      </c>
      <c r="BN187">
        <f t="shared" si="15"/>
        <v>0</v>
      </c>
    </row>
    <row r="188" spans="1:66" ht="15" x14ac:dyDescent="0.25">
      <c r="A188" s="167" t="str">
        <f>IF(ISNA(LOOKUP($E188,BLIOTECAS!$B$1:$B$27,BLIOTECAS!C$1:C$27)),"",LOOKUP($E188,BLIOTECAS!$B$1:$B$27,BLIOTECAS!C$1:C$27))</f>
        <v/>
      </c>
      <c r="B188" s="167" t="str">
        <f>IF(ISNA(LOOKUP($E188,BLIOTECAS!$B$1:$B$27,BLIOTECAS!D$1:D$27)),"",LOOKUP($E188,BLIOTECAS!$B$1:$B$27,BLIOTECAS!D$1:D$27))</f>
        <v/>
      </c>
      <c r="C188" s="167" t="str">
        <f>IFERROR(VLOOKUP(E188,BLIOTECAS!$C$1:$E$26,3,FALSE),"")</f>
        <v>Humanidades</v>
      </c>
      <c r="D188" s="213">
        <v>43970.873611111114</v>
      </c>
      <c r="E188" s="212" t="s">
        <v>87</v>
      </c>
      <c r="F188" s="212" t="s">
        <v>303</v>
      </c>
      <c r="G188" s="212" t="s">
        <v>303</v>
      </c>
      <c r="H188" s="212" t="s">
        <v>312</v>
      </c>
      <c r="I188" s="212" t="s">
        <v>87</v>
      </c>
      <c r="J188" s="212" t="s">
        <v>83</v>
      </c>
      <c r="K188" s="212" t="s">
        <v>317</v>
      </c>
      <c r="L188" s="212" t="s">
        <v>66</v>
      </c>
      <c r="M188" s="212"/>
      <c r="N188" s="212"/>
      <c r="O188" s="212"/>
      <c r="P188" s="212"/>
      <c r="Q188" s="212">
        <v>5</v>
      </c>
      <c r="R188" s="212">
        <v>4</v>
      </c>
      <c r="S188" s="212">
        <v>5</v>
      </c>
      <c r="T188" s="212">
        <v>3</v>
      </c>
      <c r="U188" s="212">
        <v>3</v>
      </c>
      <c r="V188" s="212">
        <v>4</v>
      </c>
      <c r="W188" s="212"/>
      <c r="X188" s="212">
        <v>3</v>
      </c>
      <c r="Y188" s="212">
        <v>4</v>
      </c>
      <c r="Z188" s="212">
        <v>5</v>
      </c>
      <c r="AA188" s="212">
        <v>3</v>
      </c>
      <c r="AB188" s="212">
        <v>4</v>
      </c>
      <c r="AC188" s="212" t="s">
        <v>376</v>
      </c>
      <c r="AD188" s="212"/>
      <c r="AE188" s="212"/>
      <c r="AF188" s="212"/>
      <c r="AG188" s="212"/>
      <c r="AH188" s="212"/>
      <c r="AI188" s="212"/>
      <c r="AJ188" s="212">
        <v>2</v>
      </c>
      <c r="AK188" s="212" t="s">
        <v>7</v>
      </c>
      <c r="AL188" s="212"/>
      <c r="AM188" s="212"/>
      <c r="AN188" s="212"/>
      <c r="AO188" s="212"/>
      <c r="AP188" s="212"/>
      <c r="AQ188" s="212" t="s">
        <v>7</v>
      </c>
      <c r="AR188" s="212" t="s">
        <v>239</v>
      </c>
      <c r="AS188" s="212" t="s">
        <v>7</v>
      </c>
      <c r="AT188" s="212"/>
      <c r="AU188" s="212" t="s">
        <v>239</v>
      </c>
      <c r="AV188" s="212"/>
      <c r="AW188" s="212">
        <v>4</v>
      </c>
      <c r="AX188" s="212">
        <v>4</v>
      </c>
      <c r="AY188" s="212" t="s">
        <v>321</v>
      </c>
      <c r="AZ188" s="212" t="s">
        <v>315</v>
      </c>
      <c r="BA188" s="212"/>
      <c r="BB188">
        <f t="shared" si="14"/>
        <v>1</v>
      </c>
      <c r="BC188">
        <f t="shared" si="13"/>
        <v>0</v>
      </c>
      <c r="BD188">
        <f t="shared" si="13"/>
        <v>0</v>
      </c>
      <c r="BE188">
        <f t="shared" si="13"/>
        <v>0</v>
      </c>
      <c r="BF188">
        <f t="shared" si="13"/>
        <v>0</v>
      </c>
      <c r="BG188">
        <f t="shared" si="13"/>
        <v>0</v>
      </c>
      <c r="BH188">
        <f t="shared" si="16"/>
        <v>0</v>
      </c>
      <c r="BI188">
        <f t="shared" si="15"/>
        <v>0</v>
      </c>
      <c r="BJ188">
        <f t="shared" si="15"/>
        <v>0</v>
      </c>
      <c r="BK188">
        <f t="shared" si="15"/>
        <v>0</v>
      </c>
      <c r="BL188">
        <f t="shared" si="15"/>
        <v>1</v>
      </c>
      <c r="BM188">
        <f t="shared" si="15"/>
        <v>0</v>
      </c>
      <c r="BN188">
        <f t="shared" si="15"/>
        <v>1</v>
      </c>
    </row>
    <row r="189" spans="1:66" ht="15" x14ac:dyDescent="0.25">
      <c r="A189" s="167" t="str">
        <f>IF(ISNA(LOOKUP($E189,BLIOTECAS!$B$1:$B$27,BLIOTECAS!C$1:C$27)),"",LOOKUP($E189,BLIOTECAS!$B$1:$B$27,BLIOTECAS!C$1:C$27))</f>
        <v/>
      </c>
      <c r="B189" s="167" t="str">
        <f>IF(ISNA(LOOKUP($E189,BLIOTECAS!$B$1:$B$27,BLIOTECAS!D$1:D$27)),"",LOOKUP($E189,BLIOTECAS!$B$1:$B$27,BLIOTECAS!D$1:D$27))</f>
        <v/>
      </c>
      <c r="C189" s="167" t="str">
        <f>IFERROR(VLOOKUP(E189,BLIOTECAS!$C$1:$E$26,3,FALSE),"")</f>
        <v>Ciencias Sociales</v>
      </c>
      <c r="D189" s="213">
        <v>43970.865277777775</v>
      </c>
      <c r="E189" s="212" t="s">
        <v>80</v>
      </c>
      <c r="F189" s="212" t="s">
        <v>304</v>
      </c>
      <c r="G189" s="212" t="s">
        <v>304</v>
      </c>
      <c r="H189" s="212" t="s">
        <v>312</v>
      </c>
      <c r="I189" s="212" t="s">
        <v>80</v>
      </c>
      <c r="J189" s="212" t="s">
        <v>87</v>
      </c>
      <c r="K189" s="212" t="s">
        <v>317</v>
      </c>
      <c r="L189" s="212" t="s">
        <v>662</v>
      </c>
      <c r="M189" s="212"/>
      <c r="N189" s="212"/>
      <c r="O189" s="212"/>
      <c r="P189" s="212"/>
      <c r="Q189" s="212">
        <v>5</v>
      </c>
      <c r="R189" s="212">
        <v>5</v>
      </c>
      <c r="S189" s="212">
        <v>5</v>
      </c>
      <c r="T189" s="212">
        <v>4</v>
      </c>
      <c r="U189" s="212">
        <v>1</v>
      </c>
      <c r="V189" s="212">
        <v>4</v>
      </c>
      <c r="W189" s="212"/>
      <c r="X189" s="212">
        <v>2</v>
      </c>
      <c r="Y189" s="212">
        <v>4</v>
      </c>
      <c r="Z189" s="212">
        <v>4</v>
      </c>
      <c r="AA189" s="212">
        <v>4</v>
      </c>
      <c r="AB189" s="212">
        <v>4</v>
      </c>
      <c r="AC189" s="212" t="s">
        <v>663</v>
      </c>
      <c r="AD189" s="212"/>
      <c r="AE189" s="212"/>
      <c r="AF189" s="212"/>
      <c r="AG189" s="212"/>
      <c r="AH189" s="212"/>
      <c r="AI189" s="212"/>
      <c r="AJ189" s="212">
        <v>4</v>
      </c>
      <c r="AK189" s="212" t="s">
        <v>239</v>
      </c>
      <c r="AL189" s="212" t="s">
        <v>323</v>
      </c>
      <c r="AM189" s="212"/>
      <c r="AN189" s="212"/>
      <c r="AO189" s="212"/>
      <c r="AP189" s="212"/>
      <c r="AQ189" s="212" t="s">
        <v>239</v>
      </c>
      <c r="AR189" s="212" t="s">
        <v>239</v>
      </c>
      <c r="AS189" s="212" t="s">
        <v>239</v>
      </c>
      <c r="AT189" s="212" t="s">
        <v>324</v>
      </c>
      <c r="AU189" s="212" t="s">
        <v>239</v>
      </c>
      <c r="AV189" s="212" t="s">
        <v>664</v>
      </c>
      <c r="AW189" s="212">
        <v>5</v>
      </c>
      <c r="AX189" s="212">
        <v>5</v>
      </c>
      <c r="AY189" s="212" t="s">
        <v>309</v>
      </c>
      <c r="AZ189" s="212" t="s">
        <v>310</v>
      </c>
      <c r="BA189" s="212" t="s">
        <v>665</v>
      </c>
      <c r="BB189">
        <f t="shared" si="14"/>
        <v>1</v>
      </c>
      <c r="BC189">
        <f t="shared" si="13"/>
        <v>0</v>
      </c>
      <c r="BD189">
        <f t="shared" si="13"/>
        <v>0</v>
      </c>
      <c r="BE189">
        <f t="shared" si="13"/>
        <v>0</v>
      </c>
      <c r="BF189">
        <f t="shared" si="13"/>
        <v>0</v>
      </c>
      <c r="BG189">
        <f t="shared" si="13"/>
        <v>0</v>
      </c>
      <c r="BH189">
        <f t="shared" si="16"/>
        <v>0</v>
      </c>
      <c r="BI189">
        <f t="shared" si="15"/>
        <v>0</v>
      </c>
      <c r="BJ189">
        <f t="shared" si="15"/>
        <v>0</v>
      </c>
      <c r="BK189">
        <f t="shared" si="15"/>
        <v>1</v>
      </c>
      <c r="BL189">
        <f t="shared" si="15"/>
        <v>1</v>
      </c>
      <c r="BM189">
        <f t="shared" si="15"/>
        <v>1</v>
      </c>
      <c r="BN189">
        <f t="shared" si="15"/>
        <v>0</v>
      </c>
    </row>
    <row r="190" spans="1:66" ht="15" x14ac:dyDescent="0.25">
      <c r="A190" s="167" t="str">
        <f>IF(ISNA(LOOKUP($E190,BLIOTECAS!$B$1:$B$27,BLIOTECAS!C$1:C$27)),"",LOOKUP($E190,BLIOTECAS!$B$1:$B$27,BLIOTECAS!C$1:C$27))</f>
        <v/>
      </c>
      <c r="B190" s="167" t="str">
        <f>IF(ISNA(LOOKUP($E190,BLIOTECAS!$B$1:$B$27,BLIOTECAS!D$1:D$27)),"",LOOKUP($E190,BLIOTECAS!$B$1:$B$27,BLIOTECAS!D$1:D$27))</f>
        <v/>
      </c>
      <c r="C190" s="167" t="str">
        <f>IFERROR(VLOOKUP(E190,BLIOTECAS!$C$1:$E$26,3,FALSE),"")</f>
        <v>Ciencias Sociales</v>
      </c>
      <c r="D190" s="213">
        <v>43970.859722222223</v>
      </c>
      <c r="E190" s="212" t="s">
        <v>80</v>
      </c>
      <c r="F190" s="212" t="s">
        <v>303</v>
      </c>
      <c r="G190" s="212" t="s">
        <v>304</v>
      </c>
      <c r="H190" s="212" t="s">
        <v>384</v>
      </c>
      <c r="I190" s="212" t="s">
        <v>80</v>
      </c>
      <c r="J190" s="212" t="s">
        <v>76</v>
      </c>
      <c r="K190" s="212" t="s">
        <v>317</v>
      </c>
      <c r="L190" s="212"/>
      <c r="M190" s="212"/>
      <c r="N190" s="212"/>
      <c r="O190" s="212"/>
      <c r="P190" s="212"/>
      <c r="Q190" s="212">
        <v>5</v>
      </c>
      <c r="R190" s="212">
        <v>5</v>
      </c>
      <c r="S190" s="212">
        <v>5</v>
      </c>
      <c r="T190" s="212">
        <v>4</v>
      </c>
      <c r="U190" s="212">
        <v>2</v>
      </c>
      <c r="V190" s="212">
        <v>3</v>
      </c>
      <c r="W190" s="212"/>
      <c r="X190" s="212">
        <v>4</v>
      </c>
      <c r="Y190" s="212">
        <v>5</v>
      </c>
      <c r="Z190" s="212">
        <v>1</v>
      </c>
      <c r="AA190" s="212">
        <v>4</v>
      </c>
      <c r="AB190" s="212">
        <v>2</v>
      </c>
      <c r="AC190" s="212" t="s">
        <v>341</v>
      </c>
      <c r="AD190" s="212"/>
      <c r="AE190" s="212"/>
      <c r="AF190" s="212"/>
      <c r="AG190" s="212"/>
      <c r="AH190" s="212"/>
      <c r="AI190" s="212"/>
      <c r="AJ190" s="212">
        <v>4</v>
      </c>
      <c r="AK190" s="212" t="s">
        <v>239</v>
      </c>
      <c r="AL190" s="212" t="s">
        <v>307</v>
      </c>
      <c r="AM190" s="212"/>
      <c r="AN190" s="212"/>
      <c r="AO190" s="212"/>
      <c r="AP190" s="212"/>
      <c r="AQ190" s="212" t="s">
        <v>7</v>
      </c>
      <c r="AR190" s="212" t="s">
        <v>239</v>
      </c>
      <c r="AS190" s="212" t="s">
        <v>239</v>
      </c>
      <c r="AT190" s="212"/>
      <c r="AU190" s="212" t="s">
        <v>239</v>
      </c>
      <c r="AV190" s="212" t="s">
        <v>666</v>
      </c>
      <c r="AW190" s="212">
        <v>5</v>
      </c>
      <c r="AX190" s="212">
        <v>5</v>
      </c>
      <c r="AY190" s="212" t="s">
        <v>321</v>
      </c>
      <c r="AZ190" s="212" t="s">
        <v>315</v>
      </c>
      <c r="BA190" s="212" t="s">
        <v>667</v>
      </c>
      <c r="BB190">
        <f t="shared" si="14"/>
        <v>1</v>
      </c>
      <c r="BC190">
        <f t="shared" si="13"/>
        <v>0</v>
      </c>
      <c r="BD190">
        <f t="shared" si="13"/>
        <v>1</v>
      </c>
      <c r="BE190">
        <f t="shared" si="13"/>
        <v>0</v>
      </c>
      <c r="BF190">
        <f t="shared" si="13"/>
        <v>0</v>
      </c>
      <c r="BG190">
        <f t="shared" si="13"/>
        <v>0</v>
      </c>
      <c r="BH190">
        <f t="shared" si="16"/>
        <v>0</v>
      </c>
      <c r="BI190">
        <f t="shared" si="15"/>
        <v>1</v>
      </c>
      <c r="BJ190">
        <f t="shared" si="15"/>
        <v>0</v>
      </c>
      <c r="BK190">
        <f t="shared" si="15"/>
        <v>1</v>
      </c>
      <c r="BL190">
        <f t="shared" si="15"/>
        <v>1</v>
      </c>
      <c r="BM190">
        <f t="shared" si="15"/>
        <v>0</v>
      </c>
      <c r="BN190">
        <f t="shared" si="15"/>
        <v>0</v>
      </c>
    </row>
    <row r="191" spans="1:66" ht="15" x14ac:dyDescent="0.25">
      <c r="A191" s="167" t="str">
        <f>IF(ISNA(LOOKUP($E191,BLIOTECAS!$B$1:$B$27,BLIOTECAS!C$1:C$27)),"",LOOKUP($E191,BLIOTECAS!$B$1:$B$27,BLIOTECAS!C$1:C$27))</f>
        <v/>
      </c>
      <c r="B191" s="167" t="str">
        <f>IF(ISNA(LOOKUP($E191,BLIOTECAS!$B$1:$B$27,BLIOTECAS!D$1:D$27)),"",LOOKUP($E191,BLIOTECAS!$B$1:$B$27,BLIOTECAS!D$1:D$27))</f>
        <v/>
      </c>
      <c r="C191" s="167" t="str">
        <f>IFERROR(VLOOKUP(E191,BLIOTECAS!$C$1:$E$26,3,FALSE),"")</f>
        <v>Ciencias Experimentales</v>
      </c>
      <c r="D191" s="213">
        <v>43970.854861111111</v>
      </c>
      <c r="E191" s="212" t="s">
        <v>78</v>
      </c>
      <c r="F191" s="212" t="s">
        <v>303</v>
      </c>
      <c r="G191" s="212" t="s">
        <v>311</v>
      </c>
      <c r="H191" s="212" t="s">
        <v>312</v>
      </c>
      <c r="I191" s="212" t="s">
        <v>78</v>
      </c>
      <c r="J191" s="212"/>
      <c r="K191" s="212"/>
      <c r="L191" s="212"/>
      <c r="M191" s="212"/>
      <c r="N191" s="212"/>
      <c r="O191" s="212"/>
      <c r="P191" s="212"/>
      <c r="Q191" s="212">
        <v>3</v>
      </c>
      <c r="R191" s="212">
        <v>4</v>
      </c>
      <c r="S191" s="212">
        <v>3</v>
      </c>
      <c r="T191" s="212">
        <v>3</v>
      </c>
      <c r="U191" s="212">
        <v>4</v>
      </c>
      <c r="V191" s="212">
        <v>4</v>
      </c>
      <c r="W191" s="212"/>
      <c r="X191" s="212">
        <v>4</v>
      </c>
      <c r="Y191" s="212">
        <v>5</v>
      </c>
      <c r="Z191" s="212">
        <v>4</v>
      </c>
      <c r="AA191" s="212">
        <v>5</v>
      </c>
      <c r="AB191" s="212">
        <v>4</v>
      </c>
      <c r="AC191" s="212" t="s">
        <v>387</v>
      </c>
      <c r="AD191" s="212"/>
      <c r="AE191" s="212"/>
      <c r="AF191" s="212"/>
      <c r="AG191" s="212"/>
      <c r="AH191" s="212"/>
      <c r="AI191" s="212"/>
      <c r="AJ191" s="212">
        <v>5</v>
      </c>
      <c r="AK191" s="212" t="s">
        <v>239</v>
      </c>
      <c r="AL191" s="212" t="s">
        <v>323</v>
      </c>
      <c r="AM191" s="212"/>
      <c r="AN191" s="212"/>
      <c r="AO191" s="212"/>
      <c r="AP191" s="212"/>
      <c r="AQ191" s="212" t="s">
        <v>7</v>
      </c>
      <c r="AR191" s="212" t="s">
        <v>239</v>
      </c>
      <c r="AS191" s="212" t="s">
        <v>7</v>
      </c>
      <c r="AT191" s="212"/>
      <c r="AU191" s="212" t="s">
        <v>239</v>
      </c>
      <c r="AV191" s="212"/>
      <c r="AW191" s="212">
        <v>5</v>
      </c>
      <c r="AX191" s="212">
        <v>5</v>
      </c>
      <c r="AY191" s="212" t="s">
        <v>321</v>
      </c>
      <c r="AZ191" s="212" t="s">
        <v>337</v>
      </c>
      <c r="BA191" s="212"/>
      <c r="BB191">
        <f t="shared" si="14"/>
        <v>1</v>
      </c>
      <c r="BC191">
        <f t="shared" si="13"/>
        <v>0</v>
      </c>
      <c r="BD191">
        <f t="shared" si="13"/>
        <v>0</v>
      </c>
      <c r="BE191">
        <f t="shared" si="13"/>
        <v>0</v>
      </c>
      <c r="BF191">
        <f t="shared" si="13"/>
        <v>0</v>
      </c>
      <c r="BG191">
        <f t="shared" si="13"/>
        <v>0</v>
      </c>
      <c r="BH191">
        <f t="shared" si="16"/>
        <v>0</v>
      </c>
      <c r="BI191">
        <f t="shared" si="15"/>
        <v>0</v>
      </c>
      <c r="BJ191">
        <f t="shared" si="15"/>
        <v>0</v>
      </c>
      <c r="BK191">
        <f t="shared" si="15"/>
        <v>1</v>
      </c>
      <c r="BL191">
        <f t="shared" si="15"/>
        <v>0</v>
      </c>
      <c r="BM191">
        <f t="shared" si="15"/>
        <v>0</v>
      </c>
      <c r="BN191">
        <f t="shared" si="15"/>
        <v>1</v>
      </c>
    </row>
    <row r="192" spans="1:66" ht="15" x14ac:dyDescent="0.25">
      <c r="A192" s="167" t="str">
        <f>IF(ISNA(LOOKUP($E192,BLIOTECAS!$B$1:$B$27,BLIOTECAS!C$1:C$27)),"",LOOKUP($E192,BLIOTECAS!$B$1:$B$27,BLIOTECAS!C$1:C$27))</f>
        <v/>
      </c>
      <c r="B192" s="167" t="str">
        <f>IF(ISNA(LOOKUP($E192,BLIOTECAS!$B$1:$B$27,BLIOTECAS!D$1:D$27)),"",LOOKUP($E192,BLIOTECAS!$B$1:$B$27,BLIOTECAS!D$1:D$27))</f>
        <v/>
      </c>
      <c r="C192" s="167" t="str">
        <f>IFERROR(VLOOKUP(E192,BLIOTECAS!$C$1:$E$26,3,FALSE),"")</f>
        <v>Ciencias de la Salud</v>
      </c>
      <c r="D192" s="213">
        <v>43970.848611111112</v>
      </c>
      <c r="E192" s="212" t="s">
        <v>89</v>
      </c>
      <c r="F192" s="212" t="s">
        <v>303</v>
      </c>
      <c r="G192" s="212" t="s">
        <v>304</v>
      </c>
      <c r="H192" s="212" t="s">
        <v>312</v>
      </c>
      <c r="I192" s="212" t="s">
        <v>89</v>
      </c>
      <c r="J192" s="212" t="s">
        <v>73</v>
      </c>
      <c r="K192" s="212" t="s">
        <v>486</v>
      </c>
      <c r="L192" s="212" t="s">
        <v>131</v>
      </c>
      <c r="M192" s="212"/>
      <c r="N192" s="212"/>
      <c r="O192" s="212"/>
      <c r="P192" s="212"/>
      <c r="Q192" s="212">
        <v>3</v>
      </c>
      <c r="R192" s="212">
        <v>4</v>
      </c>
      <c r="S192" s="212">
        <v>2</v>
      </c>
      <c r="T192" s="212">
        <v>2</v>
      </c>
      <c r="U192" s="212">
        <v>2</v>
      </c>
      <c r="V192" s="212">
        <v>3</v>
      </c>
      <c r="W192" s="212"/>
      <c r="X192" s="212">
        <v>4</v>
      </c>
      <c r="Y192" s="212">
        <v>4</v>
      </c>
      <c r="Z192" s="212">
        <v>3</v>
      </c>
      <c r="AA192" s="212">
        <v>3</v>
      </c>
      <c r="AB192" s="212">
        <v>4</v>
      </c>
      <c r="AC192" s="212" t="s">
        <v>617</v>
      </c>
      <c r="AD192" s="212"/>
      <c r="AE192" s="212"/>
      <c r="AF192" s="212"/>
      <c r="AG192" s="212"/>
      <c r="AH192" s="212"/>
      <c r="AI192" s="212"/>
      <c r="AJ192" s="212"/>
      <c r="AK192" s="212" t="s">
        <v>239</v>
      </c>
      <c r="AL192" s="212" t="s">
        <v>323</v>
      </c>
      <c r="AM192" s="212"/>
      <c r="AN192" s="212"/>
      <c r="AO192" s="212"/>
      <c r="AP192" s="212"/>
      <c r="AQ192" s="212" t="s">
        <v>239</v>
      </c>
      <c r="AR192" s="212" t="s">
        <v>239</v>
      </c>
      <c r="AS192" s="212" t="s">
        <v>7</v>
      </c>
      <c r="AT192" s="212"/>
      <c r="AU192" s="212" t="s">
        <v>239</v>
      </c>
      <c r="AV192" s="212" t="s">
        <v>668</v>
      </c>
      <c r="AW192" s="212">
        <v>4</v>
      </c>
      <c r="AX192" s="212">
        <v>5</v>
      </c>
      <c r="AY192" s="212" t="s">
        <v>309</v>
      </c>
      <c r="AZ192" s="212" t="s">
        <v>310</v>
      </c>
      <c r="BA192" s="212" t="s">
        <v>669</v>
      </c>
      <c r="BB192">
        <f t="shared" si="14"/>
        <v>1</v>
      </c>
      <c r="BC192">
        <f t="shared" si="13"/>
        <v>0</v>
      </c>
      <c r="BD192">
        <f t="shared" si="13"/>
        <v>0</v>
      </c>
      <c r="BE192">
        <f t="shared" si="13"/>
        <v>0</v>
      </c>
      <c r="BF192">
        <f t="shared" si="13"/>
        <v>0</v>
      </c>
      <c r="BG192">
        <f t="shared" si="13"/>
        <v>0</v>
      </c>
      <c r="BH192">
        <f t="shared" si="16"/>
        <v>1</v>
      </c>
      <c r="BI192">
        <f t="shared" si="15"/>
        <v>0</v>
      </c>
      <c r="BJ192">
        <f t="shared" si="15"/>
        <v>1</v>
      </c>
      <c r="BK192">
        <f t="shared" si="15"/>
        <v>0</v>
      </c>
      <c r="BL192">
        <f t="shared" si="15"/>
        <v>1</v>
      </c>
      <c r="BM192">
        <f t="shared" si="15"/>
        <v>0</v>
      </c>
      <c r="BN192">
        <f t="shared" si="15"/>
        <v>0</v>
      </c>
    </row>
    <row r="193" spans="1:66" ht="15" x14ac:dyDescent="0.25">
      <c r="A193" s="167" t="str">
        <f>IF(ISNA(LOOKUP($E193,BLIOTECAS!$B$1:$B$27,BLIOTECAS!C$1:C$27)),"",LOOKUP($E193,BLIOTECAS!$B$1:$B$27,BLIOTECAS!C$1:C$27))</f>
        <v/>
      </c>
      <c r="B193" s="167" t="str">
        <f>IF(ISNA(LOOKUP($E193,BLIOTECAS!$B$1:$B$27,BLIOTECAS!D$1:D$27)),"",LOOKUP($E193,BLIOTECAS!$B$1:$B$27,BLIOTECAS!D$1:D$27))</f>
        <v/>
      </c>
      <c r="C193" s="167" t="str">
        <f>IFERROR(VLOOKUP(E193,BLIOTECAS!$C$1:$E$26,3,FALSE),"")</f>
        <v>Ciencias Sociales</v>
      </c>
      <c r="D193" s="228">
        <v>43970.845138888886</v>
      </c>
      <c r="E193" s="212" t="s">
        <v>74</v>
      </c>
      <c r="F193" s="212" t="s">
        <v>316</v>
      </c>
      <c r="G193" s="212" t="s">
        <v>303</v>
      </c>
      <c r="H193" s="212" t="s">
        <v>330</v>
      </c>
      <c r="I193" s="212" t="s">
        <v>74</v>
      </c>
      <c r="J193" s="212" t="s">
        <v>317</v>
      </c>
      <c r="K193" s="212" t="s">
        <v>87</v>
      </c>
      <c r="L193" s="212" t="s">
        <v>66</v>
      </c>
      <c r="M193" s="212"/>
      <c r="N193" s="212"/>
      <c r="O193" s="212"/>
      <c r="P193" s="212"/>
      <c r="Q193" s="212">
        <v>2</v>
      </c>
      <c r="R193" s="212">
        <v>5</v>
      </c>
      <c r="S193" s="212">
        <v>2</v>
      </c>
      <c r="T193" s="212">
        <v>2</v>
      </c>
      <c r="U193" s="212">
        <v>3</v>
      </c>
      <c r="V193" s="212">
        <v>3</v>
      </c>
      <c r="W193" s="212"/>
      <c r="X193" s="212">
        <v>4</v>
      </c>
      <c r="Y193" s="212">
        <v>4</v>
      </c>
      <c r="Z193" s="212">
        <v>4</v>
      </c>
      <c r="AA193" s="212">
        <v>2</v>
      </c>
      <c r="AB193" s="212">
        <v>4</v>
      </c>
      <c r="AC193" s="212" t="s">
        <v>336</v>
      </c>
      <c r="AD193" s="212"/>
      <c r="AE193" s="212"/>
      <c r="AF193" s="212"/>
      <c r="AG193" s="212"/>
      <c r="AH193" s="212"/>
      <c r="AI193" s="212"/>
      <c r="AJ193" s="212">
        <v>4</v>
      </c>
      <c r="AK193" s="212" t="s">
        <v>239</v>
      </c>
      <c r="AL193" s="212" t="s">
        <v>323</v>
      </c>
      <c r="AM193" s="212"/>
      <c r="AN193" s="212"/>
      <c r="AO193" s="212"/>
      <c r="AP193" s="212"/>
      <c r="AQ193" s="212" t="s">
        <v>239</v>
      </c>
      <c r="AR193" s="212" t="s">
        <v>7</v>
      </c>
      <c r="AS193" s="212" t="s">
        <v>7</v>
      </c>
      <c r="AT193" s="212"/>
      <c r="AU193" s="212" t="s">
        <v>7</v>
      </c>
      <c r="AV193" s="212"/>
      <c r="AW193" s="212">
        <v>4</v>
      </c>
      <c r="AX193" s="212">
        <v>4</v>
      </c>
      <c r="AY193" s="212" t="s">
        <v>321</v>
      </c>
      <c r="AZ193" s="212" t="s">
        <v>315</v>
      </c>
      <c r="BA193" s="212"/>
      <c r="BB193">
        <f t="shared" si="14"/>
        <v>0</v>
      </c>
      <c r="BC193">
        <f t="shared" si="13"/>
        <v>1</v>
      </c>
      <c r="BD193">
        <f t="shared" si="13"/>
        <v>0</v>
      </c>
      <c r="BE193">
        <f t="shared" si="13"/>
        <v>0</v>
      </c>
      <c r="BF193">
        <f t="shared" si="13"/>
        <v>0</v>
      </c>
      <c r="BG193">
        <f t="shared" si="13"/>
        <v>0</v>
      </c>
      <c r="BH193">
        <f t="shared" si="16"/>
        <v>0</v>
      </c>
      <c r="BI193">
        <f t="shared" si="15"/>
        <v>0</v>
      </c>
      <c r="BJ193">
        <f t="shared" si="15"/>
        <v>0</v>
      </c>
      <c r="BK193">
        <f t="shared" si="15"/>
        <v>1</v>
      </c>
      <c r="BL193">
        <f t="shared" si="15"/>
        <v>1</v>
      </c>
      <c r="BM193">
        <f t="shared" si="15"/>
        <v>0</v>
      </c>
      <c r="BN193">
        <f t="shared" si="15"/>
        <v>0</v>
      </c>
    </row>
    <row r="194" spans="1:66" ht="15" x14ac:dyDescent="0.25">
      <c r="A194" s="167" t="str">
        <f>IF(ISNA(LOOKUP($E194,BLIOTECAS!$B$1:$B$27,BLIOTECAS!C$1:C$27)),"",LOOKUP($E194,BLIOTECAS!$B$1:$B$27,BLIOTECAS!C$1:C$27))</f>
        <v/>
      </c>
      <c r="B194" s="167" t="str">
        <f>IF(ISNA(LOOKUP($E194,BLIOTECAS!$B$1:$B$27,BLIOTECAS!D$1:D$27)),"",LOOKUP($E194,BLIOTECAS!$B$1:$B$27,BLIOTECAS!D$1:D$27))</f>
        <v/>
      </c>
      <c r="C194" s="167" t="str">
        <f>IFERROR(VLOOKUP(E194,BLIOTECAS!$C$1:$E$26,3,FALSE),"")</f>
        <v>Ciencias de la Salud</v>
      </c>
      <c r="D194" s="228">
        <v>43970.837500000001</v>
      </c>
      <c r="E194" s="212" t="s">
        <v>91</v>
      </c>
      <c r="F194" s="212" t="s">
        <v>311</v>
      </c>
      <c r="G194" s="212" t="s">
        <v>304</v>
      </c>
      <c r="H194" s="212" t="s">
        <v>312</v>
      </c>
      <c r="I194" s="212" t="s">
        <v>91</v>
      </c>
      <c r="J194" s="212" t="s">
        <v>83</v>
      </c>
      <c r="K194" s="212" t="s">
        <v>73</v>
      </c>
      <c r="L194" s="212"/>
      <c r="M194" s="212"/>
      <c r="N194" s="212"/>
      <c r="O194" s="212"/>
      <c r="P194" s="212"/>
      <c r="Q194" s="212">
        <v>3</v>
      </c>
      <c r="R194" s="212">
        <v>4</v>
      </c>
      <c r="S194" s="212">
        <v>4</v>
      </c>
      <c r="T194" s="212">
        <v>2</v>
      </c>
      <c r="U194" s="212">
        <v>3</v>
      </c>
      <c r="V194" s="212">
        <v>4</v>
      </c>
      <c r="W194" s="212"/>
      <c r="X194" s="212">
        <v>4</v>
      </c>
      <c r="Y194" s="212">
        <v>5</v>
      </c>
      <c r="Z194" s="212">
        <v>5</v>
      </c>
      <c r="AA194" s="212">
        <v>5</v>
      </c>
      <c r="AB194" s="212">
        <v>5</v>
      </c>
      <c r="AC194" s="212" t="s">
        <v>326</v>
      </c>
      <c r="AD194" s="212"/>
      <c r="AE194" s="212"/>
      <c r="AF194" s="212"/>
      <c r="AG194" s="212"/>
      <c r="AH194" s="212"/>
      <c r="AI194" s="212"/>
      <c r="AJ194" s="212">
        <v>5</v>
      </c>
      <c r="AK194" s="212" t="s">
        <v>239</v>
      </c>
      <c r="AL194" s="212" t="s">
        <v>323</v>
      </c>
      <c r="AM194" s="212"/>
      <c r="AN194" s="212"/>
      <c r="AO194" s="212"/>
      <c r="AP194" s="212"/>
      <c r="AQ194" s="212" t="s">
        <v>239</v>
      </c>
      <c r="AR194" s="212" t="s">
        <v>239</v>
      </c>
      <c r="AS194" s="212" t="s">
        <v>7</v>
      </c>
      <c r="AT194" s="212"/>
      <c r="AU194" s="212" t="s">
        <v>239</v>
      </c>
      <c r="AV194" s="212"/>
      <c r="AW194" s="212">
        <v>5</v>
      </c>
      <c r="AX194" s="212">
        <v>5</v>
      </c>
      <c r="AY194" s="212" t="s">
        <v>309</v>
      </c>
      <c r="AZ194" s="212" t="s">
        <v>310</v>
      </c>
      <c r="BA194" s="212"/>
      <c r="BB194">
        <f t="shared" si="14"/>
        <v>1</v>
      </c>
      <c r="BC194">
        <f t="shared" si="13"/>
        <v>0</v>
      </c>
      <c r="BD194">
        <f t="shared" si="13"/>
        <v>0</v>
      </c>
      <c r="BE194">
        <f t="shared" si="13"/>
        <v>0</v>
      </c>
      <c r="BF194">
        <f t="shared" si="13"/>
        <v>0</v>
      </c>
      <c r="BG194">
        <f t="shared" si="13"/>
        <v>0</v>
      </c>
      <c r="BH194">
        <f t="shared" si="16"/>
        <v>0</v>
      </c>
      <c r="BI194">
        <f t="shared" si="15"/>
        <v>0</v>
      </c>
      <c r="BJ194">
        <f t="shared" si="15"/>
        <v>0</v>
      </c>
      <c r="BK194">
        <f t="shared" si="15"/>
        <v>1</v>
      </c>
      <c r="BL194">
        <f t="shared" si="15"/>
        <v>0</v>
      </c>
      <c r="BM194">
        <f t="shared" si="15"/>
        <v>0</v>
      </c>
      <c r="BN194">
        <f t="shared" si="15"/>
        <v>0</v>
      </c>
    </row>
    <row r="195" spans="1:66" ht="15" x14ac:dyDescent="0.25">
      <c r="A195" s="167" t="str">
        <f>IF(ISNA(LOOKUP($E195,BLIOTECAS!$B$1:$B$27,BLIOTECAS!C$1:C$27)),"",LOOKUP($E195,BLIOTECAS!$B$1:$B$27,BLIOTECAS!C$1:C$27))</f>
        <v/>
      </c>
      <c r="B195" s="167" t="str">
        <f>IF(ISNA(LOOKUP($E195,BLIOTECAS!$B$1:$B$27,BLIOTECAS!D$1:D$27)),"",LOOKUP($E195,BLIOTECAS!$B$1:$B$27,BLIOTECAS!D$1:D$27))</f>
        <v/>
      </c>
      <c r="C195" s="167" t="str">
        <f>IFERROR(VLOOKUP(E195,BLIOTECAS!$C$1:$E$26,3,FALSE),"")</f>
        <v>Ciencias Sociales</v>
      </c>
      <c r="D195" s="213">
        <v>43970.82916666667</v>
      </c>
      <c r="E195" s="212" t="s">
        <v>75</v>
      </c>
      <c r="F195" s="212" t="s">
        <v>303</v>
      </c>
      <c r="G195" s="212" t="s">
        <v>311</v>
      </c>
      <c r="H195" s="212" t="s">
        <v>312</v>
      </c>
      <c r="I195" s="212" t="s">
        <v>75</v>
      </c>
      <c r="J195" s="212" t="s">
        <v>76</v>
      </c>
      <c r="K195" s="212"/>
      <c r="L195" s="212"/>
      <c r="M195" s="212"/>
      <c r="N195" s="212"/>
      <c r="O195" s="212"/>
      <c r="P195" s="212"/>
      <c r="Q195" s="212">
        <v>5</v>
      </c>
      <c r="R195" s="212">
        <v>5</v>
      </c>
      <c r="S195" s="212">
        <v>3</v>
      </c>
      <c r="T195" s="212">
        <v>3</v>
      </c>
      <c r="U195" s="212">
        <v>3</v>
      </c>
      <c r="V195" s="212">
        <v>5</v>
      </c>
      <c r="W195" s="212"/>
      <c r="X195" s="212">
        <v>5</v>
      </c>
      <c r="Y195" s="212">
        <v>5</v>
      </c>
      <c r="Z195" s="212">
        <v>4</v>
      </c>
      <c r="AA195" s="212">
        <v>5</v>
      </c>
      <c r="AB195" s="212">
        <v>5</v>
      </c>
      <c r="AC195" s="212" t="s">
        <v>418</v>
      </c>
      <c r="AD195" s="212"/>
      <c r="AE195" s="212"/>
      <c r="AF195" s="212"/>
      <c r="AG195" s="212"/>
      <c r="AH195" s="212"/>
      <c r="AI195" s="212"/>
      <c r="AJ195" s="212">
        <v>5</v>
      </c>
      <c r="AK195" s="212" t="s">
        <v>239</v>
      </c>
      <c r="AL195" s="212" t="s">
        <v>323</v>
      </c>
      <c r="AM195" s="212"/>
      <c r="AN195" s="212"/>
      <c r="AO195" s="212"/>
      <c r="AP195" s="212"/>
      <c r="AQ195" s="212" t="s">
        <v>239</v>
      </c>
      <c r="AR195" s="212" t="s">
        <v>239</v>
      </c>
      <c r="AS195" s="212" t="s">
        <v>239</v>
      </c>
      <c r="AT195" s="212" t="s">
        <v>324</v>
      </c>
      <c r="AU195" s="212" t="s">
        <v>7</v>
      </c>
      <c r="AV195" s="212"/>
      <c r="AW195" s="212">
        <v>5</v>
      </c>
      <c r="AX195" s="212">
        <v>5</v>
      </c>
      <c r="AY195" s="212" t="s">
        <v>309</v>
      </c>
      <c r="AZ195" s="212" t="s">
        <v>315</v>
      </c>
      <c r="BA195" s="212"/>
      <c r="BB195">
        <f t="shared" si="14"/>
        <v>1</v>
      </c>
      <c r="BC195">
        <f t="shared" si="13"/>
        <v>0</v>
      </c>
      <c r="BD195">
        <f t="shared" si="13"/>
        <v>0</v>
      </c>
      <c r="BE195">
        <f t="shared" si="13"/>
        <v>0</v>
      </c>
      <c r="BF195">
        <f t="shared" si="13"/>
        <v>0</v>
      </c>
      <c r="BG195">
        <f t="shared" si="13"/>
        <v>0</v>
      </c>
      <c r="BH195">
        <f t="shared" si="16"/>
        <v>0</v>
      </c>
      <c r="BI195">
        <f t="shared" si="15"/>
        <v>0</v>
      </c>
      <c r="BJ195">
        <f t="shared" si="15"/>
        <v>0</v>
      </c>
      <c r="BK195">
        <f t="shared" si="15"/>
        <v>1</v>
      </c>
      <c r="BL195">
        <f t="shared" si="15"/>
        <v>1</v>
      </c>
      <c r="BM195">
        <f t="shared" si="15"/>
        <v>0</v>
      </c>
      <c r="BN195">
        <f t="shared" si="15"/>
        <v>1</v>
      </c>
    </row>
    <row r="196" spans="1:66" ht="15" x14ac:dyDescent="0.25">
      <c r="A196" s="167" t="str">
        <f>IF(ISNA(LOOKUP($E196,BLIOTECAS!$B$1:$B$27,BLIOTECAS!C$1:C$27)),"",LOOKUP($E196,BLIOTECAS!$B$1:$B$27,BLIOTECAS!C$1:C$27))</f>
        <v/>
      </c>
      <c r="B196" s="167" t="str">
        <f>IF(ISNA(LOOKUP($E196,BLIOTECAS!$B$1:$B$27,BLIOTECAS!D$1:D$27)),"",LOOKUP($E196,BLIOTECAS!$B$1:$B$27,BLIOTECAS!D$1:D$27))</f>
        <v/>
      </c>
      <c r="C196" s="167" t="str">
        <f>IFERROR(VLOOKUP(E196,BLIOTECAS!$C$1:$E$26,3,FALSE),"")</f>
        <v>Ciencias Sociales</v>
      </c>
      <c r="D196" s="213">
        <v>43970.82916666667</v>
      </c>
      <c r="E196" s="212" t="s">
        <v>80</v>
      </c>
      <c r="F196" s="212" t="s">
        <v>304</v>
      </c>
      <c r="G196" s="212" t="s">
        <v>311</v>
      </c>
      <c r="H196" s="212" t="s">
        <v>312</v>
      </c>
      <c r="I196" s="212" t="s">
        <v>317</v>
      </c>
      <c r="J196" s="212" t="s">
        <v>80</v>
      </c>
      <c r="K196" s="212" t="s">
        <v>486</v>
      </c>
      <c r="L196" s="212"/>
      <c r="M196" s="212"/>
      <c r="N196" s="212"/>
      <c r="O196" s="212"/>
      <c r="P196" s="212"/>
      <c r="Q196" s="212">
        <v>4</v>
      </c>
      <c r="R196" s="212">
        <v>4</v>
      </c>
      <c r="S196" s="212">
        <v>3</v>
      </c>
      <c r="T196" s="212">
        <v>4</v>
      </c>
      <c r="U196" s="212">
        <v>4</v>
      </c>
      <c r="V196" s="212"/>
      <c r="W196" s="212"/>
      <c r="X196" s="212"/>
      <c r="Y196" s="212"/>
      <c r="Z196" s="212"/>
      <c r="AA196" s="212"/>
      <c r="AB196" s="212"/>
      <c r="AC196" s="212"/>
      <c r="AD196" s="212"/>
      <c r="AE196" s="212"/>
      <c r="AF196" s="212"/>
      <c r="AG196" s="212"/>
      <c r="AH196" s="212"/>
      <c r="AI196" s="212"/>
      <c r="AJ196" s="212"/>
      <c r="AK196" s="212" t="s">
        <v>7</v>
      </c>
      <c r="AL196" s="212"/>
      <c r="AM196" s="212"/>
      <c r="AN196" s="212"/>
      <c r="AO196" s="212"/>
      <c r="AP196" s="212"/>
      <c r="AQ196" s="212" t="s">
        <v>239</v>
      </c>
      <c r="AR196" s="212" t="s">
        <v>239</v>
      </c>
      <c r="AS196" s="212" t="s">
        <v>7</v>
      </c>
      <c r="AT196" s="212"/>
      <c r="AU196" s="212" t="s">
        <v>7</v>
      </c>
      <c r="AV196" s="212"/>
      <c r="AW196" s="212">
        <v>5</v>
      </c>
      <c r="AX196" s="212">
        <v>5</v>
      </c>
      <c r="AY196" s="212" t="s">
        <v>321</v>
      </c>
      <c r="AZ196" s="212" t="s">
        <v>315</v>
      </c>
      <c r="BA196" s="212"/>
      <c r="BB196">
        <f t="shared" si="14"/>
        <v>1</v>
      </c>
      <c r="BC196">
        <f t="shared" si="13"/>
        <v>0</v>
      </c>
      <c r="BD196">
        <f t="shared" si="13"/>
        <v>0</v>
      </c>
      <c r="BE196">
        <f t="shared" si="13"/>
        <v>0</v>
      </c>
      <c r="BF196">
        <f t="shared" si="13"/>
        <v>0</v>
      </c>
      <c r="BG196">
        <f t="shared" si="13"/>
        <v>0</v>
      </c>
      <c r="BH196">
        <f t="shared" si="16"/>
        <v>0</v>
      </c>
      <c r="BI196">
        <f t="shared" si="15"/>
        <v>0</v>
      </c>
      <c r="BJ196">
        <f t="shared" si="15"/>
        <v>0</v>
      </c>
      <c r="BK196">
        <f t="shared" si="15"/>
        <v>0</v>
      </c>
      <c r="BL196">
        <f t="shared" si="15"/>
        <v>0</v>
      </c>
      <c r="BM196">
        <f t="shared" si="15"/>
        <v>0</v>
      </c>
      <c r="BN196">
        <f t="shared" si="15"/>
        <v>0</v>
      </c>
    </row>
    <row r="197" spans="1:66" ht="15" x14ac:dyDescent="0.25">
      <c r="A197" s="167" t="str">
        <f>IF(ISNA(LOOKUP($E197,BLIOTECAS!$B$1:$B$27,BLIOTECAS!C$1:C$27)),"",LOOKUP($E197,BLIOTECAS!$B$1:$B$27,BLIOTECAS!C$1:C$27))</f>
        <v/>
      </c>
      <c r="B197" s="167" t="str">
        <f>IF(ISNA(LOOKUP($E197,BLIOTECAS!$B$1:$B$27,BLIOTECAS!D$1:D$27)),"",LOOKUP($E197,BLIOTECAS!$B$1:$B$27,BLIOTECAS!D$1:D$27))</f>
        <v/>
      </c>
      <c r="C197" s="167" t="str">
        <f>IFERROR(VLOOKUP(E197,BLIOTECAS!$C$1:$E$26,3,FALSE),"")</f>
        <v>Ciencias Sociales</v>
      </c>
      <c r="D197" s="213">
        <v>43970.828472222223</v>
      </c>
      <c r="E197" s="212" t="s">
        <v>82</v>
      </c>
      <c r="F197" s="212" t="s">
        <v>311</v>
      </c>
      <c r="G197" s="212" t="s">
        <v>311</v>
      </c>
      <c r="H197" s="212" t="s">
        <v>312</v>
      </c>
      <c r="I197" s="212" t="s">
        <v>486</v>
      </c>
      <c r="J197" s="212" t="s">
        <v>86</v>
      </c>
      <c r="K197" s="212"/>
      <c r="L197" s="212" t="s">
        <v>670</v>
      </c>
      <c r="M197" s="212"/>
      <c r="N197" s="212"/>
      <c r="O197" s="212"/>
      <c r="P197" s="212"/>
      <c r="Q197" s="212">
        <v>5</v>
      </c>
      <c r="R197" s="212">
        <v>5</v>
      </c>
      <c r="S197" s="212">
        <v>4</v>
      </c>
      <c r="T197" s="212">
        <v>3</v>
      </c>
      <c r="U197" s="212">
        <v>5</v>
      </c>
      <c r="V197" s="212">
        <v>5</v>
      </c>
      <c r="W197" s="212"/>
      <c r="X197" s="212">
        <v>5</v>
      </c>
      <c r="Y197" s="212">
        <v>5</v>
      </c>
      <c r="Z197" s="212">
        <v>4</v>
      </c>
      <c r="AA197" s="212">
        <v>5</v>
      </c>
      <c r="AB197" s="212">
        <v>5</v>
      </c>
      <c r="AC197" s="212" t="s">
        <v>314</v>
      </c>
      <c r="AD197" s="212"/>
      <c r="AE197" s="212"/>
      <c r="AF197" s="212"/>
      <c r="AG197" s="212"/>
      <c r="AH197" s="212"/>
      <c r="AI197" s="212"/>
      <c r="AJ197" s="212">
        <v>5</v>
      </c>
      <c r="AK197" s="212" t="s">
        <v>239</v>
      </c>
      <c r="AL197" s="212"/>
      <c r="AM197" s="212"/>
      <c r="AN197" s="212"/>
      <c r="AO197" s="212"/>
      <c r="AP197" s="212"/>
      <c r="AQ197" s="212" t="s">
        <v>7</v>
      </c>
      <c r="AR197" s="212" t="s">
        <v>7</v>
      </c>
      <c r="AS197" s="212" t="s">
        <v>7</v>
      </c>
      <c r="AT197" s="212"/>
      <c r="AU197" s="212" t="s">
        <v>7</v>
      </c>
      <c r="AV197" s="212"/>
      <c r="AW197" s="212">
        <v>5</v>
      </c>
      <c r="AX197" s="212">
        <v>5</v>
      </c>
      <c r="AY197" s="212" t="s">
        <v>309</v>
      </c>
      <c r="AZ197" s="212" t="s">
        <v>310</v>
      </c>
      <c r="BA197" s="212"/>
      <c r="BB197">
        <f t="shared" si="14"/>
        <v>1</v>
      </c>
      <c r="BC197">
        <f t="shared" si="13"/>
        <v>0</v>
      </c>
      <c r="BD197">
        <f t="shared" si="13"/>
        <v>0</v>
      </c>
      <c r="BE197">
        <f t="shared" si="13"/>
        <v>0</v>
      </c>
      <c r="BF197">
        <f t="shared" si="13"/>
        <v>0</v>
      </c>
      <c r="BG197">
        <f t="shared" si="13"/>
        <v>0</v>
      </c>
      <c r="BH197">
        <f t="shared" si="16"/>
        <v>0</v>
      </c>
      <c r="BI197">
        <f t="shared" si="15"/>
        <v>0</v>
      </c>
      <c r="BJ197">
        <f t="shared" si="15"/>
        <v>0</v>
      </c>
      <c r="BK197">
        <f t="shared" si="15"/>
        <v>0</v>
      </c>
      <c r="BL197">
        <f t="shared" si="15"/>
        <v>0</v>
      </c>
      <c r="BM197">
        <f t="shared" si="15"/>
        <v>1</v>
      </c>
      <c r="BN197">
        <f t="shared" si="15"/>
        <v>0</v>
      </c>
    </row>
    <row r="198" spans="1:66" ht="15" x14ac:dyDescent="0.25">
      <c r="A198" s="167" t="str">
        <f>IF(ISNA(LOOKUP($E198,BLIOTECAS!$B$1:$B$27,BLIOTECAS!C$1:C$27)),"",LOOKUP($E198,BLIOTECAS!$B$1:$B$27,BLIOTECAS!C$1:C$27))</f>
        <v/>
      </c>
      <c r="B198" s="167" t="str">
        <f>IF(ISNA(LOOKUP($E198,BLIOTECAS!$B$1:$B$27,BLIOTECAS!D$1:D$27)),"",LOOKUP($E198,BLIOTECAS!$B$1:$B$27,BLIOTECAS!D$1:D$27))</f>
        <v/>
      </c>
      <c r="C198" s="167" t="str">
        <f>IFERROR(VLOOKUP(E198,BLIOTECAS!$C$1:$E$26,3,FALSE),"")</f>
        <v>Ciencias Sociales</v>
      </c>
      <c r="D198" s="213">
        <v>43970.823611111111</v>
      </c>
      <c r="E198" s="212" t="s">
        <v>80</v>
      </c>
      <c r="F198" s="212" t="s">
        <v>351</v>
      </c>
      <c r="G198" s="212" t="s">
        <v>303</v>
      </c>
      <c r="H198" s="212" t="s">
        <v>312</v>
      </c>
      <c r="I198" s="212" t="s">
        <v>80</v>
      </c>
      <c r="J198" s="212" t="s">
        <v>203</v>
      </c>
      <c r="K198" s="212"/>
      <c r="L198" s="212"/>
      <c r="M198" s="212"/>
      <c r="N198" s="212"/>
      <c r="O198" s="212"/>
      <c r="P198" s="212"/>
      <c r="Q198" s="212">
        <v>1</v>
      </c>
      <c r="R198" s="212">
        <v>5</v>
      </c>
      <c r="S198" s="212">
        <v>4</v>
      </c>
      <c r="T198" s="212">
        <v>5</v>
      </c>
      <c r="U198" s="212">
        <v>5</v>
      </c>
      <c r="V198" s="212">
        <v>3</v>
      </c>
      <c r="W198" s="212"/>
      <c r="X198" s="212">
        <v>5</v>
      </c>
      <c r="Y198" s="212">
        <v>5</v>
      </c>
      <c r="Z198" s="212">
        <v>4</v>
      </c>
      <c r="AA198" s="212">
        <v>5</v>
      </c>
      <c r="AB198" s="212">
        <v>4</v>
      </c>
      <c r="AC198" s="212" t="s">
        <v>341</v>
      </c>
      <c r="AD198" s="212"/>
      <c r="AE198" s="212"/>
      <c r="AF198" s="212"/>
      <c r="AG198" s="212"/>
      <c r="AH198" s="212"/>
      <c r="AI198" s="212"/>
      <c r="AJ198" s="212">
        <v>4</v>
      </c>
      <c r="AK198" s="212" t="s">
        <v>239</v>
      </c>
      <c r="AL198" s="212"/>
      <c r="AM198" s="212"/>
      <c r="AN198" s="212"/>
      <c r="AO198" s="212"/>
      <c r="AP198" s="212"/>
      <c r="AQ198" s="212" t="s">
        <v>239</v>
      </c>
      <c r="AR198" s="212" t="s">
        <v>239</v>
      </c>
      <c r="AS198" s="212" t="s">
        <v>239</v>
      </c>
      <c r="AT198" s="212"/>
      <c r="AU198" s="212" t="s">
        <v>239</v>
      </c>
      <c r="AV198" s="212"/>
      <c r="AW198" s="212">
        <v>5</v>
      </c>
      <c r="AX198" s="212">
        <v>5</v>
      </c>
      <c r="AY198" s="212" t="s">
        <v>309</v>
      </c>
      <c r="AZ198" s="212" t="s">
        <v>315</v>
      </c>
      <c r="BA198" s="212" t="s">
        <v>671</v>
      </c>
      <c r="BB198">
        <f t="shared" si="14"/>
        <v>1</v>
      </c>
      <c r="BC198">
        <f t="shared" si="13"/>
        <v>0</v>
      </c>
      <c r="BD198">
        <f t="shared" si="13"/>
        <v>0</v>
      </c>
      <c r="BE198">
        <f t="shared" si="13"/>
        <v>0</v>
      </c>
      <c r="BF198">
        <f t="shared" si="13"/>
        <v>0</v>
      </c>
      <c r="BG198">
        <f t="shared" si="13"/>
        <v>0</v>
      </c>
      <c r="BH198">
        <f t="shared" si="16"/>
        <v>0</v>
      </c>
      <c r="BI198">
        <f t="shared" si="15"/>
        <v>1</v>
      </c>
      <c r="BJ198">
        <f t="shared" si="15"/>
        <v>0</v>
      </c>
      <c r="BK198">
        <f t="shared" si="15"/>
        <v>1</v>
      </c>
      <c r="BL198">
        <f t="shared" si="15"/>
        <v>1</v>
      </c>
      <c r="BM198">
        <f t="shared" si="15"/>
        <v>0</v>
      </c>
      <c r="BN198">
        <f t="shared" si="15"/>
        <v>0</v>
      </c>
    </row>
    <row r="199" spans="1:66" ht="15" x14ac:dyDescent="0.25">
      <c r="A199" s="167" t="str">
        <f>IF(ISNA(LOOKUP($E199,BLIOTECAS!$B$1:$B$27,BLIOTECAS!C$1:C$27)),"",LOOKUP($E199,BLIOTECAS!$B$1:$B$27,BLIOTECAS!C$1:C$27))</f>
        <v/>
      </c>
      <c r="B199" s="167" t="str">
        <f>IF(ISNA(LOOKUP($E199,BLIOTECAS!$B$1:$B$27,BLIOTECAS!D$1:D$27)),"",LOOKUP($E199,BLIOTECAS!$B$1:$B$27,BLIOTECAS!D$1:D$27))</f>
        <v/>
      </c>
      <c r="C199" s="167" t="str">
        <f>IFERROR(VLOOKUP(E199,BLIOTECAS!$C$1:$E$26,3,FALSE),"")</f>
        <v>Ciencias Sociales</v>
      </c>
      <c r="D199" s="213">
        <v>43970.820138888892</v>
      </c>
      <c r="E199" s="212" t="s">
        <v>80</v>
      </c>
      <c r="F199" s="212" t="s">
        <v>316</v>
      </c>
      <c r="G199" s="212" t="s">
        <v>311</v>
      </c>
      <c r="H199" s="212" t="s">
        <v>312</v>
      </c>
      <c r="I199" s="212" t="s">
        <v>80</v>
      </c>
      <c r="J199" s="212"/>
      <c r="K199" s="212"/>
      <c r="L199" s="212"/>
      <c r="M199" s="212"/>
      <c r="N199" s="212"/>
      <c r="O199" s="212"/>
      <c r="P199" s="212"/>
      <c r="Q199" s="212">
        <v>1</v>
      </c>
      <c r="R199" s="212">
        <v>3</v>
      </c>
      <c r="S199" s="212">
        <v>3</v>
      </c>
      <c r="T199" s="212">
        <v>1</v>
      </c>
      <c r="U199" s="212">
        <v>5</v>
      </c>
      <c r="V199" s="212">
        <v>4</v>
      </c>
      <c r="W199" s="212"/>
      <c r="X199" s="212">
        <v>4</v>
      </c>
      <c r="Y199" s="212">
        <v>5</v>
      </c>
      <c r="Z199" s="212">
        <v>5</v>
      </c>
      <c r="AA199" s="212">
        <v>5</v>
      </c>
      <c r="AB199" s="212">
        <v>5</v>
      </c>
      <c r="AC199" s="212" t="s">
        <v>348</v>
      </c>
      <c r="AD199" s="212"/>
      <c r="AE199" s="212"/>
      <c r="AF199" s="212"/>
      <c r="AG199" s="212"/>
      <c r="AH199" s="212"/>
      <c r="AI199" s="212"/>
      <c r="AJ199" s="212">
        <v>4</v>
      </c>
      <c r="AK199" s="212" t="s">
        <v>239</v>
      </c>
      <c r="AL199" s="212" t="s">
        <v>327</v>
      </c>
      <c r="AM199" s="212"/>
      <c r="AN199" s="212"/>
      <c r="AO199" s="212"/>
      <c r="AP199" s="212"/>
      <c r="AQ199" s="212" t="s">
        <v>239</v>
      </c>
      <c r="AR199" s="212" t="s">
        <v>239</v>
      </c>
      <c r="AS199" s="212" t="s">
        <v>239</v>
      </c>
      <c r="AT199" s="212" t="s">
        <v>6</v>
      </c>
      <c r="AU199" s="212" t="s">
        <v>7</v>
      </c>
      <c r="AV199" s="212"/>
      <c r="AW199" s="212">
        <v>5</v>
      </c>
      <c r="AX199" s="212">
        <v>5</v>
      </c>
      <c r="AY199" s="212" t="s">
        <v>309</v>
      </c>
      <c r="AZ199" s="212" t="s">
        <v>310</v>
      </c>
      <c r="BA199" s="212"/>
      <c r="BB199">
        <f t="shared" si="14"/>
        <v>1</v>
      </c>
      <c r="BC199">
        <f t="shared" si="13"/>
        <v>0</v>
      </c>
      <c r="BD199">
        <f t="shared" si="13"/>
        <v>0</v>
      </c>
      <c r="BE199">
        <f t="shared" si="13"/>
        <v>0</v>
      </c>
      <c r="BF199">
        <f t="shared" si="13"/>
        <v>0</v>
      </c>
      <c r="BG199">
        <f t="shared" si="13"/>
        <v>0</v>
      </c>
      <c r="BH199">
        <f t="shared" si="16"/>
        <v>1</v>
      </c>
      <c r="BI199">
        <f t="shared" si="15"/>
        <v>0</v>
      </c>
      <c r="BJ199">
        <f t="shared" si="15"/>
        <v>0</v>
      </c>
      <c r="BK199">
        <f t="shared" si="15"/>
        <v>1</v>
      </c>
      <c r="BL199">
        <f t="shared" si="15"/>
        <v>1</v>
      </c>
      <c r="BM199">
        <f t="shared" si="15"/>
        <v>0</v>
      </c>
      <c r="BN199">
        <f t="shared" si="15"/>
        <v>0</v>
      </c>
    </row>
    <row r="200" spans="1:66" ht="15" x14ac:dyDescent="0.25">
      <c r="A200" s="167" t="str">
        <f>IF(ISNA(LOOKUP($E200,BLIOTECAS!$B$1:$B$27,BLIOTECAS!C$1:C$27)),"",LOOKUP($E200,BLIOTECAS!$B$1:$B$27,BLIOTECAS!C$1:C$27))</f>
        <v/>
      </c>
      <c r="B200" s="167" t="str">
        <f>IF(ISNA(LOOKUP($E200,BLIOTECAS!$B$1:$B$27,BLIOTECAS!D$1:D$27)),"",LOOKUP($E200,BLIOTECAS!$B$1:$B$27,BLIOTECAS!D$1:D$27))</f>
        <v/>
      </c>
      <c r="C200" s="167" t="str">
        <f>IFERROR(VLOOKUP(E200,BLIOTECAS!$C$1:$E$26,3,FALSE),"")</f>
        <v>Ciencias Sociales</v>
      </c>
      <c r="D200" s="213">
        <v>43970.814583333333</v>
      </c>
      <c r="E200" s="212" t="s">
        <v>203</v>
      </c>
      <c r="F200" s="212" t="s">
        <v>311</v>
      </c>
      <c r="G200" s="212" t="s">
        <v>311</v>
      </c>
      <c r="H200" s="212" t="s">
        <v>312</v>
      </c>
      <c r="I200" s="212" t="s">
        <v>203</v>
      </c>
      <c r="J200" s="212" t="s">
        <v>80</v>
      </c>
      <c r="K200" s="212" t="s">
        <v>91</v>
      </c>
      <c r="L200" s="212"/>
      <c r="M200" s="212"/>
      <c r="N200" s="212"/>
      <c r="O200" s="212"/>
      <c r="P200" s="212"/>
      <c r="Q200" s="212">
        <v>4</v>
      </c>
      <c r="R200" s="212">
        <v>4</v>
      </c>
      <c r="S200" s="212">
        <v>4</v>
      </c>
      <c r="T200" s="212">
        <v>2</v>
      </c>
      <c r="U200" s="212">
        <v>5</v>
      </c>
      <c r="V200" s="212">
        <v>5</v>
      </c>
      <c r="W200" s="212"/>
      <c r="X200" s="212">
        <v>5</v>
      </c>
      <c r="Y200" s="212">
        <v>5</v>
      </c>
      <c r="Z200" s="212">
        <v>3</v>
      </c>
      <c r="AA200" s="212">
        <v>5</v>
      </c>
      <c r="AB200" s="212">
        <v>5</v>
      </c>
      <c r="AC200" s="212" t="s">
        <v>672</v>
      </c>
      <c r="AD200" s="212"/>
      <c r="AE200" s="212"/>
      <c r="AF200" s="212"/>
      <c r="AG200" s="212"/>
      <c r="AH200" s="212"/>
      <c r="AI200" s="212"/>
      <c r="AJ200" s="212">
        <v>5</v>
      </c>
      <c r="AK200" s="212" t="s">
        <v>239</v>
      </c>
      <c r="AL200" s="212" t="s">
        <v>323</v>
      </c>
      <c r="AM200" s="212"/>
      <c r="AN200" s="212"/>
      <c r="AO200" s="212"/>
      <c r="AP200" s="212"/>
      <c r="AQ200" s="212" t="s">
        <v>239</v>
      </c>
      <c r="AR200" s="212" t="s">
        <v>239</v>
      </c>
      <c r="AS200" s="212"/>
      <c r="AT200" s="212"/>
      <c r="AU200" s="212" t="s">
        <v>239</v>
      </c>
      <c r="AV200" s="212"/>
      <c r="AW200" s="212">
        <v>5</v>
      </c>
      <c r="AX200" s="212">
        <v>5</v>
      </c>
      <c r="AY200" s="212" t="s">
        <v>309</v>
      </c>
      <c r="AZ200" s="212" t="s">
        <v>310</v>
      </c>
      <c r="BA200" s="212"/>
      <c r="BB200">
        <f t="shared" si="14"/>
        <v>1</v>
      </c>
      <c r="BC200">
        <f t="shared" si="13"/>
        <v>0</v>
      </c>
      <c r="BD200">
        <f t="shared" si="13"/>
        <v>0</v>
      </c>
      <c r="BE200">
        <f t="shared" si="13"/>
        <v>0</v>
      </c>
      <c r="BF200">
        <f t="shared" si="13"/>
        <v>0</v>
      </c>
      <c r="BG200">
        <f t="shared" si="13"/>
        <v>0</v>
      </c>
      <c r="BH200">
        <f t="shared" si="16"/>
        <v>1</v>
      </c>
      <c r="BI200">
        <f t="shared" si="15"/>
        <v>1</v>
      </c>
      <c r="BJ200">
        <f t="shared" si="15"/>
        <v>1</v>
      </c>
      <c r="BK200">
        <f t="shared" si="15"/>
        <v>0</v>
      </c>
      <c r="BL200">
        <f t="shared" si="15"/>
        <v>1</v>
      </c>
      <c r="BM200">
        <f t="shared" si="15"/>
        <v>0</v>
      </c>
      <c r="BN200">
        <f t="shared" si="15"/>
        <v>1</v>
      </c>
    </row>
    <row r="201" spans="1:66" ht="15" x14ac:dyDescent="0.25">
      <c r="A201" s="167" t="str">
        <f>IF(ISNA(LOOKUP($E201,BLIOTECAS!$B$1:$B$27,BLIOTECAS!C$1:C$27)),"",LOOKUP($E201,BLIOTECAS!$B$1:$B$27,BLIOTECAS!C$1:C$27))</f>
        <v/>
      </c>
      <c r="B201" s="167" t="str">
        <f>IF(ISNA(LOOKUP($E201,BLIOTECAS!$B$1:$B$27,BLIOTECAS!D$1:D$27)),"",LOOKUP($E201,BLIOTECAS!$B$1:$B$27,BLIOTECAS!D$1:D$27))</f>
        <v/>
      </c>
      <c r="C201" s="167" t="str">
        <f>IFERROR(VLOOKUP(E201,BLIOTECAS!$C$1:$E$26,3,FALSE),"")</f>
        <v>Ciencias Sociales</v>
      </c>
      <c r="D201" s="213">
        <v>43970.811805555553</v>
      </c>
      <c r="E201" s="212" t="s">
        <v>80</v>
      </c>
      <c r="F201" s="212" t="s">
        <v>303</v>
      </c>
      <c r="G201" s="212" t="s">
        <v>311</v>
      </c>
      <c r="H201" s="212" t="s">
        <v>330</v>
      </c>
      <c r="I201" s="212" t="s">
        <v>80</v>
      </c>
      <c r="J201" s="212" t="s">
        <v>203</v>
      </c>
      <c r="K201" s="212" t="s">
        <v>91</v>
      </c>
      <c r="L201" s="212" t="s">
        <v>673</v>
      </c>
      <c r="M201" s="212"/>
      <c r="N201" s="212"/>
      <c r="O201" s="212"/>
      <c r="P201" s="212"/>
      <c r="Q201" s="212">
        <v>3</v>
      </c>
      <c r="R201" s="212">
        <v>4</v>
      </c>
      <c r="S201" s="212">
        <v>5</v>
      </c>
      <c r="T201" s="212">
        <v>4</v>
      </c>
      <c r="U201" s="212">
        <v>5</v>
      </c>
      <c r="V201" s="212">
        <v>3</v>
      </c>
      <c r="W201" s="212"/>
      <c r="X201" s="212">
        <v>3</v>
      </c>
      <c r="Y201" s="212">
        <v>4</v>
      </c>
      <c r="Z201" s="212">
        <v>4</v>
      </c>
      <c r="AA201" s="212">
        <v>5</v>
      </c>
      <c r="AB201" s="212">
        <v>4</v>
      </c>
      <c r="AC201" s="212" t="s">
        <v>674</v>
      </c>
      <c r="AD201" s="212"/>
      <c r="AE201" s="212"/>
      <c r="AF201" s="212"/>
      <c r="AG201" s="212"/>
      <c r="AH201" s="212"/>
      <c r="AI201" s="212"/>
      <c r="AJ201" s="212">
        <v>3</v>
      </c>
      <c r="AK201" s="212" t="s">
        <v>239</v>
      </c>
      <c r="AL201" s="212" t="s">
        <v>323</v>
      </c>
      <c r="AM201" s="212"/>
      <c r="AN201" s="212"/>
      <c r="AO201" s="212"/>
      <c r="AP201" s="212"/>
      <c r="AQ201" s="212" t="s">
        <v>7</v>
      </c>
      <c r="AR201" s="212" t="s">
        <v>239</v>
      </c>
      <c r="AS201" s="212" t="s">
        <v>7</v>
      </c>
      <c r="AT201" s="212"/>
      <c r="AU201" s="212" t="s">
        <v>7</v>
      </c>
      <c r="AV201" s="212"/>
      <c r="AW201" s="212">
        <v>5</v>
      </c>
      <c r="AX201" s="212">
        <v>5</v>
      </c>
      <c r="AY201" s="212" t="s">
        <v>321</v>
      </c>
      <c r="AZ201" s="212" t="s">
        <v>315</v>
      </c>
      <c r="BA201" s="212"/>
      <c r="BB201">
        <f t="shared" si="14"/>
        <v>0</v>
      </c>
      <c r="BC201">
        <f t="shared" si="13"/>
        <v>1</v>
      </c>
      <c r="BD201">
        <f t="shared" si="13"/>
        <v>0</v>
      </c>
      <c r="BE201">
        <f t="shared" si="13"/>
        <v>0</v>
      </c>
      <c r="BF201">
        <f t="shared" si="13"/>
        <v>0</v>
      </c>
      <c r="BG201">
        <f t="shared" si="13"/>
        <v>0</v>
      </c>
      <c r="BH201">
        <f t="shared" si="16"/>
        <v>0</v>
      </c>
      <c r="BI201">
        <f t="shared" si="15"/>
        <v>0</v>
      </c>
      <c r="BJ201">
        <f t="shared" si="15"/>
        <v>0</v>
      </c>
      <c r="BK201">
        <f t="shared" si="15"/>
        <v>0</v>
      </c>
      <c r="BL201">
        <f t="shared" si="15"/>
        <v>1</v>
      </c>
      <c r="BM201">
        <f t="shared" si="15"/>
        <v>1</v>
      </c>
      <c r="BN201">
        <f t="shared" si="15"/>
        <v>0</v>
      </c>
    </row>
    <row r="202" spans="1:66" ht="15" x14ac:dyDescent="0.25">
      <c r="A202" s="167" t="str">
        <f>IF(ISNA(LOOKUP($E202,BLIOTECAS!$B$1:$B$27,BLIOTECAS!C$1:C$27)),"",LOOKUP($E202,BLIOTECAS!$B$1:$B$27,BLIOTECAS!C$1:C$27))</f>
        <v/>
      </c>
      <c r="B202" s="167" t="str">
        <f>IF(ISNA(LOOKUP($E202,BLIOTECAS!$B$1:$B$27,BLIOTECAS!D$1:D$27)),"",LOOKUP($E202,BLIOTECAS!$B$1:$B$27,BLIOTECAS!D$1:D$27))</f>
        <v/>
      </c>
      <c r="C202" s="167" t="str">
        <f>IFERROR(VLOOKUP(E202,BLIOTECAS!$C$1:$E$26,3,FALSE),"")</f>
        <v>Humanidades</v>
      </c>
      <c r="D202" s="213">
        <v>43970.802777777775</v>
      </c>
      <c r="E202" s="212" t="s">
        <v>85</v>
      </c>
      <c r="F202" s="212" t="s">
        <v>311</v>
      </c>
      <c r="G202" s="212" t="s">
        <v>311</v>
      </c>
      <c r="H202" s="212" t="s">
        <v>312</v>
      </c>
      <c r="I202" s="212" t="s">
        <v>318</v>
      </c>
      <c r="J202" s="212" t="s">
        <v>87</v>
      </c>
      <c r="K202" s="212" t="s">
        <v>317</v>
      </c>
      <c r="L202" s="212"/>
      <c r="M202" s="212"/>
      <c r="N202" s="212"/>
      <c r="O202" s="212"/>
      <c r="P202" s="212"/>
      <c r="Q202" s="212">
        <v>5</v>
      </c>
      <c r="R202" s="212">
        <v>5</v>
      </c>
      <c r="S202" s="212">
        <v>5</v>
      </c>
      <c r="T202" s="212">
        <v>3</v>
      </c>
      <c r="U202" s="212">
        <v>3</v>
      </c>
      <c r="V202" s="212">
        <v>5</v>
      </c>
      <c r="W202" s="212"/>
      <c r="X202" s="212">
        <v>5</v>
      </c>
      <c r="Y202" s="212">
        <v>5</v>
      </c>
      <c r="Z202" s="212">
        <v>5</v>
      </c>
      <c r="AA202" s="212">
        <v>5</v>
      </c>
      <c r="AB202" s="212">
        <v>5</v>
      </c>
      <c r="AC202" s="212" t="s">
        <v>331</v>
      </c>
      <c r="AD202" s="212"/>
      <c r="AE202" s="212"/>
      <c r="AF202" s="212"/>
      <c r="AG202" s="212"/>
      <c r="AH202" s="212"/>
      <c r="AI202" s="212"/>
      <c r="AJ202" s="212">
        <v>5</v>
      </c>
      <c r="AK202" s="212" t="s">
        <v>239</v>
      </c>
      <c r="AL202" s="212" t="s">
        <v>327</v>
      </c>
      <c r="AM202" s="212"/>
      <c r="AN202" s="212"/>
      <c r="AO202" s="212"/>
      <c r="AP202" s="212"/>
      <c r="AQ202" s="212" t="s">
        <v>239</v>
      </c>
      <c r="AR202" s="212" t="s">
        <v>239</v>
      </c>
      <c r="AS202" s="212" t="s">
        <v>7</v>
      </c>
      <c r="AT202" s="212"/>
      <c r="AU202" s="212" t="s">
        <v>7</v>
      </c>
      <c r="AV202" s="212"/>
      <c r="AW202" s="212">
        <v>5</v>
      </c>
      <c r="AX202" s="212">
        <v>5</v>
      </c>
      <c r="AY202" s="212" t="s">
        <v>309</v>
      </c>
      <c r="AZ202" s="212" t="s">
        <v>315</v>
      </c>
      <c r="BA202" s="212" t="s">
        <v>675</v>
      </c>
      <c r="BB202">
        <f t="shared" si="14"/>
        <v>1</v>
      </c>
      <c r="BC202">
        <f t="shared" si="13"/>
        <v>0</v>
      </c>
      <c r="BD202">
        <f t="shared" si="13"/>
        <v>0</v>
      </c>
      <c r="BE202">
        <f t="shared" si="13"/>
        <v>0</v>
      </c>
      <c r="BF202">
        <f t="shared" si="13"/>
        <v>0</v>
      </c>
      <c r="BG202">
        <f t="shared" si="13"/>
        <v>0</v>
      </c>
      <c r="BH202">
        <f t="shared" si="16"/>
        <v>0</v>
      </c>
      <c r="BI202">
        <f t="shared" si="15"/>
        <v>0</v>
      </c>
      <c r="BJ202">
        <f t="shared" si="15"/>
        <v>0</v>
      </c>
      <c r="BK202">
        <f t="shared" si="15"/>
        <v>0</v>
      </c>
      <c r="BL202">
        <f t="shared" si="15"/>
        <v>1</v>
      </c>
      <c r="BM202">
        <f t="shared" si="15"/>
        <v>0</v>
      </c>
      <c r="BN202">
        <f t="shared" si="15"/>
        <v>0</v>
      </c>
    </row>
    <row r="203" spans="1:66" ht="15" x14ac:dyDescent="0.25">
      <c r="A203" s="167" t="str">
        <f>IF(ISNA(LOOKUP($E203,BLIOTECAS!$B$1:$B$27,BLIOTECAS!C$1:C$27)),"",LOOKUP($E203,BLIOTECAS!$B$1:$B$27,BLIOTECAS!C$1:C$27))</f>
        <v/>
      </c>
      <c r="B203" s="167" t="str">
        <f>IF(ISNA(LOOKUP($E203,BLIOTECAS!$B$1:$B$27,BLIOTECAS!D$1:D$27)),"",LOOKUP($E203,BLIOTECAS!$B$1:$B$27,BLIOTECAS!D$1:D$27))</f>
        <v/>
      </c>
      <c r="C203" s="167" t="str">
        <f>IFERROR(VLOOKUP(E203,BLIOTECAS!$C$1:$E$26,3,FALSE),"")</f>
        <v>Ciencias de la Salud</v>
      </c>
      <c r="D203" s="228">
        <v>43970.801388888889</v>
      </c>
      <c r="E203" s="212" t="s">
        <v>92</v>
      </c>
      <c r="F203" s="212" t="s">
        <v>316</v>
      </c>
      <c r="G203" s="212" t="s">
        <v>304</v>
      </c>
      <c r="H203" s="212" t="s">
        <v>312</v>
      </c>
      <c r="I203" s="212" t="s">
        <v>92</v>
      </c>
      <c r="J203" s="212"/>
      <c r="K203" s="212"/>
      <c r="L203" s="212"/>
      <c r="M203" s="212"/>
      <c r="N203" s="212"/>
      <c r="O203" s="212"/>
      <c r="P203" s="212"/>
      <c r="Q203" s="212">
        <v>5</v>
      </c>
      <c r="R203" s="212">
        <v>5</v>
      </c>
      <c r="S203" s="212">
        <v>4</v>
      </c>
      <c r="T203" s="212">
        <v>2</v>
      </c>
      <c r="U203" s="212">
        <v>2</v>
      </c>
      <c r="V203" s="212">
        <v>4</v>
      </c>
      <c r="W203" s="212"/>
      <c r="X203" s="212">
        <v>4</v>
      </c>
      <c r="Y203" s="212">
        <v>5</v>
      </c>
      <c r="Z203" s="212">
        <v>2</v>
      </c>
      <c r="AA203" s="212">
        <v>3</v>
      </c>
      <c r="AB203" s="212">
        <v>3</v>
      </c>
      <c r="AC203" s="212" t="s">
        <v>314</v>
      </c>
      <c r="AD203" s="212"/>
      <c r="AE203" s="212"/>
      <c r="AF203" s="212"/>
      <c r="AG203" s="212"/>
      <c r="AH203" s="212"/>
      <c r="AI203" s="212"/>
      <c r="AJ203" s="212">
        <v>5</v>
      </c>
      <c r="AK203" s="212" t="s">
        <v>239</v>
      </c>
      <c r="AL203" s="212" t="s">
        <v>307</v>
      </c>
      <c r="AM203" s="212"/>
      <c r="AN203" s="212"/>
      <c r="AO203" s="212"/>
      <c r="AP203" s="212"/>
      <c r="AQ203" s="212" t="s">
        <v>7</v>
      </c>
      <c r="AR203" s="212" t="s">
        <v>239</v>
      </c>
      <c r="AS203" s="212" t="s">
        <v>7</v>
      </c>
      <c r="AT203" s="212"/>
      <c r="AU203" s="212" t="s">
        <v>239</v>
      </c>
      <c r="AV203" s="212"/>
      <c r="AW203" s="212">
        <v>5</v>
      </c>
      <c r="AX203" s="212">
        <v>5</v>
      </c>
      <c r="AY203" s="212" t="s">
        <v>321</v>
      </c>
      <c r="AZ203" s="212" t="s">
        <v>337</v>
      </c>
      <c r="BA203" s="212"/>
      <c r="BB203">
        <f t="shared" si="14"/>
        <v>1</v>
      </c>
      <c r="BC203">
        <f t="shared" si="13"/>
        <v>0</v>
      </c>
      <c r="BD203">
        <f t="shared" si="13"/>
        <v>0</v>
      </c>
      <c r="BE203">
        <f t="shared" ref="BC203:BG254" si="17">IF(IFERROR(FIND(BE$1,$H203,1),0)&lt;&gt;0,1,0)</f>
        <v>0</v>
      </c>
      <c r="BF203">
        <f t="shared" si="17"/>
        <v>0</v>
      </c>
      <c r="BG203">
        <f t="shared" si="17"/>
        <v>0</v>
      </c>
      <c r="BH203">
        <f t="shared" si="16"/>
        <v>0</v>
      </c>
      <c r="BI203">
        <f t="shared" si="15"/>
        <v>0</v>
      </c>
      <c r="BJ203">
        <f t="shared" si="15"/>
        <v>0</v>
      </c>
      <c r="BK203">
        <f t="shared" si="15"/>
        <v>0</v>
      </c>
      <c r="BL203">
        <f t="shared" si="15"/>
        <v>0</v>
      </c>
      <c r="BM203">
        <f t="shared" si="15"/>
        <v>1</v>
      </c>
      <c r="BN203">
        <f t="shared" si="15"/>
        <v>0</v>
      </c>
    </row>
    <row r="204" spans="1:66" ht="15" x14ac:dyDescent="0.25">
      <c r="A204" s="167" t="str">
        <f>IF(ISNA(LOOKUP($E204,BLIOTECAS!$B$1:$B$27,BLIOTECAS!C$1:C$27)),"",LOOKUP($E204,BLIOTECAS!$B$1:$B$27,BLIOTECAS!C$1:C$27))</f>
        <v/>
      </c>
      <c r="B204" s="167" t="str">
        <f>IF(ISNA(LOOKUP($E204,BLIOTECAS!$B$1:$B$27,BLIOTECAS!D$1:D$27)),"",LOOKUP($E204,BLIOTECAS!$B$1:$B$27,BLIOTECAS!D$1:D$27))</f>
        <v/>
      </c>
      <c r="C204" s="167" t="str">
        <f>IFERROR(VLOOKUP(E204,BLIOTECAS!$C$1:$E$26,3,FALSE),"")</f>
        <v>Humanidades</v>
      </c>
      <c r="D204" s="213">
        <v>43970.8</v>
      </c>
      <c r="E204" s="212" t="s">
        <v>85</v>
      </c>
      <c r="F204" s="212" t="s">
        <v>304</v>
      </c>
      <c r="G204" s="212" t="s">
        <v>304</v>
      </c>
      <c r="H204" s="212" t="s">
        <v>384</v>
      </c>
      <c r="I204" s="212" t="s">
        <v>317</v>
      </c>
      <c r="J204" s="212" t="s">
        <v>318</v>
      </c>
      <c r="K204" s="212" t="s">
        <v>87</v>
      </c>
      <c r="L204" s="212" t="s">
        <v>676</v>
      </c>
      <c r="M204" s="212"/>
      <c r="N204" s="212"/>
      <c r="O204" s="212"/>
      <c r="P204" s="212"/>
      <c r="Q204" s="212">
        <v>4</v>
      </c>
      <c r="R204" s="212">
        <v>3</v>
      </c>
      <c r="S204" s="212">
        <v>3</v>
      </c>
      <c r="T204" s="212">
        <v>4</v>
      </c>
      <c r="U204" s="212">
        <v>4</v>
      </c>
      <c r="V204" s="212">
        <v>4</v>
      </c>
      <c r="W204" s="212"/>
      <c r="X204" s="212">
        <v>5</v>
      </c>
      <c r="Y204" s="212">
        <v>4</v>
      </c>
      <c r="Z204" s="212">
        <v>2</v>
      </c>
      <c r="AA204" s="212">
        <v>4</v>
      </c>
      <c r="AB204" s="212">
        <v>3</v>
      </c>
      <c r="AC204" s="212" t="s">
        <v>677</v>
      </c>
      <c r="AD204" s="212"/>
      <c r="AE204" s="212"/>
      <c r="AF204" s="212"/>
      <c r="AG204" s="212"/>
      <c r="AH204" s="212"/>
      <c r="AI204" s="212"/>
      <c r="AJ204" s="212">
        <v>4</v>
      </c>
      <c r="AK204" s="212" t="s">
        <v>239</v>
      </c>
      <c r="AL204" s="212" t="s">
        <v>323</v>
      </c>
      <c r="AM204" s="212"/>
      <c r="AN204" s="212"/>
      <c r="AO204" s="212"/>
      <c r="AP204" s="212"/>
      <c r="AQ204" s="212" t="s">
        <v>7</v>
      </c>
      <c r="AR204" s="212" t="s">
        <v>239</v>
      </c>
      <c r="AS204" s="212" t="s">
        <v>7</v>
      </c>
      <c r="AT204" s="212"/>
      <c r="AU204" s="212" t="s">
        <v>7</v>
      </c>
      <c r="AV204" s="212"/>
      <c r="AW204" s="212">
        <v>4</v>
      </c>
      <c r="AX204" s="212">
        <v>4</v>
      </c>
      <c r="AY204" s="212" t="s">
        <v>321</v>
      </c>
      <c r="AZ204" s="212" t="s">
        <v>310</v>
      </c>
      <c r="BA204" s="212"/>
      <c r="BB204">
        <f t="shared" si="14"/>
        <v>1</v>
      </c>
      <c r="BC204">
        <f t="shared" si="17"/>
        <v>0</v>
      </c>
      <c r="BD204">
        <f t="shared" si="17"/>
        <v>1</v>
      </c>
      <c r="BE204">
        <f t="shared" si="17"/>
        <v>0</v>
      </c>
      <c r="BF204">
        <f t="shared" si="17"/>
        <v>0</v>
      </c>
      <c r="BG204">
        <f t="shared" si="17"/>
        <v>0</v>
      </c>
      <c r="BH204">
        <f t="shared" si="16"/>
        <v>1</v>
      </c>
      <c r="BI204">
        <f t="shared" si="15"/>
        <v>1</v>
      </c>
      <c r="BJ204">
        <f t="shared" si="15"/>
        <v>0</v>
      </c>
      <c r="BK204">
        <f t="shared" si="15"/>
        <v>0</v>
      </c>
      <c r="BL204">
        <f t="shared" si="15"/>
        <v>0</v>
      </c>
      <c r="BM204">
        <f t="shared" si="15"/>
        <v>0</v>
      </c>
      <c r="BN204">
        <f t="shared" si="15"/>
        <v>0</v>
      </c>
    </row>
    <row r="205" spans="1:66" ht="15" x14ac:dyDescent="0.25">
      <c r="A205" s="167" t="str">
        <f>IF(ISNA(LOOKUP($E205,BLIOTECAS!$B$1:$B$27,BLIOTECAS!C$1:C$27)),"",LOOKUP($E205,BLIOTECAS!$B$1:$B$27,BLIOTECAS!C$1:C$27))</f>
        <v/>
      </c>
      <c r="B205" s="167" t="str">
        <f>IF(ISNA(LOOKUP($E205,BLIOTECAS!$B$1:$B$27,BLIOTECAS!D$1:D$27)),"",LOOKUP($E205,BLIOTECAS!$B$1:$B$27,BLIOTECAS!D$1:D$27))</f>
        <v/>
      </c>
      <c r="C205" s="167" t="str">
        <f>IFERROR(VLOOKUP(E205,BLIOTECAS!$C$1:$E$26,3,FALSE),"")</f>
        <v>Ciencias Sociales</v>
      </c>
      <c r="D205" s="213">
        <v>43970.799305555556</v>
      </c>
      <c r="E205" s="212" t="s">
        <v>82</v>
      </c>
      <c r="F205" s="212" t="s">
        <v>311</v>
      </c>
      <c r="G205" s="212" t="s">
        <v>311</v>
      </c>
      <c r="H205" s="212" t="s">
        <v>384</v>
      </c>
      <c r="I205" s="212" t="s">
        <v>317</v>
      </c>
      <c r="J205" s="212" t="s">
        <v>359</v>
      </c>
      <c r="K205" s="212"/>
      <c r="L205" s="212"/>
      <c r="M205" s="212"/>
      <c r="N205" s="212"/>
      <c r="O205" s="212"/>
      <c r="P205" s="212"/>
      <c r="Q205" s="212">
        <v>4</v>
      </c>
      <c r="R205" s="212">
        <v>4</v>
      </c>
      <c r="S205" s="212">
        <v>2</v>
      </c>
      <c r="T205" s="212">
        <v>1</v>
      </c>
      <c r="U205" s="212">
        <v>2</v>
      </c>
      <c r="V205" s="212">
        <v>4</v>
      </c>
      <c r="W205" s="212"/>
      <c r="X205" s="212">
        <v>2</v>
      </c>
      <c r="Y205" s="212">
        <v>4</v>
      </c>
      <c r="Z205" s="212">
        <v>2</v>
      </c>
      <c r="AA205" s="212">
        <v>2</v>
      </c>
      <c r="AB205" s="212">
        <v>2</v>
      </c>
      <c r="AC205" s="212" t="s">
        <v>651</v>
      </c>
      <c r="AD205" s="212"/>
      <c r="AE205" s="212"/>
      <c r="AF205" s="212"/>
      <c r="AG205" s="212"/>
      <c r="AH205" s="212"/>
      <c r="AI205" s="212"/>
      <c r="AJ205" s="212">
        <v>4</v>
      </c>
      <c r="AK205" s="212" t="s">
        <v>239</v>
      </c>
      <c r="AL205" s="212" t="s">
        <v>323</v>
      </c>
      <c r="AM205" s="212"/>
      <c r="AN205" s="212"/>
      <c r="AO205" s="212"/>
      <c r="AP205" s="212"/>
      <c r="AQ205" s="212" t="s">
        <v>239</v>
      </c>
      <c r="AR205" s="212" t="s">
        <v>239</v>
      </c>
      <c r="AS205" s="212" t="s">
        <v>239</v>
      </c>
      <c r="AT205" s="212" t="s">
        <v>393</v>
      </c>
      <c r="AU205" s="212" t="s">
        <v>7</v>
      </c>
      <c r="AV205" s="212"/>
      <c r="AW205" s="212">
        <v>5</v>
      </c>
      <c r="AX205" s="212">
        <v>5</v>
      </c>
      <c r="AY205" s="212" t="s">
        <v>321</v>
      </c>
      <c r="AZ205" s="212" t="s">
        <v>315</v>
      </c>
      <c r="BA205" s="212"/>
      <c r="BB205">
        <f t="shared" si="14"/>
        <v>1</v>
      </c>
      <c r="BC205">
        <f t="shared" si="17"/>
        <v>0</v>
      </c>
      <c r="BD205">
        <f t="shared" si="17"/>
        <v>1</v>
      </c>
      <c r="BE205">
        <f t="shared" si="17"/>
        <v>0</v>
      </c>
      <c r="BF205">
        <f t="shared" si="17"/>
        <v>0</v>
      </c>
      <c r="BG205">
        <f t="shared" si="17"/>
        <v>0</v>
      </c>
      <c r="BH205">
        <f t="shared" si="16"/>
        <v>0</v>
      </c>
      <c r="BI205">
        <f t="shared" si="15"/>
        <v>1</v>
      </c>
      <c r="BJ205">
        <f t="shared" si="15"/>
        <v>0</v>
      </c>
      <c r="BK205">
        <f t="shared" si="15"/>
        <v>0</v>
      </c>
      <c r="BL205">
        <f t="shared" si="15"/>
        <v>1</v>
      </c>
      <c r="BM205">
        <f t="shared" si="15"/>
        <v>0</v>
      </c>
      <c r="BN205">
        <f t="shared" si="15"/>
        <v>0</v>
      </c>
    </row>
    <row r="206" spans="1:66" ht="15" x14ac:dyDescent="0.25">
      <c r="A206" s="167" t="str">
        <f>IF(ISNA(LOOKUP($E206,BLIOTECAS!$B$1:$B$27,BLIOTECAS!C$1:C$27)),"",LOOKUP($E206,BLIOTECAS!$B$1:$B$27,BLIOTECAS!C$1:C$27))</f>
        <v/>
      </c>
      <c r="B206" s="167" t="str">
        <f>IF(ISNA(LOOKUP($E206,BLIOTECAS!$B$1:$B$27,BLIOTECAS!D$1:D$27)),"",LOOKUP($E206,BLIOTECAS!$B$1:$B$27,BLIOTECAS!D$1:D$27))</f>
        <v/>
      </c>
      <c r="C206" s="167" t="str">
        <f>IFERROR(VLOOKUP(E206,BLIOTECAS!$C$1:$E$26,3,FALSE),"")</f>
        <v>Humanidades</v>
      </c>
      <c r="D206" s="213">
        <v>43970.789583333331</v>
      </c>
      <c r="E206" s="212" t="s">
        <v>72</v>
      </c>
      <c r="F206" s="212" t="s">
        <v>303</v>
      </c>
      <c r="G206" s="212" t="s">
        <v>311</v>
      </c>
      <c r="H206" s="212" t="s">
        <v>312</v>
      </c>
      <c r="I206" s="212" t="s">
        <v>72</v>
      </c>
      <c r="J206" s="212" t="s">
        <v>87</v>
      </c>
      <c r="K206" s="212"/>
      <c r="L206" s="212" t="s">
        <v>678</v>
      </c>
      <c r="M206" s="212"/>
      <c r="N206" s="212"/>
      <c r="O206" s="212"/>
      <c r="P206" s="212"/>
      <c r="Q206" s="212">
        <v>5</v>
      </c>
      <c r="R206" s="212">
        <v>3</v>
      </c>
      <c r="S206" s="212">
        <v>2</v>
      </c>
      <c r="T206" s="212">
        <v>5</v>
      </c>
      <c r="U206" s="212">
        <v>3</v>
      </c>
      <c r="V206" s="212">
        <v>4</v>
      </c>
      <c r="W206" s="212"/>
      <c r="X206" s="212">
        <v>5</v>
      </c>
      <c r="Y206" s="212">
        <v>5</v>
      </c>
      <c r="Z206" s="212">
        <v>5</v>
      </c>
      <c r="AA206" s="212">
        <v>4</v>
      </c>
      <c r="AB206" s="212">
        <v>5</v>
      </c>
      <c r="AC206" s="212" t="s">
        <v>314</v>
      </c>
      <c r="AD206" s="212"/>
      <c r="AE206" s="212"/>
      <c r="AF206" s="212"/>
      <c r="AG206" s="212"/>
      <c r="AH206" s="212"/>
      <c r="AI206" s="212"/>
      <c r="AJ206" s="212">
        <v>5</v>
      </c>
      <c r="AK206" s="212" t="s">
        <v>239</v>
      </c>
      <c r="AL206" s="212" t="s">
        <v>307</v>
      </c>
      <c r="AM206" s="212"/>
      <c r="AN206" s="212"/>
      <c r="AO206" s="212"/>
      <c r="AP206" s="212"/>
      <c r="AQ206" s="212" t="s">
        <v>7</v>
      </c>
      <c r="AR206" s="212" t="s">
        <v>239</v>
      </c>
      <c r="AS206" s="212" t="s">
        <v>239</v>
      </c>
      <c r="AT206" s="212" t="s">
        <v>324</v>
      </c>
      <c r="AU206" s="212" t="s">
        <v>239</v>
      </c>
      <c r="AV206" s="212"/>
      <c r="AW206" s="212">
        <v>5</v>
      </c>
      <c r="AX206" s="212">
        <v>5</v>
      </c>
      <c r="AY206" s="212" t="s">
        <v>309</v>
      </c>
      <c r="AZ206" s="212" t="s">
        <v>310</v>
      </c>
      <c r="BA206" s="212"/>
      <c r="BB206">
        <f t="shared" si="14"/>
        <v>1</v>
      </c>
      <c r="BC206">
        <f t="shared" si="17"/>
        <v>0</v>
      </c>
      <c r="BD206">
        <f t="shared" si="17"/>
        <v>0</v>
      </c>
      <c r="BE206">
        <f t="shared" si="17"/>
        <v>0</v>
      </c>
      <c r="BF206">
        <f t="shared" si="17"/>
        <v>0</v>
      </c>
      <c r="BG206">
        <f t="shared" si="17"/>
        <v>0</v>
      </c>
      <c r="BH206">
        <f t="shared" si="16"/>
        <v>0</v>
      </c>
      <c r="BI206">
        <f t="shared" si="15"/>
        <v>0</v>
      </c>
      <c r="BJ206">
        <f t="shared" si="15"/>
        <v>0</v>
      </c>
      <c r="BK206">
        <f t="shared" si="15"/>
        <v>0</v>
      </c>
      <c r="BL206">
        <f t="shared" si="15"/>
        <v>0</v>
      </c>
      <c r="BM206">
        <f t="shared" si="15"/>
        <v>1</v>
      </c>
      <c r="BN206">
        <f t="shared" si="15"/>
        <v>0</v>
      </c>
    </row>
    <row r="207" spans="1:66" ht="15" x14ac:dyDescent="0.25">
      <c r="A207" s="167" t="str">
        <f>IF(ISNA(LOOKUP($E207,BLIOTECAS!$B$1:$B$27,BLIOTECAS!C$1:C$27)),"",LOOKUP($E207,BLIOTECAS!$B$1:$B$27,BLIOTECAS!C$1:C$27))</f>
        <v/>
      </c>
      <c r="B207" s="167" t="str">
        <f>IF(ISNA(LOOKUP($E207,BLIOTECAS!$B$1:$B$27,BLIOTECAS!D$1:D$27)),"",LOOKUP($E207,BLIOTECAS!$B$1:$B$27,BLIOTECAS!D$1:D$27))</f>
        <v/>
      </c>
      <c r="C207" s="167" t="str">
        <f>IFERROR(VLOOKUP(E207,BLIOTECAS!$C$1:$E$26,3,FALSE),"")</f>
        <v>Ciencias Experimentales</v>
      </c>
      <c r="D207" s="213">
        <v>43970.788888888892</v>
      </c>
      <c r="E207" s="212" t="s">
        <v>81</v>
      </c>
      <c r="F207" s="212" t="s">
        <v>303</v>
      </c>
      <c r="G207" s="212" t="s">
        <v>311</v>
      </c>
      <c r="H207" s="212" t="s">
        <v>333</v>
      </c>
      <c r="I207" s="212" t="s">
        <v>81</v>
      </c>
      <c r="J207" s="212"/>
      <c r="K207" s="212"/>
      <c r="L207" s="212" t="s">
        <v>131</v>
      </c>
      <c r="M207" s="212"/>
      <c r="N207" s="212"/>
      <c r="O207" s="212"/>
      <c r="P207" s="212"/>
      <c r="Q207" s="212">
        <v>5</v>
      </c>
      <c r="R207" s="212">
        <v>5</v>
      </c>
      <c r="S207" s="212">
        <v>3</v>
      </c>
      <c r="T207" s="212">
        <v>3</v>
      </c>
      <c r="U207" s="212">
        <v>4</v>
      </c>
      <c r="V207" s="212">
        <v>4</v>
      </c>
      <c r="W207" s="212"/>
      <c r="X207" s="212">
        <v>4</v>
      </c>
      <c r="Y207" s="212">
        <v>5</v>
      </c>
      <c r="Z207" s="212">
        <v>4</v>
      </c>
      <c r="AA207" s="212">
        <v>5</v>
      </c>
      <c r="AB207" s="212">
        <v>5</v>
      </c>
      <c r="AC207" s="212" t="s">
        <v>314</v>
      </c>
      <c r="AD207" s="212"/>
      <c r="AE207" s="212"/>
      <c r="AF207" s="212"/>
      <c r="AG207" s="212"/>
      <c r="AH207" s="212"/>
      <c r="AI207" s="212"/>
      <c r="AJ207" s="212">
        <v>4</v>
      </c>
      <c r="AK207" s="212" t="s">
        <v>7</v>
      </c>
      <c r="AL207" s="212"/>
      <c r="AM207" s="212"/>
      <c r="AN207" s="212"/>
      <c r="AO207" s="212"/>
      <c r="AP207" s="212"/>
      <c r="AQ207" s="212" t="s">
        <v>239</v>
      </c>
      <c r="AR207" s="212" t="s">
        <v>239</v>
      </c>
      <c r="AS207" s="212" t="s">
        <v>239</v>
      </c>
      <c r="AT207" s="212" t="s">
        <v>6</v>
      </c>
      <c r="AU207" s="212" t="s">
        <v>7</v>
      </c>
      <c r="AV207" s="212"/>
      <c r="AW207" s="212">
        <v>5</v>
      </c>
      <c r="AX207" s="212">
        <v>5</v>
      </c>
      <c r="AY207" s="212" t="s">
        <v>309</v>
      </c>
      <c r="AZ207" s="212" t="s">
        <v>310</v>
      </c>
      <c r="BA207" s="212" t="s">
        <v>679</v>
      </c>
      <c r="BB207">
        <f t="shared" si="14"/>
        <v>0</v>
      </c>
      <c r="BC207">
        <f t="shared" si="17"/>
        <v>0</v>
      </c>
      <c r="BD207">
        <f t="shared" si="17"/>
        <v>0</v>
      </c>
      <c r="BE207">
        <f t="shared" si="17"/>
        <v>1</v>
      </c>
      <c r="BF207">
        <f t="shared" si="17"/>
        <v>0</v>
      </c>
      <c r="BG207">
        <f t="shared" si="17"/>
        <v>0</v>
      </c>
      <c r="BH207">
        <f t="shared" si="16"/>
        <v>0</v>
      </c>
      <c r="BI207">
        <f t="shared" si="15"/>
        <v>0</v>
      </c>
      <c r="BJ207">
        <f t="shared" si="15"/>
        <v>0</v>
      </c>
      <c r="BK207">
        <f t="shared" si="15"/>
        <v>0</v>
      </c>
      <c r="BL207">
        <f t="shared" si="15"/>
        <v>0</v>
      </c>
      <c r="BM207">
        <f t="shared" si="15"/>
        <v>1</v>
      </c>
      <c r="BN207">
        <f t="shared" si="15"/>
        <v>0</v>
      </c>
    </row>
    <row r="208" spans="1:66" ht="15" x14ac:dyDescent="0.25">
      <c r="A208" s="167" t="str">
        <f>IF(ISNA(LOOKUP($E208,BLIOTECAS!$B$1:$B$27,BLIOTECAS!C$1:C$27)),"",LOOKUP($E208,BLIOTECAS!$B$1:$B$27,BLIOTECAS!C$1:C$27))</f>
        <v/>
      </c>
      <c r="B208" s="167" t="str">
        <f>IF(ISNA(LOOKUP($E208,BLIOTECAS!$B$1:$B$27,BLIOTECAS!D$1:D$27)),"",LOOKUP($E208,BLIOTECAS!$B$1:$B$27,BLIOTECAS!D$1:D$27))</f>
        <v/>
      </c>
      <c r="C208" s="167" t="str">
        <f>IFERROR(VLOOKUP(E208,BLIOTECAS!$C$1:$E$26,3,FALSE),"")</f>
        <v>Humanidades</v>
      </c>
      <c r="D208" s="213">
        <v>43970.78402777778</v>
      </c>
      <c r="E208" s="212" t="s">
        <v>87</v>
      </c>
      <c r="F208" s="212" t="s">
        <v>303</v>
      </c>
      <c r="G208" s="212" t="s">
        <v>311</v>
      </c>
      <c r="H208" s="212" t="s">
        <v>312</v>
      </c>
      <c r="I208" s="212" t="s">
        <v>87</v>
      </c>
      <c r="J208" s="212"/>
      <c r="K208" s="212"/>
      <c r="L208" s="212"/>
      <c r="M208" s="212"/>
      <c r="N208" s="212"/>
      <c r="O208" s="212"/>
      <c r="P208" s="212"/>
      <c r="Q208" s="212">
        <v>5</v>
      </c>
      <c r="R208" s="212">
        <v>1</v>
      </c>
      <c r="S208" s="212">
        <v>5</v>
      </c>
      <c r="T208" s="212">
        <v>5</v>
      </c>
      <c r="U208" s="212">
        <v>5</v>
      </c>
      <c r="V208" s="212">
        <v>1</v>
      </c>
      <c r="W208" s="212"/>
      <c r="X208" s="212">
        <v>5</v>
      </c>
      <c r="Y208" s="212">
        <v>5</v>
      </c>
      <c r="Z208" s="212">
        <v>3</v>
      </c>
      <c r="AA208" s="212">
        <v>3</v>
      </c>
      <c r="AB208" s="212">
        <v>5</v>
      </c>
      <c r="AC208" s="212" t="s">
        <v>348</v>
      </c>
      <c r="AD208" s="212"/>
      <c r="AE208" s="212"/>
      <c r="AF208" s="212"/>
      <c r="AG208" s="212"/>
      <c r="AH208" s="212"/>
      <c r="AI208" s="212"/>
      <c r="AJ208" s="212">
        <v>4</v>
      </c>
      <c r="AK208" s="212" t="s">
        <v>239</v>
      </c>
      <c r="AL208" s="212" t="s">
        <v>323</v>
      </c>
      <c r="AM208" s="212"/>
      <c r="AN208" s="212"/>
      <c r="AO208" s="212"/>
      <c r="AP208" s="212"/>
      <c r="AQ208" s="212" t="s">
        <v>239</v>
      </c>
      <c r="AR208" s="212" t="s">
        <v>239</v>
      </c>
      <c r="AS208" s="212" t="s">
        <v>7</v>
      </c>
      <c r="AT208" s="212"/>
      <c r="AU208" s="212" t="s">
        <v>7</v>
      </c>
      <c r="AV208" s="212"/>
      <c r="AW208" s="212">
        <v>5</v>
      </c>
      <c r="AX208" s="212">
        <v>5</v>
      </c>
      <c r="AY208" s="212" t="s">
        <v>321</v>
      </c>
      <c r="AZ208" s="212" t="s">
        <v>315</v>
      </c>
      <c r="BA208" s="212"/>
      <c r="BB208">
        <f t="shared" si="14"/>
        <v>1</v>
      </c>
      <c r="BC208">
        <f t="shared" si="17"/>
        <v>0</v>
      </c>
      <c r="BD208">
        <f t="shared" si="17"/>
        <v>0</v>
      </c>
      <c r="BE208">
        <f t="shared" si="17"/>
        <v>0</v>
      </c>
      <c r="BF208">
        <f t="shared" si="17"/>
        <v>0</v>
      </c>
      <c r="BG208">
        <f t="shared" si="17"/>
        <v>0</v>
      </c>
      <c r="BH208">
        <f t="shared" si="16"/>
        <v>1</v>
      </c>
      <c r="BI208">
        <f t="shared" si="15"/>
        <v>0</v>
      </c>
      <c r="BJ208">
        <f t="shared" si="15"/>
        <v>0</v>
      </c>
      <c r="BK208">
        <f t="shared" si="15"/>
        <v>1</v>
      </c>
      <c r="BL208">
        <f t="shared" si="15"/>
        <v>1</v>
      </c>
      <c r="BM208">
        <f t="shared" si="15"/>
        <v>0</v>
      </c>
      <c r="BN208">
        <f t="shared" si="15"/>
        <v>0</v>
      </c>
    </row>
    <row r="209" spans="1:66" ht="15" x14ac:dyDescent="0.25">
      <c r="A209" s="167" t="str">
        <f>IF(ISNA(LOOKUP($E209,BLIOTECAS!$B$1:$B$27,BLIOTECAS!C$1:C$27)),"",LOOKUP($E209,BLIOTECAS!$B$1:$B$27,BLIOTECAS!C$1:C$27))</f>
        <v/>
      </c>
      <c r="B209" s="167" t="str">
        <f>IF(ISNA(LOOKUP($E209,BLIOTECAS!$B$1:$B$27,BLIOTECAS!D$1:D$27)),"",LOOKUP($E209,BLIOTECAS!$B$1:$B$27,BLIOTECAS!D$1:D$27))</f>
        <v/>
      </c>
      <c r="C209" s="167" t="str">
        <f>IFERROR(VLOOKUP(E209,BLIOTECAS!$C$1:$E$26,3,FALSE),"")</f>
        <v>Ciencias de la Salud</v>
      </c>
      <c r="D209" s="213">
        <v>43970.781944444447</v>
      </c>
      <c r="E209" s="212" t="s">
        <v>200</v>
      </c>
      <c r="F209" s="212" t="s">
        <v>303</v>
      </c>
      <c r="G209" s="212" t="s">
        <v>304</v>
      </c>
      <c r="H209" s="212" t="s">
        <v>312</v>
      </c>
      <c r="I209" s="212" t="s">
        <v>200</v>
      </c>
      <c r="J209" s="212" t="s">
        <v>89</v>
      </c>
      <c r="K209" s="212" t="s">
        <v>317</v>
      </c>
      <c r="L209" s="212"/>
      <c r="M209" s="212"/>
      <c r="N209" s="212"/>
      <c r="O209" s="212"/>
      <c r="P209" s="212"/>
      <c r="Q209" s="212">
        <v>4</v>
      </c>
      <c r="R209" s="212">
        <v>4</v>
      </c>
      <c r="S209" s="212">
        <v>4</v>
      </c>
      <c r="T209" s="212">
        <v>2</v>
      </c>
      <c r="U209" s="212">
        <v>5</v>
      </c>
      <c r="V209" s="212">
        <v>5</v>
      </c>
      <c r="W209" s="212"/>
      <c r="X209" s="212">
        <v>4</v>
      </c>
      <c r="Y209" s="212">
        <v>5</v>
      </c>
      <c r="Z209" s="212">
        <v>4</v>
      </c>
      <c r="AA209" s="212">
        <v>4</v>
      </c>
      <c r="AB209" s="212">
        <v>4</v>
      </c>
      <c r="AC209" s="212" t="s">
        <v>617</v>
      </c>
      <c r="AD209" s="212"/>
      <c r="AE209" s="212"/>
      <c r="AF209" s="212"/>
      <c r="AG209" s="212"/>
      <c r="AH209" s="212"/>
      <c r="AI209" s="212"/>
      <c r="AJ209" s="212">
        <v>4</v>
      </c>
      <c r="AK209" s="212" t="s">
        <v>239</v>
      </c>
      <c r="AL209" s="212" t="s">
        <v>327</v>
      </c>
      <c r="AM209" s="212"/>
      <c r="AN209" s="212"/>
      <c r="AO209" s="212"/>
      <c r="AP209" s="212"/>
      <c r="AQ209" s="212" t="s">
        <v>239</v>
      </c>
      <c r="AR209" s="212" t="s">
        <v>239</v>
      </c>
      <c r="AS209" s="212" t="s">
        <v>239</v>
      </c>
      <c r="AT209" s="212" t="s">
        <v>6</v>
      </c>
      <c r="AU209" s="212" t="s">
        <v>239</v>
      </c>
      <c r="AV209" s="212"/>
      <c r="AW209" s="212">
        <v>5</v>
      </c>
      <c r="AX209" s="212">
        <v>5</v>
      </c>
      <c r="AY209" s="212" t="s">
        <v>309</v>
      </c>
      <c r="AZ209" s="212" t="s">
        <v>310</v>
      </c>
      <c r="BA209" s="212"/>
      <c r="BB209">
        <f t="shared" si="14"/>
        <v>1</v>
      </c>
      <c r="BC209">
        <f t="shared" si="17"/>
        <v>0</v>
      </c>
      <c r="BD209">
        <f t="shared" si="17"/>
        <v>0</v>
      </c>
      <c r="BE209">
        <f t="shared" si="17"/>
        <v>0</v>
      </c>
      <c r="BF209">
        <f t="shared" si="17"/>
        <v>0</v>
      </c>
      <c r="BG209">
        <f t="shared" si="17"/>
        <v>0</v>
      </c>
      <c r="BH209">
        <f t="shared" si="16"/>
        <v>1</v>
      </c>
      <c r="BI209">
        <f t="shared" si="15"/>
        <v>0</v>
      </c>
      <c r="BJ209">
        <f t="shared" si="15"/>
        <v>1</v>
      </c>
      <c r="BK209">
        <f t="shared" si="15"/>
        <v>0</v>
      </c>
      <c r="BL209">
        <f t="shared" si="15"/>
        <v>1</v>
      </c>
      <c r="BM209">
        <f t="shared" si="15"/>
        <v>0</v>
      </c>
      <c r="BN209">
        <f t="shared" si="15"/>
        <v>0</v>
      </c>
    </row>
    <row r="210" spans="1:66" ht="15" x14ac:dyDescent="0.25">
      <c r="A210" s="167" t="str">
        <f>IF(ISNA(LOOKUP($E210,BLIOTECAS!$B$1:$B$27,BLIOTECAS!C$1:C$27)),"",LOOKUP($E210,BLIOTECAS!$B$1:$B$27,BLIOTECAS!C$1:C$27))</f>
        <v/>
      </c>
      <c r="B210" s="167" t="str">
        <f>IF(ISNA(LOOKUP($E210,BLIOTECAS!$B$1:$B$27,BLIOTECAS!D$1:D$27)),"",LOOKUP($E210,BLIOTECAS!$B$1:$B$27,BLIOTECAS!D$1:D$27))</f>
        <v/>
      </c>
      <c r="C210" s="167" t="str">
        <f>IFERROR(VLOOKUP(E210,BLIOTECAS!$C$1:$E$26,3,FALSE),"")</f>
        <v>Ciencias de la Salud</v>
      </c>
      <c r="D210" s="213">
        <v>43970.77847222222</v>
      </c>
      <c r="E210" s="212" t="s">
        <v>200</v>
      </c>
      <c r="F210" s="212" t="s">
        <v>316</v>
      </c>
      <c r="G210" s="212" t="s">
        <v>304</v>
      </c>
      <c r="H210" s="212" t="s">
        <v>312</v>
      </c>
      <c r="I210" s="212" t="s">
        <v>200</v>
      </c>
      <c r="J210" s="212"/>
      <c r="K210" s="212"/>
      <c r="L210" s="212"/>
      <c r="M210" s="212"/>
      <c r="N210" s="212"/>
      <c r="O210" s="212"/>
      <c r="P210" s="212"/>
      <c r="Q210" s="212">
        <v>1</v>
      </c>
      <c r="R210" s="212">
        <v>4</v>
      </c>
      <c r="S210" s="212">
        <v>1</v>
      </c>
      <c r="T210" s="212">
        <v>2</v>
      </c>
      <c r="U210" s="212">
        <v>3</v>
      </c>
      <c r="V210" s="212">
        <v>3</v>
      </c>
      <c r="W210" s="212"/>
      <c r="X210" s="212">
        <v>4</v>
      </c>
      <c r="Y210" s="212">
        <v>5</v>
      </c>
      <c r="Z210" s="212">
        <v>5</v>
      </c>
      <c r="AA210" s="212">
        <v>5</v>
      </c>
      <c r="AB210" s="212">
        <v>5</v>
      </c>
      <c r="AC210" s="212" t="s">
        <v>326</v>
      </c>
      <c r="AD210" s="212"/>
      <c r="AE210" s="212"/>
      <c r="AF210" s="212"/>
      <c r="AG210" s="212"/>
      <c r="AH210" s="212"/>
      <c r="AI210" s="212"/>
      <c r="AJ210" s="212">
        <v>3</v>
      </c>
      <c r="AK210" s="212" t="s">
        <v>239</v>
      </c>
      <c r="AL210" s="212" t="s">
        <v>307</v>
      </c>
      <c r="AM210" s="212"/>
      <c r="AN210" s="212"/>
      <c r="AO210" s="212"/>
      <c r="AP210" s="212"/>
      <c r="AQ210" s="212" t="s">
        <v>7</v>
      </c>
      <c r="AR210" s="212" t="s">
        <v>239</v>
      </c>
      <c r="AS210" s="212" t="s">
        <v>239</v>
      </c>
      <c r="AT210" s="212" t="s">
        <v>6</v>
      </c>
      <c r="AU210" s="212" t="s">
        <v>239</v>
      </c>
      <c r="AV210" s="212"/>
      <c r="AW210" s="212">
        <v>5</v>
      </c>
      <c r="AX210" s="212">
        <v>5</v>
      </c>
      <c r="AY210" s="212" t="s">
        <v>309</v>
      </c>
      <c r="AZ210" s="212" t="s">
        <v>310</v>
      </c>
      <c r="BA210" s="212"/>
      <c r="BB210">
        <f t="shared" si="14"/>
        <v>1</v>
      </c>
      <c r="BC210">
        <f t="shared" si="17"/>
        <v>0</v>
      </c>
      <c r="BD210">
        <f t="shared" si="17"/>
        <v>0</v>
      </c>
      <c r="BE210">
        <f t="shared" si="17"/>
        <v>0</v>
      </c>
      <c r="BF210">
        <f t="shared" si="17"/>
        <v>0</v>
      </c>
      <c r="BG210">
        <f t="shared" si="17"/>
        <v>0</v>
      </c>
      <c r="BH210">
        <f t="shared" si="16"/>
        <v>0</v>
      </c>
      <c r="BI210">
        <f t="shared" si="15"/>
        <v>0</v>
      </c>
      <c r="BJ210">
        <f t="shared" si="15"/>
        <v>0</v>
      </c>
      <c r="BK210">
        <f t="shared" si="15"/>
        <v>1</v>
      </c>
      <c r="BL210">
        <f t="shared" si="15"/>
        <v>0</v>
      </c>
      <c r="BM210">
        <f t="shared" si="15"/>
        <v>0</v>
      </c>
      <c r="BN210">
        <f t="shared" si="15"/>
        <v>0</v>
      </c>
    </row>
    <row r="211" spans="1:66" ht="15" x14ac:dyDescent="0.25">
      <c r="A211" s="167" t="str">
        <f>IF(ISNA(LOOKUP($E211,BLIOTECAS!$B$1:$B$27,BLIOTECAS!C$1:C$27)),"",LOOKUP($E211,BLIOTECAS!$B$1:$B$27,BLIOTECAS!C$1:C$27))</f>
        <v/>
      </c>
      <c r="B211" s="167" t="str">
        <f>IF(ISNA(LOOKUP($E211,BLIOTECAS!$B$1:$B$27,BLIOTECAS!D$1:D$27)),"",LOOKUP($E211,BLIOTECAS!$B$1:$B$27,BLIOTECAS!D$1:D$27))</f>
        <v/>
      </c>
      <c r="C211" s="167" t="str">
        <f>IFERROR(VLOOKUP(E211,BLIOTECAS!$C$1:$E$26,3,FALSE),"")</f>
        <v>Ciencias Sociales</v>
      </c>
      <c r="D211" s="213">
        <v>43970.77847222222</v>
      </c>
      <c r="E211" s="212" t="s">
        <v>80</v>
      </c>
      <c r="F211" s="212" t="s">
        <v>303</v>
      </c>
      <c r="G211" s="212" t="s">
        <v>304</v>
      </c>
      <c r="H211" s="212" t="s">
        <v>339</v>
      </c>
      <c r="I211" s="212" t="s">
        <v>80</v>
      </c>
      <c r="J211" s="212" t="s">
        <v>86</v>
      </c>
      <c r="K211" s="212" t="s">
        <v>486</v>
      </c>
      <c r="L211" s="212"/>
      <c r="M211" s="212"/>
      <c r="N211" s="212"/>
      <c r="O211" s="212"/>
      <c r="P211" s="212"/>
      <c r="Q211" s="212">
        <v>3</v>
      </c>
      <c r="R211" s="212">
        <v>4</v>
      </c>
      <c r="S211" s="212">
        <v>4</v>
      </c>
      <c r="T211" s="212">
        <v>4</v>
      </c>
      <c r="U211" s="212">
        <v>2</v>
      </c>
      <c r="V211" s="212">
        <v>4</v>
      </c>
      <c r="W211" s="212"/>
      <c r="X211" s="212">
        <v>5</v>
      </c>
      <c r="Y211" s="212">
        <v>5</v>
      </c>
      <c r="Z211" s="212">
        <v>4</v>
      </c>
      <c r="AA211" s="212">
        <v>3</v>
      </c>
      <c r="AB211" s="212">
        <v>5</v>
      </c>
      <c r="AC211" s="212" t="s">
        <v>336</v>
      </c>
      <c r="AD211" s="212"/>
      <c r="AE211" s="212"/>
      <c r="AF211" s="212"/>
      <c r="AG211" s="212"/>
      <c r="AH211" s="212"/>
      <c r="AI211" s="212"/>
      <c r="AJ211" s="212">
        <v>5</v>
      </c>
      <c r="AK211" s="212" t="s">
        <v>7</v>
      </c>
      <c r="AL211" s="212"/>
      <c r="AM211" s="212"/>
      <c r="AN211" s="212"/>
      <c r="AO211" s="212"/>
      <c r="AP211" s="212"/>
      <c r="AQ211" s="212" t="s">
        <v>7</v>
      </c>
      <c r="AR211" s="212" t="s">
        <v>7</v>
      </c>
      <c r="AS211" s="212" t="s">
        <v>7</v>
      </c>
      <c r="AT211" s="212"/>
      <c r="AU211" s="212" t="s">
        <v>239</v>
      </c>
      <c r="AV211" s="212"/>
      <c r="AW211" s="212">
        <v>5</v>
      </c>
      <c r="AX211" s="212">
        <v>5</v>
      </c>
      <c r="AY211" s="212" t="s">
        <v>321</v>
      </c>
      <c r="AZ211" s="212" t="s">
        <v>310</v>
      </c>
      <c r="BA211" s="212"/>
      <c r="BB211">
        <f t="shared" si="14"/>
        <v>0</v>
      </c>
      <c r="BC211">
        <f t="shared" si="17"/>
        <v>0</v>
      </c>
      <c r="BD211">
        <f t="shared" si="17"/>
        <v>1</v>
      </c>
      <c r="BE211">
        <f t="shared" si="17"/>
        <v>0</v>
      </c>
      <c r="BF211">
        <f t="shared" si="17"/>
        <v>0</v>
      </c>
      <c r="BG211">
        <f t="shared" si="17"/>
        <v>0</v>
      </c>
      <c r="BH211">
        <f t="shared" si="16"/>
        <v>0</v>
      </c>
      <c r="BI211">
        <f t="shared" si="15"/>
        <v>0</v>
      </c>
      <c r="BJ211">
        <f t="shared" si="15"/>
        <v>0</v>
      </c>
      <c r="BK211">
        <f t="shared" si="15"/>
        <v>1</v>
      </c>
      <c r="BL211">
        <f t="shared" si="15"/>
        <v>1</v>
      </c>
      <c r="BM211">
        <f t="shared" si="15"/>
        <v>0</v>
      </c>
      <c r="BN211">
        <f t="shared" si="15"/>
        <v>0</v>
      </c>
    </row>
    <row r="212" spans="1:66" ht="15" x14ac:dyDescent="0.25">
      <c r="A212" s="167" t="str">
        <f>IF(ISNA(LOOKUP($E212,BLIOTECAS!$B$1:$B$27,BLIOTECAS!C$1:C$27)),"",LOOKUP($E212,BLIOTECAS!$B$1:$B$27,BLIOTECAS!C$1:C$27))</f>
        <v/>
      </c>
      <c r="B212" s="167" t="str">
        <f>IF(ISNA(LOOKUP($E212,BLIOTECAS!$B$1:$B$27,BLIOTECAS!D$1:D$27)),"",LOOKUP($E212,BLIOTECAS!$B$1:$B$27,BLIOTECAS!D$1:D$27))</f>
        <v/>
      </c>
      <c r="C212" s="167" t="str">
        <f>IFERROR(VLOOKUP(E212,BLIOTECAS!$C$1:$E$26,3,FALSE),"")</f>
        <v>Ciencias de la Salud</v>
      </c>
      <c r="D212" s="213">
        <v>43970.769444444442</v>
      </c>
      <c r="E212" s="212" t="s">
        <v>89</v>
      </c>
      <c r="F212" s="212" t="s">
        <v>351</v>
      </c>
      <c r="G212" s="212" t="s">
        <v>311</v>
      </c>
      <c r="H212" s="212" t="s">
        <v>680</v>
      </c>
      <c r="I212" s="212"/>
      <c r="J212" s="212"/>
      <c r="K212" s="212"/>
      <c r="L212" s="212"/>
      <c r="M212" s="212"/>
      <c r="N212" s="212"/>
      <c r="O212" s="212"/>
      <c r="P212" s="212"/>
      <c r="Q212" s="212">
        <v>1</v>
      </c>
      <c r="R212" s="212">
        <v>4</v>
      </c>
      <c r="S212" s="212">
        <v>4</v>
      </c>
      <c r="T212" s="212">
        <v>4</v>
      </c>
      <c r="U212" s="212">
        <v>2</v>
      </c>
      <c r="V212" s="212">
        <v>4</v>
      </c>
      <c r="W212" s="212"/>
      <c r="X212" s="212">
        <v>4</v>
      </c>
      <c r="Y212" s="212">
        <v>4</v>
      </c>
      <c r="Z212" s="212">
        <v>4</v>
      </c>
      <c r="AA212" s="212">
        <v>4</v>
      </c>
      <c r="AB212" s="212">
        <v>4</v>
      </c>
      <c r="AC212" s="212" t="s">
        <v>326</v>
      </c>
      <c r="AD212" s="212"/>
      <c r="AE212" s="212"/>
      <c r="AF212" s="212"/>
      <c r="AG212" s="212"/>
      <c r="AH212" s="212"/>
      <c r="AI212" s="212"/>
      <c r="AJ212" s="212">
        <v>4</v>
      </c>
      <c r="AK212" s="212" t="s">
        <v>239</v>
      </c>
      <c r="AL212" s="212"/>
      <c r="AM212" s="212"/>
      <c r="AN212" s="212"/>
      <c r="AO212" s="212"/>
      <c r="AP212" s="212"/>
      <c r="AQ212" s="212" t="s">
        <v>7</v>
      </c>
      <c r="AR212" s="212" t="s">
        <v>239</v>
      </c>
      <c r="AS212" s="212" t="s">
        <v>239</v>
      </c>
      <c r="AT212" s="212" t="s">
        <v>324</v>
      </c>
      <c r="AU212" s="212" t="s">
        <v>7</v>
      </c>
      <c r="AV212" s="212"/>
      <c r="AW212" s="212"/>
      <c r="AX212" s="212"/>
      <c r="AY212" s="212" t="s">
        <v>321</v>
      </c>
      <c r="AZ212" s="212" t="s">
        <v>315</v>
      </c>
      <c r="BA212" s="212"/>
      <c r="BB212">
        <f t="shared" si="14"/>
        <v>1</v>
      </c>
      <c r="BC212">
        <f t="shared" si="17"/>
        <v>0</v>
      </c>
      <c r="BD212">
        <f t="shared" si="17"/>
        <v>0</v>
      </c>
      <c r="BE212">
        <f t="shared" si="17"/>
        <v>1</v>
      </c>
      <c r="BF212">
        <f t="shared" si="17"/>
        <v>0</v>
      </c>
      <c r="BG212">
        <f t="shared" si="17"/>
        <v>0</v>
      </c>
      <c r="BH212">
        <f t="shared" si="16"/>
        <v>0</v>
      </c>
      <c r="BI212">
        <f t="shared" si="15"/>
        <v>0</v>
      </c>
      <c r="BJ212">
        <f t="shared" si="15"/>
        <v>0</v>
      </c>
      <c r="BK212">
        <f t="shared" si="15"/>
        <v>1</v>
      </c>
      <c r="BL212">
        <f t="shared" si="15"/>
        <v>0</v>
      </c>
      <c r="BM212">
        <f t="shared" si="15"/>
        <v>0</v>
      </c>
      <c r="BN212">
        <f t="shared" si="15"/>
        <v>0</v>
      </c>
    </row>
    <row r="213" spans="1:66" ht="15" x14ac:dyDescent="0.25">
      <c r="A213" s="167" t="str">
        <f>IF(ISNA(LOOKUP($E213,BLIOTECAS!$B$1:$B$27,BLIOTECAS!C$1:C$27)),"",LOOKUP($E213,BLIOTECAS!$B$1:$B$27,BLIOTECAS!C$1:C$27))</f>
        <v/>
      </c>
      <c r="B213" s="167" t="str">
        <f>IF(ISNA(LOOKUP($E213,BLIOTECAS!$B$1:$B$27,BLIOTECAS!D$1:D$27)),"",LOOKUP($E213,BLIOTECAS!$B$1:$B$27,BLIOTECAS!D$1:D$27))</f>
        <v/>
      </c>
      <c r="C213" s="167" t="str">
        <f>IFERROR(VLOOKUP(E213,BLIOTECAS!$C$1:$E$26,3,FALSE),"")</f>
        <v>Humanidades</v>
      </c>
      <c r="D213" s="213">
        <v>43970.768750000003</v>
      </c>
      <c r="E213" s="212" t="s">
        <v>85</v>
      </c>
      <c r="F213" s="212" t="s">
        <v>311</v>
      </c>
      <c r="G213" s="212" t="s">
        <v>304</v>
      </c>
      <c r="H213" s="212" t="s">
        <v>339</v>
      </c>
      <c r="I213" s="212" t="s">
        <v>318</v>
      </c>
      <c r="J213" s="212" t="s">
        <v>86</v>
      </c>
      <c r="K213" s="212" t="s">
        <v>87</v>
      </c>
      <c r="L213" s="212"/>
      <c r="M213" s="212"/>
      <c r="N213" s="212"/>
      <c r="O213" s="212"/>
      <c r="P213" s="212"/>
      <c r="Q213" s="212">
        <v>5</v>
      </c>
      <c r="R213" s="212">
        <v>4</v>
      </c>
      <c r="S213" s="212">
        <v>3</v>
      </c>
      <c r="T213" s="212">
        <v>3</v>
      </c>
      <c r="U213" s="212">
        <v>3</v>
      </c>
      <c r="V213" s="212">
        <v>3</v>
      </c>
      <c r="W213" s="212"/>
      <c r="X213" s="212">
        <v>4</v>
      </c>
      <c r="Y213" s="212">
        <v>5</v>
      </c>
      <c r="Z213" s="212">
        <v>2</v>
      </c>
      <c r="AA213" s="212">
        <v>4</v>
      </c>
      <c r="AB213" s="212">
        <v>3</v>
      </c>
      <c r="AC213" s="212" t="s">
        <v>331</v>
      </c>
      <c r="AD213" s="212"/>
      <c r="AE213" s="212"/>
      <c r="AF213" s="212"/>
      <c r="AG213" s="212"/>
      <c r="AH213" s="212"/>
      <c r="AI213" s="212"/>
      <c r="AJ213" s="212">
        <v>4</v>
      </c>
      <c r="AK213" s="212" t="s">
        <v>7</v>
      </c>
      <c r="AL213" s="212"/>
      <c r="AM213" s="212"/>
      <c r="AN213" s="212"/>
      <c r="AO213" s="212"/>
      <c r="AP213" s="212"/>
      <c r="AQ213" s="212" t="s">
        <v>239</v>
      </c>
      <c r="AR213" s="212" t="s">
        <v>239</v>
      </c>
      <c r="AS213" s="212" t="s">
        <v>7</v>
      </c>
      <c r="AT213" s="212"/>
      <c r="AU213" s="212" t="s">
        <v>7</v>
      </c>
      <c r="AV213" s="212" t="s">
        <v>681</v>
      </c>
      <c r="AW213" s="212">
        <v>4</v>
      </c>
      <c r="AX213" s="212">
        <v>4</v>
      </c>
      <c r="AY213" s="212" t="s">
        <v>321</v>
      </c>
      <c r="AZ213" s="212" t="s">
        <v>315</v>
      </c>
      <c r="BA213" s="212" t="s">
        <v>682</v>
      </c>
      <c r="BB213">
        <f t="shared" si="14"/>
        <v>0</v>
      </c>
      <c r="BC213">
        <f t="shared" si="17"/>
        <v>0</v>
      </c>
      <c r="BD213">
        <f t="shared" si="17"/>
        <v>1</v>
      </c>
      <c r="BE213">
        <f t="shared" si="17"/>
        <v>0</v>
      </c>
      <c r="BF213">
        <f t="shared" si="17"/>
        <v>0</v>
      </c>
      <c r="BG213">
        <f t="shared" si="17"/>
        <v>0</v>
      </c>
      <c r="BH213">
        <f t="shared" si="16"/>
        <v>0</v>
      </c>
      <c r="BI213">
        <f t="shared" si="15"/>
        <v>0</v>
      </c>
      <c r="BJ213">
        <f t="shared" si="15"/>
        <v>0</v>
      </c>
      <c r="BK213">
        <f t="shared" si="15"/>
        <v>0</v>
      </c>
      <c r="BL213">
        <f t="shared" si="15"/>
        <v>1</v>
      </c>
      <c r="BM213">
        <f t="shared" si="15"/>
        <v>0</v>
      </c>
      <c r="BN213">
        <f t="shared" si="15"/>
        <v>0</v>
      </c>
    </row>
    <row r="214" spans="1:66" ht="15" x14ac:dyDescent="0.25">
      <c r="A214" s="167" t="str">
        <f>IF(ISNA(LOOKUP($E214,BLIOTECAS!$B$1:$B$27,BLIOTECAS!C$1:C$27)),"",LOOKUP($E214,BLIOTECAS!$B$1:$B$27,BLIOTECAS!C$1:C$27))</f>
        <v/>
      </c>
      <c r="B214" s="167" t="str">
        <f>IF(ISNA(LOOKUP($E214,BLIOTECAS!$B$1:$B$27,BLIOTECAS!D$1:D$27)),"",LOOKUP($E214,BLIOTECAS!$B$1:$B$27,BLIOTECAS!D$1:D$27))</f>
        <v/>
      </c>
      <c r="C214" s="167" t="str">
        <f>IFERROR(VLOOKUP(E214,BLIOTECAS!$C$1:$E$26,3,FALSE),"")</f>
        <v>Ciencias Sociales</v>
      </c>
      <c r="D214" s="213">
        <v>43970.768055555556</v>
      </c>
      <c r="E214" s="212" t="s">
        <v>75</v>
      </c>
      <c r="F214" s="212" t="s">
        <v>311</v>
      </c>
      <c r="G214" s="212" t="s">
        <v>303</v>
      </c>
      <c r="H214" s="212" t="s">
        <v>312</v>
      </c>
      <c r="I214" s="212" t="s">
        <v>75</v>
      </c>
      <c r="J214" s="212" t="s">
        <v>87</v>
      </c>
      <c r="K214" s="212"/>
      <c r="L214" s="212"/>
      <c r="M214" s="212"/>
      <c r="N214" s="212"/>
      <c r="O214" s="212"/>
      <c r="P214" s="212"/>
      <c r="Q214" s="212">
        <v>5</v>
      </c>
      <c r="R214" s="212">
        <v>4</v>
      </c>
      <c r="S214" s="212">
        <v>4</v>
      </c>
      <c r="T214" s="212">
        <v>3</v>
      </c>
      <c r="U214" s="212">
        <v>4</v>
      </c>
      <c r="V214" s="212">
        <v>5</v>
      </c>
      <c r="W214" s="212"/>
      <c r="X214" s="212">
        <v>4</v>
      </c>
      <c r="Y214" s="212">
        <v>5</v>
      </c>
      <c r="Z214" s="212">
        <v>3</v>
      </c>
      <c r="AA214" s="212">
        <v>3</v>
      </c>
      <c r="AB214" s="212">
        <v>3</v>
      </c>
      <c r="AC214" s="212" t="s">
        <v>369</v>
      </c>
      <c r="AD214" s="212"/>
      <c r="AE214" s="212"/>
      <c r="AF214" s="212"/>
      <c r="AG214" s="212"/>
      <c r="AH214" s="212"/>
      <c r="AI214" s="212"/>
      <c r="AJ214" s="212">
        <v>4</v>
      </c>
      <c r="AK214" s="212" t="s">
        <v>239</v>
      </c>
      <c r="AL214" s="212" t="s">
        <v>323</v>
      </c>
      <c r="AM214" s="212"/>
      <c r="AN214" s="212"/>
      <c r="AO214" s="212"/>
      <c r="AP214" s="212"/>
      <c r="AQ214" s="212" t="s">
        <v>239</v>
      </c>
      <c r="AR214" s="212" t="s">
        <v>239</v>
      </c>
      <c r="AS214" s="212" t="s">
        <v>7</v>
      </c>
      <c r="AT214" s="212"/>
      <c r="AU214" s="212" t="s">
        <v>7</v>
      </c>
      <c r="AV214" s="212"/>
      <c r="AW214" s="212">
        <v>5</v>
      </c>
      <c r="AX214" s="212">
        <v>5</v>
      </c>
      <c r="AY214" s="212" t="s">
        <v>309</v>
      </c>
      <c r="AZ214" s="212" t="s">
        <v>315</v>
      </c>
      <c r="BA214" s="212"/>
      <c r="BB214">
        <f t="shared" si="14"/>
        <v>1</v>
      </c>
      <c r="BC214">
        <f t="shared" si="17"/>
        <v>0</v>
      </c>
      <c r="BD214">
        <f t="shared" si="17"/>
        <v>0</v>
      </c>
      <c r="BE214">
        <f t="shared" si="17"/>
        <v>0</v>
      </c>
      <c r="BF214">
        <f t="shared" si="17"/>
        <v>0</v>
      </c>
      <c r="BG214">
        <f t="shared" si="17"/>
        <v>0</v>
      </c>
      <c r="BH214">
        <f t="shared" si="16"/>
        <v>0</v>
      </c>
      <c r="BI214">
        <f t="shared" si="15"/>
        <v>1</v>
      </c>
      <c r="BJ214">
        <f t="shared" si="15"/>
        <v>0</v>
      </c>
      <c r="BK214">
        <f t="shared" si="15"/>
        <v>0</v>
      </c>
      <c r="BL214">
        <f t="shared" si="15"/>
        <v>0</v>
      </c>
      <c r="BM214">
        <f t="shared" si="15"/>
        <v>0</v>
      </c>
      <c r="BN214">
        <f t="shared" si="15"/>
        <v>0</v>
      </c>
    </row>
    <row r="215" spans="1:66" ht="15" x14ac:dyDescent="0.25">
      <c r="A215" s="167" t="str">
        <f>IF(ISNA(LOOKUP($E215,BLIOTECAS!$B$1:$B$27,BLIOTECAS!C$1:C$27)),"",LOOKUP($E215,BLIOTECAS!$B$1:$B$27,BLIOTECAS!C$1:C$27))</f>
        <v/>
      </c>
      <c r="B215" s="167" t="str">
        <f>IF(ISNA(LOOKUP($E215,BLIOTECAS!$B$1:$B$27,BLIOTECAS!D$1:D$27)),"",LOOKUP($E215,BLIOTECAS!$B$1:$B$27,BLIOTECAS!D$1:D$27))</f>
        <v/>
      </c>
      <c r="C215" s="167" t="str">
        <f>IFERROR(VLOOKUP(E215,BLIOTECAS!$C$1:$E$26,3,FALSE),"")</f>
        <v>Humanidades</v>
      </c>
      <c r="D215" s="213">
        <v>43970.763194444444</v>
      </c>
      <c r="E215" s="212" t="s">
        <v>87</v>
      </c>
      <c r="F215" s="212" t="s">
        <v>303</v>
      </c>
      <c r="G215" s="212" t="s">
        <v>304</v>
      </c>
      <c r="H215" s="212" t="s">
        <v>330</v>
      </c>
      <c r="I215" s="212" t="s">
        <v>87</v>
      </c>
      <c r="J215" s="212" t="s">
        <v>318</v>
      </c>
      <c r="K215" s="212" t="s">
        <v>486</v>
      </c>
      <c r="L215" s="212"/>
      <c r="M215" s="212"/>
      <c r="N215" s="212"/>
      <c r="O215" s="212"/>
      <c r="P215" s="212"/>
      <c r="Q215" s="212"/>
      <c r="R215" s="212">
        <v>5</v>
      </c>
      <c r="S215" s="212">
        <v>3</v>
      </c>
      <c r="T215" s="212"/>
      <c r="U215" s="212">
        <v>3</v>
      </c>
      <c r="V215" s="212">
        <v>4</v>
      </c>
      <c r="W215" s="212"/>
      <c r="X215" s="212">
        <v>4</v>
      </c>
      <c r="Y215" s="212">
        <v>4</v>
      </c>
      <c r="Z215" s="212">
        <v>4</v>
      </c>
      <c r="AA215" s="212">
        <v>5</v>
      </c>
      <c r="AB215" s="212">
        <v>4</v>
      </c>
      <c r="AC215" s="212" t="s">
        <v>418</v>
      </c>
      <c r="AD215" s="212"/>
      <c r="AE215" s="212"/>
      <c r="AF215" s="212"/>
      <c r="AG215" s="212"/>
      <c r="AH215" s="212"/>
      <c r="AI215" s="212"/>
      <c r="AJ215" s="212">
        <v>3</v>
      </c>
      <c r="AK215" s="212" t="s">
        <v>239</v>
      </c>
      <c r="AL215" s="212" t="s">
        <v>323</v>
      </c>
      <c r="AM215" s="212"/>
      <c r="AN215" s="212"/>
      <c r="AO215" s="212"/>
      <c r="AP215" s="212"/>
      <c r="AQ215" s="212" t="s">
        <v>7</v>
      </c>
      <c r="AR215" s="212" t="s">
        <v>239</v>
      </c>
      <c r="AS215" s="212" t="s">
        <v>239</v>
      </c>
      <c r="AT215" s="212" t="s">
        <v>324</v>
      </c>
      <c r="AU215" s="212" t="s">
        <v>7</v>
      </c>
      <c r="AV215" s="212" t="s">
        <v>683</v>
      </c>
      <c r="AW215" s="212">
        <v>5</v>
      </c>
      <c r="AX215" s="212">
        <v>5</v>
      </c>
      <c r="AY215" s="212" t="s">
        <v>309</v>
      </c>
      <c r="AZ215" s="212" t="s">
        <v>315</v>
      </c>
      <c r="BA215" s="212" t="s">
        <v>684</v>
      </c>
      <c r="BB215">
        <f t="shared" si="14"/>
        <v>0</v>
      </c>
      <c r="BC215">
        <f t="shared" si="17"/>
        <v>1</v>
      </c>
      <c r="BD215">
        <f t="shared" si="17"/>
        <v>0</v>
      </c>
      <c r="BE215">
        <f t="shared" si="17"/>
        <v>0</v>
      </c>
      <c r="BF215">
        <f t="shared" si="17"/>
        <v>0</v>
      </c>
      <c r="BG215">
        <f t="shared" si="17"/>
        <v>0</v>
      </c>
      <c r="BH215">
        <f t="shared" si="16"/>
        <v>0</v>
      </c>
      <c r="BI215">
        <f t="shared" si="15"/>
        <v>0</v>
      </c>
      <c r="BJ215">
        <f t="shared" si="15"/>
        <v>0</v>
      </c>
      <c r="BK215">
        <f t="shared" si="15"/>
        <v>1</v>
      </c>
      <c r="BL215">
        <f t="shared" si="15"/>
        <v>1</v>
      </c>
      <c r="BM215">
        <f t="shared" si="15"/>
        <v>0</v>
      </c>
      <c r="BN215">
        <f t="shared" si="15"/>
        <v>1</v>
      </c>
    </row>
    <row r="216" spans="1:66" ht="15" x14ac:dyDescent="0.25">
      <c r="A216" s="167" t="str">
        <f>IF(ISNA(LOOKUP($E216,BLIOTECAS!$B$1:$B$27,BLIOTECAS!C$1:C$27)),"",LOOKUP($E216,BLIOTECAS!$B$1:$B$27,BLIOTECAS!C$1:C$27))</f>
        <v/>
      </c>
      <c r="B216" s="167" t="str">
        <f>IF(ISNA(LOOKUP($E216,BLIOTECAS!$B$1:$B$27,BLIOTECAS!D$1:D$27)),"",LOOKUP($E216,BLIOTECAS!$B$1:$B$27,BLIOTECAS!D$1:D$27))</f>
        <v/>
      </c>
      <c r="C216" s="167" t="str">
        <f>IFERROR(VLOOKUP(E216,BLIOTECAS!$C$1:$E$26,3,FALSE),"")</f>
        <v>Ciencias Experimentales</v>
      </c>
      <c r="D216" s="213">
        <v>43970.762499999997</v>
      </c>
      <c r="E216" s="212" t="s">
        <v>78</v>
      </c>
      <c r="F216" s="212" t="s">
        <v>303</v>
      </c>
      <c r="G216" s="212" t="s">
        <v>311</v>
      </c>
      <c r="H216" s="212" t="s">
        <v>312</v>
      </c>
      <c r="I216" s="212" t="s">
        <v>78</v>
      </c>
      <c r="J216" s="212"/>
      <c r="K216" s="212"/>
      <c r="L216" s="212"/>
      <c r="M216" s="212"/>
      <c r="N216" s="212"/>
      <c r="O216" s="212"/>
      <c r="P216" s="212"/>
      <c r="Q216" s="212">
        <v>3</v>
      </c>
      <c r="R216" s="212">
        <v>4</v>
      </c>
      <c r="S216" s="212">
        <v>1</v>
      </c>
      <c r="T216" s="212">
        <v>2</v>
      </c>
      <c r="U216" s="212">
        <v>2</v>
      </c>
      <c r="V216" s="212">
        <v>4</v>
      </c>
      <c r="W216" s="212"/>
      <c r="X216" s="212">
        <v>4</v>
      </c>
      <c r="Y216" s="212">
        <v>5</v>
      </c>
      <c r="Z216" s="212">
        <v>3</v>
      </c>
      <c r="AA216" s="212"/>
      <c r="AB216" s="212">
        <v>3</v>
      </c>
      <c r="AC216" s="212" t="s">
        <v>387</v>
      </c>
      <c r="AD216" s="212"/>
      <c r="AE216" s="212"/>
      <c r="AF216" s="212"/>
      <c r="AG216" s="212"/>
      <c r="AH216" s="212"/>
      <c r="AI216" s="212"/>
      <c r="AJ216" s="212">
        <v>5</v>
      </c>
      <c r="AK216" s="212" t="s">
        <v>239</v>
      </c>
      <c r="AL216" s="212" t="s">
        <v>323</v>
      </c>
      <c r="AM216" s="212"/>
      <c r="AN216" s="212"/>
      <c r="AO216" s="212"/>
      <c r="AP216" s="212"/>
      <c r="AQ216" s="212" t="s">
        <v>7</v>
      </c>
      <c r="AR216" s="212" t="s">
        <v>239</v>
      </c>
      <c r="AS216" s="212" t="s">
        <v>7</v>
      </c>
      <c r="AT216" s="212"/>
      <c r="AU216" s="212" t="s">
        <v>239</v>
      </c>
      <c r="AV216" s="212"/>
      <c r="AW216" s="212">
        <v>5</v>
      </c>
      <c r="AX216" s="212">
        <v>5</v>
      </c>
      <c r="AY216" s="212" t="s">
        <v>309</v>
      </c>
      <c r="AZ216" s="212" t="s">
        <v>337</v>
      </c>
      <c r="BA216" s="212"/>
      <c r="BB216">
        <f t="shared" si="14"/>
        <v>1</v>
      </c>
      <c r="BC216">
        <f t="shared" si="17"/>
        <v>0</v>
      </c>
      <c r="BD216">
        <f t="shared" si="17"/>
        <v>0</v>
      </c>
      <c r="BE216">
        <f t="shared" si="17"/>
        <v>0</v>
      </c>
      <c r="BF216">
        <f t="shared" si="17"/>
        <v>0</v>
      </c>
      <c r="BG216">
        <f t="shared" si="17"/>
        <v>0</v>
      </c>
      <c r="BH216">
        <f t="shared" si="16"/>
        <v>0</v>
      </c>
      <c r="BI216">
        <f t="shared" si="15"/>
        <v>0</v>
      </c>
      <c r="BJ216">
        <f t="shared" si="15"/>
        <v>0</v>
      </c>
      <c r="BK216">
        <f t="shared" si="15"/>
        <v>1</v>
      </c>
      <c r="BL216">
        <f t="shared" si="15"/>
        <v>0</v>
      </c>
      <c r="BM216">
        <f t="shared" si="15"/>
        <v>0</v>
      </c>
      <c r="BN216">
        <f t="shared" si="15"/>
        <v>1</v>
      </c>
    </row>
    <row r="217" spans="1:66" ht="15" x14ac:dyDescent="0.25">
      <c r="A217" s="167" t="str">
        <f>IF(ISNA(LOOKUP($E217,BLIOTECAS!$B$1:$B$27,BLIOTECAS!C$1:C$27)),"",LOOKUP($E217,BLIOTECAS!$B$1:$B$27,BLIOTECAS!C$1:C$27))</f>
        <v/>
      </c>
      <c r="B217" s="167" t="str">
        <f>IF(ISNA(LOOKUP($E217,BLIOTECAS!$B$1:$B$27,BLIOTECAS!D$1:D$27)),"",LOOKUP($E217,BLIOTECAS!$B$1:$B$27,BLIOTECAS!D$1:D$27))</f>
        <v/>
      </c>
      <c r="C217" s="167" t="str">
        <f>IFERROR(VLOOKUP(E217,BLIOTECAS!$C$1:$E$26,3,FALSE),"")</f>
        <v>Humanidades</v>
      </c>
      <c r="D217" s="213">
        <v>43970.761805555558</v>
      </c>
      <c r="E217" s="212" t="s">
        <v>72</v>
      </c>
      <c r="F217" s="212" t="s">
        <v>316</v>
      </c>
      <c r="G217" s="212" t="s">
        <v>303</v>
      </c>
      <c r="H217" s="212" t="s">
        <v>330</v>
      </c>
      <c r="I217" s="212" t="s">
        <v>72</v>
      </c>
      <c r="J217" s="212" t="s">
        <v>75</v>
      </c>
      <c r="K217" s="212"/>
      <c r="L217" s="212"/>
      <c r="M217" s="212"/>
      <c r="N217" s="212"/>
      <c r="O217" s="212"/>
      <c r="P217" s="212"/>
      <c r="Q217" s="212">
        <v>3</v>
      </c>
      <c r="R217" s="212">
        <v>2</v>
      </c>
      <c r="S217" s="212">
        <v>4</v>
      </c>
      <c r="T217" s="212">
        <v>2</v>
      </c>
      <c r="U217" s="212">
        <v>5</v>
      </c>
      <c r="V217" s="212">
        <v>4</v>
      </c>
      <c r="W217" s="212"/>
      <c r="X217" s="212">
        <v>3</v>
      </c>
      <c r="Y217" s="212">
        <v>4</v>
      </c>
      <c r="Z217" s="212">
        <v>3</v>
      </c>
      <c r="AA217" s="212"/>
      <c r="AB217" s="212">
        <v>4</v>
      </c>
      <c r="AC217" s="212" t="s">
        <v>326</v>
      </c>
      <c r="AD217" s="212"/>
      <c r="AE217" s="212"/>
      <c r="AF217" s="212"/>
      <c r="AG217" s="212"/>
      <c r="AH217" s="212"/>
      <c r="AI217" s="212"/>
      <c r="AJ217" s="212">
        <v>4</v>
      </c>
      <c r="AK217" s="212" t="s">
        <v>239</v>
      </c>
      <c r="AL217" s="212" t="s">
        <v>323</v>
      </c>
      <c r="AM217" s="212"/>
      <c r="AN217" s="212"/>
      <c r="AO217" s="212"/>
      <c r="AP217" s="212"/>
      <c r="AQ217" s="212" t="s">
        <v>7</v>
      </c>
      <c r="AR217" s="212" t="s">
        <v>239</v>
      </c>
      <c r="AS217" s="212" t="s">
        <v>7</v>
      </c>
      <c r="AT217" s="212"/>
      <c r="AU217" s="212" t="s">
        <v>7</v>
      </c>
      <c r="AV217" s="212"/>
      <c r="AW217" s="212">
        <v>5</v>
      </c>
      <c r="AX217" s="212">
        <v>5</v>
      </c>
      <c r="AY217" s="212" t="s">
        <v>321</v>
      </c>
      <c r="AZ217" s="212" t="s">
        <v>310</v>
      </c>
      <c r="BA217" s="212"/>
      <c r="BB217">
        <f t="shared" si="14"/>
        <v>0</v>
      </c>
      <c r="BC217">
        <f t="shared" si="17"/>
        <v>1</v>
      </c>
      <c r="BD217">
        <f t="shared" si="17"/>
        <v>0</v>
      </c>
      <c r="BE217">
        <f t="shared" si="17"/>
        <v>0</v>
      </c>
      <c r="BF217">
        <f t="shared" si="17"/>
        <v>0</v>
      </c>
      <c r="BG217">
        <f t="shared" si="17"/>
        <v>0</v>
      </c>
      <c r="BH217">
        <f t="shared" si="16"/>
        <v>0</v>
      </c>
      <c r="BI217">
        <f t="shared" si="15"/>
        <v>0</v>
      </c>
      <c r="BJ217">
        <f t="shared" si="15"/>
        <v>0</v>
      </c>
      <c r="BK217">
        <f t="shared" si="15"/>
        <v>1</v>
      </c>
      <c r="BL217">
        <f t="shared" si="15"/>
        <v>0</v>
      </c>
      <c r="BM217">
        <f t="shared" si="15"/>
        <v>0</v>
      </c>
      <c r="BN217">
        <f t="shared" si="15"/>
        <v>0</v>
      </c>
    </row>
    <row r="218" spans="1:66" ht="15" x14ac:dyDescent="0.25">
      <c r="A218" s="167" t="str">
        <f>IF(ISNA(LOOKUP($E218,BLIOTECAS!$B$1:$B$27,BLIOTECAS!C$1:C$27)),"",LOOKUP($E218,BLIOTECAS!$B$1:$B$27,BLIOTECAS!C$1:C$27))</f>
        <v/>
      </c>
      <c r="B218" s="167" t="str">
        <f>IF(ISNA(LOOKUP($E218,BLIOTECAS!$B$1:$B$27,BLIOTECAS!D$1:D$27)),"",LOOKUP($E218,BLIOTECAS!$B$1:$B$27,BLIOTECAS!D$1:D$27))</f>
        <v/>
      </c>
      <c r="C218" s="167" t="str">
        <f>IFERROR(VLOOKUP(E218,BLIOTECAS!$C$1:$E$26,3,FALSE),"")</f>
        <v>Ciencias Sociales</v>
      </c>
      <c r="D218" s="213">
        <v>43970.761805555558</v>
      </c>
      <c r="E218" s="212" t="s">
        <v>80</v>
      </c>
      <c r="F218" s="212" t="s">
        <v>304</v>
      </c>
      <c r="G218" s="212" t="s">
        <v>304</v>
      </c>
      <c r="H218" s="212" t="s">
        <v>312</v>
      </c>
      <c r="I218" s="212" t="s">
        <v>80</v>
      </c>
      <c r="J218" s="212" t="s">
        <v>203</v>
      </c>
      <c r="K218" s="212" t="s">
        <v>91</v>
      </c>
      <c r="L218" s="212"/>
      <c r="M218" s="212"/>
      <c r="N218" s="212"/>
      <c r="O218" s="212"/>
      <c r="P218" s="212"/>
      <c r="Q218" s="212">
        <v>5</v>
      </c>
      <c r="R218" s="212">
        <v>5</v>
      </c>
      <c r="S218" s="212">
        <v>4</v>
      </c>
      <c r="T218" s="212">
        <v>3</v>
      </c>
      <c r="U218" s="212">
        <v>5</v>
      </c>
      <c r="V218" s="212">
        <v>5</v>
      </c>
      <c r="W218" s="212"/>
      <c r="X218" s="212">
        <v>5</v>
      </c>
      <c r="Y218" s="212">
        <v>5</v>
      </c>
      <c r="Z218" s="212">
        <v>5</v>
      </c>
      <c r="AA218" s="212">
        <v>5</v>
      </c>
      <c r="AB218" s="212">
        <v>5</v>
      </c>
      <c r="AC218" s="212" t="s">
        <v>336</v>
      </c>
      <c r="AD218" s="212"/>
      <c r="AE218" s="212"/>
      <c r="AF218" s="212"/>
      <c r="AG218" s="212"/>
      <c r="AH218" s="212"/>
      <c r="AI218" s="212"/>
      <c r="AJ218" s="212">
        <v>5</v>
      </c>
      <c r="AK218" s="212" t="s">
        <v>239</v>
      </c>
      <c r="AL218" s="212" t="s">
        <v>323</v>
      </c>
      <c r="AM218" s="212"/>
      <c r="AN218" s="212"/>
      <c r="AO218" s="212"/>
      <c r="AP218" s="212"/>
      <c r="AQ218" s="212" t="s">
        <v>7</v>
      </c>
      <c r="AR218" s="212" t="s">
        <v>239</v>
      </c>
      <c r="AS218" s="212" t="s">
        <v>7</v>
      </c>
      <c r="AT218" s="212"/>
      <c r="AU218" s="212" t="s">
        <v>239</v>
      </c>
      <c r="AV218" s="212"/>
      <c r="AW218" s="212">
        <v>5</v>
      </c>
      <c r="AX218" s="212">
        <v>5</v>
      </c>
      <c r="AY218" s="212" t="s">
        <v>309</v>
      </c>
      <c r="AZ218" s="212" t="s">
        <v>315</v>
      </c>
      <c r="BA218" s="212"/>
      <c r="BB218">
        <f t="shared" si="14"/>
        <v>1</v>
      </c>
      <c r="BC218">
        <f t="shared" si="17"/>
        <v>0</v>
      </c>
      <c r="BD218">
        <f t="shared" si="17"/>
        <v>0</v>
      </c>
      <c r="BE218">
        <f t="shared" si="17"/>
        <v>0</v>
      </c>
      <c r="BF218">
        <f t="shared" si="17"/>
        <v>0</v>
      </c>
      <c r="BG218">
        <f t="shared" si="17"/>
        <v>0</v>
      </c>
      <c r="BH218">
        <f t="shared" si="16"/>
        <v>0</v>
      </c>
      <c r="BI218">
        <f t="shared" si="15"/>
        <v>0</v>
      </c>
      <c r="BJ218">
        <f t="shared" si="15"/>
        <v>0</v>
      </c>
      <c r="BK218">
        <f t="shared" si="15"/>
        <v>1</v>
      </c>
      <c r="BL218">
        <f t="shared" si="15"/>
        <v>1</v>
      </c>
      <c r="BM218">
        <f t="shared" si="15"/>
        <v>0</v>
      </c>
      <c r="BN218">
        <f t="shared" si="15"/>
        <v>0</v>
      </c>
    </row>
    <row r="219" spans="1:66" ht="15" x14ac:dyDescent="0.25">
      <c r="A219" s="167" t="str">
        <f>IF(ISNA(LOOKUP($E219,BLIOTECAS!$B$1:$B$27,BLIOTECAS!C$1:C$27)),"",LOOKUP($E219,BLIOTECAS!$B$1:$B$27,BLIOTECAS!C$1:C$27))</f>
        <v/>
      </c>
      <c r="B219" s="167" t="str">
        <f>IF(ISNA(LOOKUP($E219,BLIOTECAS!$B$1:$B$27,BLIOTECAS!D$1:D$27)),"",LOOKUP($E219,BLIOTECAS!$B$1:$B$27,BLIOTECAS!D$1:D$27))</f>
        <v/>
      </c>
      <c r="C219" s="167" t="str">
        <f>IFERROR(VLOOKUP(E219,BLIOTECAS!$C$1:$E$26,3,FALSE),"")</f>
        <v>Ciencias Experimentales</v>
      </c>
      <c r="D219" s="213">
        <v>43970.761111111111</v>
      </c>
      <c r="E219" s="212" t="s">
        <v>78</v>
      </c>
      <c r="F219" s="212" t="s">
        <v>303</v>
      </c>
      <c r="G219" s="212" t="s">
        <v>304</v>
      </c>
      <c r="H219" s="212" t="s">
        <v>358</v>
      </c>
      <c r="I219" s="212" t="s">
        <v>78</v>
      </c>
      <c r="J219" s="212" t="s">
        <v>73</v>
      </c>
      <c r="K219" s="212"/>
      <c r="L219" s="212"/>
      <c r="M219" s="212"/>
      <c r="N219" s="212"/>
      <c r="O219" s="212"/>
      <c r="P219" s="212"/>
      <c r="Q219" s="212">
        <v>5</v>
      </c>
      <c r="R219" s="212">
        <v>5</v>
      </c>
      <c r="S219" s="212">
        <v>5</v>
      </c>
      <c r="T219" s="212">
        <v>5</v>
      </c>
      <c r="U219" s="212">
        <v>5</v>
      </c>
      <c r="V219" s="212">
        <v>5</v>
      </c>
      <c r="W219" s="212"/>
      <c r="X219" s="212">
        <v>5</v>
      </c>
      <c r="Y219" s="212">
        <v>5</v>
      </c>
      <c r="Z219" s="212">
        <v>5</v>
      </c>
      <c r="AA219" s="212">
        <v>5</v>
      </c>
      <c r="AB219" s="212">
        <v>5</v>
      </c>
      <c r="AC219" s="212" t="s">
        <v>326</v>
      </c>
      <c r="AD219" s="212"/>
      <c r="AE219" s="212"/>
      <c r="AF219" s="212"/>
      <c r="AG219" s="212"/>
      <c r="AH219" s="212"/>
      <c r="AI219" s="212"/>
      <c r="AJ219" s="212">
        <v>5</v>
      </c>
      <c r="AK219" s="212" t="s">
        <v>239</v>
      </c>
      <c r="AL219" s="212" t="s">
        <v>327</v>
      </c>
      <c r="AM219" s="212"/>
      <c r="AN219" s="212"/>
      <c r="AO219" s="212"/>
      <c r="AP219" s="212"/>
      <c r="AQ219" s="212" t="s">
        <v>239</v>
      </c>
      <c r="AR219" s="212" t="s">
        <v>239</v>
      </c>
      <c r="AS219" s="212" t="s">
        <v>7</v>
      </c>
      <c r="AT219" s="212"/>
      <c r="AU219" s="212" t="s">
        <v>239</v>
      </c>
      <c r="AV219" s="212"/>
      <c r="AW219" s="212">
        <v>5</v>
      </c>
      <c r="AX219" s="212">
        <v>5</v>
      </c>
      <c r="AY219" s="212" t="s">
        <v>309</v>
      </c>
      <c r="AZ219" s="212" t="s">
        <v>310</v>
      </c>
      <c r="BA219" s="212"/>
      <c r="BB219">
        <f t="shared" si="14"/>
        <v>1</v>
      </c>
      <c r="BC219">
        <f t="shared" si="17"/>
        <v>1</v>
      </c>
      <c r="BD219">
        <f t="shared" si="17"/>
        <v>0</v>
      </c>
      <c r="BE219">
        <f t="shared" si="17"/>
        <v>0</v>
      </c>
      <c r="BF219">
        <f t="shared" si="17"/>
        <v>0</v>
      </c>
      <c r="BG219">
        <f t="shared" si="17"/>
        <v>0</v>
      </c>
      <c r="BH219">
        <f t="shared" si="16"/>
        <v>0</v>
      </c>
      <c r="BI219">
        <f t="shared" si="15"/>
        <v>0</v>
      </c>
      <c r="BJ219">
        <f t="shared" si="15"/>
        <v>0</v>
      </c>
      <c r="BK219">
        <f t="shared" si="15"/>
        <v>1</v>
      </c>
      <c r="BL219">
        <f t="shared" si="15"/>
        <v>0</v>
      </c>
      <c r="BM219">
        <f t="shared" si="15"/>
        <v>0</v>
      </c>
      <c r="BN219">
        <f t="shared" si="15"/>
        <v>0</v>
      </c>
    </row>
    <row r="220" spans="1:66" ht="15" x14ac:dyDescent="0.25">
      <c r="A220" s="167" t="str">
        <f>IF(ISNA(LOOKUP($E220,BLIOTECAS!$B$1:$B$27,BLIOTECAS!C$1:C$27)),"",LOOKUP($E220,BLIOTECAS!$B$1:$B$27,BLIOTECAS!C$1:C$27))</f>
        <v/>
      </c>
      <c r="B220" s="167" t="str">
        <f>IF(ISNA(LOOKUP($E220,BLIOTECAS!$B$1:$B$27,BLIOTECAS!D$1:D$27)),"",LOOKUP($E220,BLIOTECAS!$B$1:$B$27,BLIOTECAS!D$1:D$27))</f>
        <v/>
      </c>
      <c r="C220" s="167" t="str">
        <f>IFERROR(VLOOKUP(E220,BLIOTECAS!$C$1:$E$26,3,FALSE),"")</f>
        <v>Humanidades</v>
      </c>
      <c r="D220" s="213">
        <v>43970.761111111111</v>
      </c>
      <c r="E220" s="212" t="s">
        <v>87</v>
      </c>
      <c r="F220" s="212" t="s">
        <v>311</v>
      </c>
      <c r="G220" s="212" t="s">
        <v>303</v>
      </c>
      <c r="H220" s="212" t="s">
        <v>312</v>
      </c>
      <c r="I220" s="212" t="s">
        <v>87</v>
      </c>
      <c r="J220" s="212" t="s">
        <v>80</v>
      </c>
      <c r="K220" s="212" t="s">
        <v>318</v>
      </c>
      <c r="L220" s="212" t="s">
        <v>685</v>
      </c>
      <c r="M220" s="212"/>
      <c r="N220" s="212"/>
      <c r="O220" s="212"/>
      <c r="P220" s="212"/>
      <c r="Q220" s="212">
        <v>5</v>
      </c>
      <c r="R220" s="212">
        <v>5</v>
      </c>
      <c r="S220" s="212">
        <v>5</v>
      </c>
      <c r="T220" s="212">
        <v>3</v>
      </c>
      <c r="U220" s="212">
        <v>4</v>
      </c>
      <c r="V220" s="212">
        <v>4</v>
      </c>
      <c r="W220" s="212"/>
      <c r="X220" s="212">
        <v>4</v>
      </c>
      <c r="Y220" s="212">
        <v>5</v>
      </c>
      <c r="Z220" s="212">
        <v>5</v>
      </c>
      <c r="AA220" s="212">
        <v>3</v>
      </c>
      <c r="AB220" s="212">
        <v>3</v>
      </c>
      <c r="AC220" s="212" t="s">
        <v>314</v>
      </c>
      <c r="AD220" s="212"/>
      <c r="AE220" s="212"/>
      <c r="AF220" s="212"/>
      <c r="AG220" s="212"/>
      <c r="AH220" s="212"/>
      <c r="AI220" s="212"/>
      <c r="AJ220" s="212">
        <v>4</v>
      </c>
      <c r="AK220" s="212" t="s">
        <v>7</v>
      </c>
      <c r="AL220" s="212"/>
      <c r="AM220" s="212"/>
      <c r="AN220" s="212"/>
      <c r="AO220" s="212"/>
      <c r="AP220" s="212"/>
      <c r="AQ220" s="212" t="s">
        <v>7</v>
      </c>
      <c r="AR220" s="212" t="s">
        <v>239</v>
      </c>
      <c r="AS220" s="212" t="s">
        <v>7</v>
      </c>
      <c r="AT220" s="212"/>
      <c r="AU220" s="212" t="s">
        <v>7</v>
      </c>
      <c r="AV220" s="212"/>
      <c r="AW220" s="212">
        <v>5</v>
      </c>
      <c r="AX220" s="212">
        <v>5</v>
      </c>
      <c r="AY220" s="212" t="s">
        <v>321</v>
      </c>
      <c r="AZ220" s="212" t="s">
        <v>315</v>
      </c>
      <c r="BA220" s="212"/>
      <c r="BB220">
        <f t="shared" si="14"/>
        <v>1</v>
      </c>
      <c r="BC220">
        <f t="shared" si="17"/>
        <v>0</v>
      </c>
      <c r="BD220">
        <f t="shared" si="17"/>
        <v>0</v>
      </c>
      <c r="BE220">
        <f t="shared" si="17"/>
        <v>0</v>
      </c>
      <c r="BF220">
        <f t="shared" si="17"/>
        <v>0</v>
      </c>
      <c r="BG220">
        <f t="shared" si="17"/>
        <v>0</v>
      </c>
      <c r="BH220">
        <f t="shared" si="16"/>
        <v>0</v>
      </c>
      <c r="BI220">
        <f t="shared" si="15"/>
        <v>0</v>
      </c>
      <c r="BJ220">
        <f t="shared" si="15"/>
        <v>0</v>
      </c>
      <c r="BK220">
        <f t="shared" si="15"/>
        <v>0</v>
      </c>
      <c r="BL220">
        <f t="shared" si="15"/>
        <v>0</v>
      </c>
      <c r="BM220">
        <f t="shared" si="15"/>
        <v>1</v>
      </c>
      <c r="BN220">
        <f t="shared" si="15"/>
        <v>0</v>
      </c>
    </row>
    <row r="221" spans="1:66" ht="15" x14ac:dyDescent="0.25">
      <c r="A221" s="167" t="str">
        <f>IF(ISNA(LOOKUP($E221,BLIOTECAS!$B$1:$B$27,BLIOTECAS!C$1:C$27)),"",LOOKUP($E221,BLIOTECAS!$B$1:$B$27,BLIOTECAS!C$1:C$27))</f>
        <v/>
      </c>
      <c r="B221" s="167" t="str">
        <f>IF(ISNA(LOOKUP($E221,BLIOTECAS!$B$1:$B$27,BLIOTECAS!D$1:D$27)),"",LOOKUP($E221,BLIOTECAS!$B$1:$B$27,BLIOTECAS!D$1:D$27))</f>
        <v/>
      </c>
      <c r="C221" s="167" t="str">
        <f>IFERROR(VLOOKUP(E221,BLIOTECAS!$C$1:$E$26,3,FALSE),"")</f>
        <v>Ciencias de la Salud</v>
      </c>
      <c r="D221" s="213">
        <v>43970.759027777778</v>
      </c>
      <c r="E221" s="212" t="s">
        <v>92</v>
      </c>
      <c r="F221" s="212" t="s">
        <v>316</v>
      </c>
      <c r="G221" s="212" t="s">
        <v>304</v>
      </c>
      <c r="H221" s="212" t="s">
        <v>339</v>
      </c>
      <c r="I221" s="212" t="s">
        <v>92</v>
      </c>
      <c r="J221" s="212"/>
      <c r="K221" s="212"/>
      <c r="L221" s="212"/>
      <c r="M221" s="212"/>
      <c r="N221" s="212"/>
      <c r="O221" s="212"/>
      <c r="P221" s="212"/>
      <c r="Q221" s="212">
        <v>5</v>
      </c>
      <c r="R221" s="212">
        <v>5</v>
      </c>
      <c r="S221" s="212">
        <v>1</v>
      </c>
      <c r="T221" s="212">
        <v>1</v>
      </c>
      <c r="U221" s="212">
        <v>2</v>
      </c>
      <c r="V221" s="212">
        <v>4</v>
      </c>
      <c r="W221" s="212"/>
      <c r="X221" s="212">
        <v>5</v>
      </c>
      <c r="Y221" s="212">
        <v>5</v>
      </c>
      <c r="Z221" s="212">
        <v>4</v>
      </c>
      <c r="AA221" s="212">
        <v>5</v>
      </c>
      <c r="AB221" s="212">
        <v>5</v>
      </c>
      <c r="AC221" s="212" t="s">
        <v>326</v>
      </c>
      <c r="AD221" s="212"/>
      <c r="AE221" s="212"/>
      <c r="AF221" s="212"/>
      <c r="AG221" s="212"/>
      <c r="AH221" s="212"/>
      <c r="AI221" s="212"/>
      <c r="AJ221" s="212">
        <v>5</v>
      </c>
      <c r="AK221" s="212" t="s">
        <v>239</v>
      </c>
      <c r="AL221" s="212"/>
      <c r="AM221" s="212"/>
      <c r="AN221" s="212"/>
      <c r="AO221" s="212"/>
      <c r="AP221" s="212"/>
      <c r="AQ221" s="212" t="s">
        <v>7</v>
      </c>
      <c r="AR221" s="212" t="s">
        <v>239</v>
      </c>
      <c r="AS221" s="212" t="s">
        <v>7</v>
      </c>
      <c r="AT221" s="212"/>
      <c r="AU221" s="212" t="s">
        <v>239</v>
      </c>
      <c r="AV221" s="212"/>
      <c r="AW221" s="212">
        <v>5</v>
      </c>
      <c r="AX221" s="212">
        <v>5</v>
      </c>
      <c r="AY221" s="212" t="s">
        <v>309</v>
      </c>
      <c r="AZ221" s="212" t="s">
        <v>315</v>
      </c>
      <c r="BA221" s="212"/>
      <c r="BB221">
        <f t="shared" si="14"/>
        <v>0</v>
      </c>
      <c r="BC221">
        <f t="shared" si="17"/>
        <v>0</v>
      </c>
      <c r="BD221">
        <f t="shared" si="17"/>
        <v>1</v>
      </c>
      <c r="BE221">
        <f t="shared" si="17"/>
        <v>0</v>
      </c>
      <c r="BF221">
        <f t="shared" si="17"/>
        <v>0</v>
      </c>
      <c r="BG221">
        <f t="shared" si="17"/>
        <v>0</v>
      </c>
      <c r="BH221">
        <f t="shared" si="16"/>
        <v>0</v>
      </c>
      <c r="BI221">
        <f t="shared" si="15"/>
        <v>0</v>
      </c>
      <c r="BJ221">
        <f t="shared" si="15"/>
        <v>0</v>
      </c>
      <c r="BK221">
        <f t="shared" si="15"/>
        <v>1</v>
      </c>
      <c r="BL221">
        <f t="shared" si="15"/>
        <v>0</v>
      </c>
      <c r="BM221">
        <f t="shared" si="15"/>
        <v>0</v>
      </c>
      <c r="BN221">
        <f t="shared" si="15"/>
        <v>0</v>
      </c>
    </row>
    <row r="222" spans="1:66" ht="15" x14ac:dyDescent="0.25">
      <c r="A222" s="167" t="str">
        <f>IF(ISNA(LOOKUP($E222,BLIOTECAS!$B$1:$B$27,BLIOTECAS!C$1:C$27)),"",LOOKUP($E222,BLIOTECAS!$B$1:$B$27,BLIOTECAS!C$1:C$27))</f>
        <v/>
      </c>
      <c r="B222" s="167" t="str">
        <f>IF(ISNA(LOOKUP($E222,BLIOTECAS!$B$1:$B$27,BLIOTECAS!D$1:D$27)),"",LOOKUP($E222,BLIOTECAS!$B$1:$B$27,BLIOTECAS!D$1:D$27))</f>
        <v/>
      </c>
      <c r="C222" s="167" t="str">
        <f>IFERROR(VLOOKUP(E222,BLIOTECAS!$C$1:$E$26,3,FALSE),"")</f>
        <v>Ciencias Experimentales</v>
      </c>
      <c r="D222" s="213">
        <v>43970.758333333331</v>
      </c>
      <c r="E222" s="212" t="s">
        <v>78</v>
      </c>
      <c r="F222" s="212" t="s">
        <v>316</v>
      </c>
      <c r="G222" s="212" t="s">
        <v>304</v>
      </c>
      <c r="H222" s="212" t="s">
        <v>312</v>
      </c>
      <c r="I222" s="212" t="s">
        <v>78</v>
      </c>
      <c r="J222" s="212"/>
      <c r="K222" s="212"/>
      <c r="L222" s="212"/>
      <c r="M222" s="212"/>
      <c r="N222" s="212"/>
      <c r="O222" s="212"/>
      <c r="P222" s="212"/>
      <c r="Q222" s="212">
        <v>3</v>
      </c>
      <c r="R222" s="212">
        <v>5</v>
      </c>
      <c r="S222" s="212">
        <v>3</v>
      </c>
      <c r="T222" s="212"/>
      <c r="U222" s="212">
        <v>4</v>
      </c>
      <c r="V222" s="212">
        <v>4</v>
      </c>
      <c r="W222" s="212"/>
      <c r="X222" s="212">
        <v>5</v>
      </c>
      <c r="Y222" s="212">
        <v>5</v>
      </c>
      <c r="Z222" s="212">
        <v>3</v>
      </c>
      <c r="AA222" s="212">
        <v>5</v>
      </c>
      <c r="AB222" s="212"/>
      <c r="AC222" s="212" t="s">
        <v>525</v>
      </c>
      <c r="AD222" s="212"/>
      <c r="AE222" s="212"/>
      <c r="AF222" s="212"/>
      <c r="AG222" s="212"/>
      <c r="AH222" s="212"/>
      <c r="AI222" s="212"/>
      <c r="AJ222" s="212">
        <v>4</v>
      </c>
      <c r="AK222" s="212" t="s">
        <v>239</v>
      </c>
      <c r="AL222" s="212" t="s">
        <v>323</v>
      </c>
      <c r="AM222" s="212"/>
      <c r="AN222" s="212"/>
      <c r="AO222" s="212"/>
      <c r="AP222" s="212"/>
      <c r="AQ222" s="212" t="s">
        <v>7</v>
      </c>
      <c r="AR222" s="212" t="s">
        <v>239</v>
      </c>
      <c r="AS222" s="212" t="s">
        <v>7</v>
      </c>
      <c r="AT222" s="212"/>
      <c r="AU222" s="212" t="s">
        <v>239</v>
      </c>
      <c r="AV222" s="212"/>
      <c r="AW222" s="212">
        <v>5</v>
      </c>
      <c r="AX222" s="212">
        <v>5</v>
      </c>
      <c r="AY222" s="212" t="s">
        <v>309</v>
      </c>
      <c r="AZ222" s="212" t="s">
        <v>315</v>
      </c>
      <c r="BA222" s="212"/>
      <c r="BB222">
        <f t="shared" si="14"/>
        <v>1</v>
      </c>
      <c r="BC222">
        <f t="shared" si="17"/>
        <v>0</v>
      </c>
      <c r="BD222">
        <f t="shared" si="17"/>
        <v>0</v>
      </c>
      <c r="BE222">
        <f t="shared" si="17"/>
        <v>0</v>
      </c>
      <c r="BF222">
        <f t="shared" si="17"/>
        <v>0</v>
      </c>
      <c r="BG222">
        <f t="shared" si="17"/>
        <v>0</v>
      </c>
      <c r="BH222">
        <f t="shared" si="16"/>
        <v>0</v>
      </c>
      <c r="BI222">
        <f t="shared" si="15"/>
        <v>0</v>
      </c>
      <c r="BJ222">
        <f t="shared" si="15"/>
        <v>0</v>
      </c>
      <c r="BK222">
        <f t="shared" si="15"/>
        <v>1</v>
      </c>
      <c r="BL222">
        <f t="shared" si="15"/>
        <v>0</v>
      </c>
      <c r="BM222">
        <f t="shared" si="15"/>
        <v>1</v>
      </c>
      <c r="BN222">
        <f t="shared" si="15"/>
        <v>0</v>
      </c>
    </row>
    <row r="223" spans="1:66" ht="15" x14ac:dyDescent="0.25">
      <c r="A223" s="167" t="str">
        <f>IF(ISNA(LOOKUP($E223,BLIOTECAS!$B$1:$B$27,BLIOTECAS!C$1:C$27)),"",LOOKUP($E223,BLIOTECAS!$B$1:$B$27,BLIOTECAS!C$1:C$27))</f>
        <v/>
      </c>
      <c r="B223" s="167" t="str">
        <f>IF(ISNA(LOOKUP($E223,BLIOTECAS!$B$1:$B$27,BLIOTECAS!D$1:D$27)),"",LOOKUP($E223,BLIOTECAS!$B$1:$B$27,BLIOTECAS!D$1:D$27))</f>
        <v/>
      </c>
      <c r="C223" s="167" t="str">
        <f>IFERROR(VLOOKUP(E223,BLIOTECAS!$C$1:$E$26,3,FALSE),"")</f>
        <v>Ciencias Experimentales</v>
      </c>
      <c r="D223" s="213">
        <v>43970.757638888892</v>
      </c>
      <c r="E223" s="212" t="s">
        <v>81</v>
      </c>
      <c r="F223" s="212" t="s">
        <v>303</v>
      </c>
      <c r="G223" s="212" t="s">
        <v>311</v>
      </c>
      <c r="H223" s="212" t="s">
        <v>312</v>
      </c>
      <c r="I223" s="212" t="s">
        <v>81</v>
      </c>
      <c r="J223" s="212"/>
      <c r="K223" s="212"/>
      <c r="L223" s="212"/>
      <c r="M223" s="212"/>
      <c r="N223" s="212"/>
      <c r="O223" s="212"/>
      <c r="P223" s="212"/>
      <c r="Q223" s="212">
        <v>4</v>
      </c>
      <c r="R223" s="212">
        <v>5</v>
      </c>
      <c r="S223" s="212">
        <v>3</v>
      </c>
      <c r="T223" s="212">
        <v>4</v>
      </c>
      <c r="U223" s="212">
        <v>2</v>
      </c>
      <c r="V223" s="212">
        <v>4</v>
      </c>
      <c r="W223" s="212"/>
      <c r="X223" s="212">
        <v>5</v>
      </c>
      <c r="Y223" s="212">
        <v>5</v>
      </c>
      <c r="Z223" s="212">
        <v>5</v>
      </c>
      <c r="AA223" s="212">
        <v>5</v>
      </c>
      <c r="AB223" s="212">
        <v>5</v>
      </c>
      <c r="AC223" s="212" t="s">
        <v>336</v>
      </c>
      <c r="AD223" s="212"/>
      <c r="AE223" s="212"/>
      <c r="AF223" s="212"/>
      <c r="AG223" s="212"/>
      <c r="AH223" s="212"/>
      <c r="AI223" s="212"/>
      <c r="AJ223" s="212">
        <v>4</v>
      </c>
      <c r="AK223" s="212" t="s">
        <v>239</v>
      </c>
      <c r="AL223" s="212" t="s">
        <v>323</v>
      </c>
      <c r="AM223" s="212"/>
      <c r="AN223" s="212"/>
      <c r="AO223" s="212"/>
      <c r="AP223" s="212"/>
      <c r="AQ223" s="212" t="s">
        <v>7</v>
      </c>
      <c r="AR223" s="212" t="s">
        <v>239</v>
      </c>
      <c r="AS223" s="212" t="s">
        <v>239</v>
      </c>
      <c r="AT223" s="212" t="s">
        <v>6</v>
      </c>
      <c r="AU223" s="212" t="s">
        <v>239</v>
      </c>
      <c r="AV223" s="212"/>
      <c r="AW223" s="212">
        <v>5</v>
      </c>
      <c r="AX223" s="212">
        <v>5</v>
      </c>
      <c r="AY223" s="212" t="s">
        <v>309</v>
      </c>
      <c r="AZ223" s="212" t="s">
        <v>310</v>
      </c>
      <c r="BA223" s="212"/>
      <c r="BB223">
        <f t="shared" si="14"/>
        <v>1</v>
      </c>
      <c r="BC223">
        <f t="shared" si="17"/>
        <v>0</v>
      </c>
      <c r="BD223">
        <f t="shared" si="17"/>
        <v>0</v>
      </c>
      <c r="BE223">
        <f t="shared" si="17"/>
        <v>0</v>
      </c>
      <c r="BF223">
        <f t="shared" si="17"/>
        <v>0</v>
      </c>
      <c r="BG223">
        <f t="shared" si="17"/>
        <v>0</v>
      </c>
      <c r="BH223">
        <f t="shared" si="16"/>
        <v>0</v>
      </c>
      <c r="BI223">
        <f t="shared" si="15"/>
        <v>0</v>
      </c>
      <c r="BJ223">
        <f t="shared" si="15"/>
        <v>0</v>
      </c>
      <c r="BK223">
        <f t="shared" si="15"/>
        <v>1</v>
      </c>
      <c r="BL223">
        <f t="shared" si="15"/>
        <v>1</v>
      </c>
      <c r="BM223">
        <f t="shared" si="15"/>
        <v>0</v>
      </c>
      <c r="BN223">
        <f t="shared" si="15"/>
        <v>0</v>
      </c>
    </row>
    <row r="224" spans="1:66" ht="15" x14ac:dyDescent="0.25">
      <c r="A224" s="167" t="str">
        <f>IF(ISNA(LOOKUP($E224,BLIOTECAS!$B$1:$B$27,BLIOTECAS!C$1:C$27)),"",LOOKUP($E224,BLIOTECAS!$B$1:$B$27,BLIOTECAS!C$1:C$27))</f>
        <v/>
      </c>
      <c r="B224" s="167" t="str">
        <f>IF(ISNA(LOOKUP($E224,BLIOTECAS!$B$1:$B$27,BLIOTECAS!D$1:D$27)),"",LOOKUP($E224,BLIOTECAS!$B$1:$B$27,BLIOTECAS!D$1:D$27))</f>
        <v/>
      </c>
      <c r="C224" s="167" t="str">
        <f>IFERROR(VLOOKUP(E224,BLIOTECAS!$C$1:$E$26,3,FALSE),"")</f>
        <v>Ciencias Sociales</v>
      </c>
      <c r="D224" s="213">
        <v>43970.756249999999</v>
      </c>
      <c r="E224" s="212" t="s">
        <v>80</v>
      </c>
      <c r="F224" s="212" t="s">
        <v>303</v>
      </c>
      <c r="G224" s="212" t="s">
        <v>303</v>
      </c>
      <c r="H224" s="212" t="s">
        <v>312</v>
      </c>
      <c r="I224" s="212" t="s">
        <v>80</v>
      </c>
      <c r="J224" s="212" t="s">
        <v>91</v>
      </c>
      <c r="K224" s="212" t="s">
        <v>203</v>
      </c>
      <c r="L224" s="212"/>
      <c r="M224" s="212"/>
      <c r="N224" s="212"/>
      <c r="O224" s="212"/>
      <c r="P224" s="212"/>
      <c r="Q224" s="212">
        <v>4</v>
      </c>
      <c r="R224" s="212">
        <v>2</v>
      </c>
      <c r="S224" s="212">
        <v>5</v>
      </c>
      <c r="T224" s="212">
        <v>2</v>
      </c>
      <c r="U224" s="212">
        <v>3</v>
      </c>
      <c r="V224" s="212">
        <v>4</v>
      </c>
      <c r="W224" s="212"/>
      <c r="X224" s="212">
        <v>4</v>
      </c>
      <c r="Y224" s="212">
        <v>5</v>
      </c>
      <c r="Z224" s="212">
        <v>4</v>
      </c>
      <c r="AA224" s="212">
        <v>5</v>
      </c>
      <c r="AB224" s="212">
        <v>4</v>
      </c>
      <c r="AC224" s="212" t="s">
        <v>314</v>
      </c>
      <c r="AD224" s="212"/>
      <c r="AE224" s="212"/>
      <c r="AF224" s="212"/>
      <c r="AG224" s="212"/>
      <c r="AH224" s="212"/>
      <c r="AI224" s="212"/>
      <c r="AJ224" s="212">
        <v>5</v>
      </c>
      <c r="AK224" s="212" t="s">
        <v>239</v>
      </c>
      <c r="AL224" s="212"/>
      <c r="AM224" s="212"/>
      <c r="AN224" s="212"/>
      <c r="AO224" s="212"/>
      <c r="AP224" s="212"/>
      <c r="AQ224" s="212" t="s">
        <v>7</v>
      </c>
      <c r="AR224" s="212" t="s">
        <v>239</v>
      </c>
      <c r="AS224" s="212" t="s">
        <v>239</v>
      </c>
      <c r="AT224" s="212" t="s">
        <v>324</v>
      </c>
      <c r="AU224" s="212" t="s">
        <v>7</v>
      </c>
      <c r="AV224" s="212"/>
      <c r="AW224" s="212">
        <v>5</v>
      </c>
      <c r="AX224" s="212">
        <v>5</v>
      </c>
      <c r="AY224" s="212" t="s">
        <v>321</v>
      </c>
      <c r="AZ224" s="212" t="s">
        <v>315</v>
      </c>
      <c r="BA224" s="212"/>
      <c r="BB224">
        <f t="shared" si="14"/>
        <v>1</v>
      </c>
      <c r="BC224">
        <f t="shared" si="17"/>
        <v>0</v>
      </c>
      <c r="BD224">
        <f t="shared" si="17"/>
        <v>0</v>
      </c>
      <c r="BE224">
        <f t="shared" si="17"/>
        <v>0</v>
      </c>
      <c r="BF224">
        <f t="shared" si="17"/>
        <v>0</v>
      </c>
      <c r="BG224">
        <f t="shared" si="17"/>
        <v>0</v>
      </c>
      <c r="BH224">
        <f t="shared" si="16"/>
        <v>0</v>
      </c>
      <c r="BI224">
        <f t="shared" si="15"/>
        <v>0</v>
      </c>
      <c r="BJ224">
        <f t="shared" si="15"/>
        <v>0</v>
      </c>
      <c r="BK224">
        <f t="shared" si="15"/>
        <v>0</v>
      </c>
      <c r="BL224">
        <f t="shared" si="15"/>
        <v>0</v>
      </c>
      <c r="BM224">
        <f t="shared" si="15"/>
        <v>1</v>
      </c>
      <c r="BN224">
        <f t="shared" si="15"/>
        <v>0</v>
      </c>
    </row>
    <row r="225" spans="1:66" ht="15" x14ac:dyDescent="0.25">
      <c r="A225" s="167" t="str">
        <f>IF(ISNA(LOOKUP($E225,BLIOTECAS!$B$1:$B$27,BLIOTECAS!C$1:C$27)),"",LOOKUP($E225,BLIOTECAS!$B$1:$B$27,BLIOTECAS!C$1:C$27))</f>
        <v/>
      </c>
      <c r="B225" s="167" t="str">
        <f>IF(ISNA(LOOKUP($E225,BLIOTECAS!$B$1:$B$27,BLIOTECAS!D$1:D$27)),"",LOOKUP($E225,BLIOTECAS!$B$1:$B$27,BLIOTECAS!D$1:D$27))</f>
        <v/>
      </c>
      <c r="C225" s="167" t="str">
        <f>IFERROR(VLOOKUP(E225,BLIOTECAS!$C$1:$E$26,3,FALSE),"")</f>
        <v>Ciencias de la Salud</v>
      </c>
      <c r="D225" s="213">
        <v>43970.754166666666</v>
      </c>
      <c r="E225" s="212" t="s">
        <v>92</v>
      </c>
      <c r="F225" s="212" t="s">
        <v>351</v>
      </c>
      <c r="G225" s="212" t="s">
        <v>311</v>
      </c>
      <c r="H225" s="212" t="s">
        <v>333</v>
      </c>
      <c r="I225" s="212"/>
      <c r="J225" s="212"/>
      <c r="K225" s="212"/>
      <c r="L225" s="212"/>
      <c r="M225" s="212"/>
      <c r="N225" s="212"/>
      <c r="O225" s="212"/>
      <c r="P225" s="212"/>
      <c r="Q225" s="212">
        <v>3</v>
      </c>
      <c r="R225" s="212">
        <v>5</v>
      </c>
      <c r="S225" s="212">
        <v>3</v>
      </c>
      <c r="T225" s="212">
        <v>2</v>
      </c>
      <c r="U225" s="212">
        <v>2</v>
      </c>
      <c r="V225" s="212">
        <v>4</v>
      </c>
      <c r="W225" s="212"/>
      <c r="X225" s="212">
        <v>4</v>
      </c>
      <c r="Y225" s="212">
        <v>4</v>
      </c>
      <c r="Z225" s="212">
        <v>4</v>
      </c>
      <c r="AA225" s="212">
        <v>4</v>
      </c>
      <c r="AB225" s="212">
        <v>4</v>
      </c>
      <c r="AC225" s="212" t="s">
        <v>326</v>
      </c>
      <c r="AD225" s="212"/>
      <c r="AE225" s="212"/>
      <c r="AF225" s="212"/>
      <c r="AG225" s="212"/>
      <c r="AH225" s="212"/>
      <c r="AI225" s="212"/>
      <c r="AJ225" s="212"/>
      <c r="AK225" s="212" t="s">
        <v>7</v>
      </c>
      <c r="AL225" s="212"/>
      <c r="AM225" s="212"/>
      <c r="AN225" s="212"/>
      <c r="AO225" s="212"/>
      <c r="AP225" s="212"/>
      <c r="AQ225" s="212" t="s">
        <v>7</v>
      </c>
      <c r="AR225" s="212" t="s">
        <v>239</v>
      </c>
      <c r="AS225" s="212" t="s">
        <v>7</v>
      </c>
      <c r="AT225" s="212"/>
      <c r="AU225" s="212" t="s">
        <v>239</v>
      </c>
      <c r="AV225" s="212"/>
      <c r="AW225" s="212"/>
      <c r="AX225" s="212"/>
      <c r="AY225" s="212" t="s">
        <v>321</v>
      </c>
      <c r="AZ225" s="212"/>
      <c r="BA225" s="212"/>
      <c r="BB225">
        <f t="shared" si="14"/>
        <v>0</v>
      </c>
      <c r="BC225">
        <f t="shared" si="17"/>
        <v>0</v>
      </c>
      <c r="BD225">
        <f t="shared" si="17"/>
        <v>0</v>
      </c>
      <c r="BE225">
        <f t="shared" si="17"/>
        <v>1</v>
      </c>
      <c r="BF225">
        <f t="shared" si="17"/>
        <v>0</v>
      </c>
      <c r="BG225">
        <f t="shared" si="17"/>
        <v>0</v>
      </c>
      <c r="BH225">
        <f t="shared" si="16"/>
        <v>0</v>
      </c>
      <c r="BI225">
        <f t="shared" si="15"/>
        <v>0</v>
      </c>
      <c r="BJ225">
        <f t="shared" si="15"/>
        <v>0</v>
      </c>
      <c r="BK225">
        <f t="shared" si="15"/>
        <v>1</v>
      </c>
      <c r="BL225">
        <f t="shared" si="15"/>
        <v>0</v>
      </c>
      <c r="BM225">
        <f t="shared" si="15"/>
        <v>0</v>
      </c>
      <c r="BN225">
        <f t="shared" si="15"/>
        <v>0</v>
      </c>
    </row>
    <row r="226" spans="1:66" ht="15" x14ac:dyDescent="0.25">
      <c r="A226" s="167" t="str">
        <f>IF(ISNA(LOOKUP($E226,BLIOTECAS!$B$1:$B$27,BLIOTECAS!C$1:C$27)),"",LOOKUP($E226,BLIOTECAS!$B$1:$B$27,BLIOTECAS!C$1:C$27))</f>
        <v/>
      </c>
      <c r="B226" s="167" t="str">
        <f>IF(ISNA(LOOKUP($E226,BLIOTECAS!$B$1:$B$27,BLIOTECAS!D$1:D$27)),"",LOOKUP($E226,BLIOTECAS!$B$1:$B$27,BLIOTECAS!D$1:D$27))</f>
        <v/>
      </c>
      <c r="C226" s="167" t="str">
        <f>IFERROR(VLOOKUP(E226,BLIOTECAS!$C$1:$E$26,3,FALSE),"")</f>
        <v>Ciencias Sociales</v>
      </c>
      <c r="D226" s="213">
        <v>43970.750694444447</v>
      </c>
      <c r="E226" s="212" t="s">
        <v>82</v>
      </c>
      <c r="F226" s="212" t="s">
        <v>311</v>
      </c>
      <c r="G226" s="212" t="s">
        <v>311</v>
      </c>
      <c r="H226" s="212" t="s">
        <v>312</v>
      </c>
      <c r="I226" s="212" t="s">
        <v>317</v>
      </c>
      <c r="J226" s="212" t="s">
        <v>80</v>
      </c>
      <c r="K226" s="212" t="s">
        <v>486</v>
      </c>
      <c r="L226" s="212"/>
      <c r="M226" s="212"/>
      <c r="N226" s="212"/>
      <c r="O226" s="212"/>
      <c r="P226" s="212"/>
      <c r="Q226" s="212">
        <v>4</v>
      </c>
      <c r="R226" s="212">
        <v>4</v>
      </c>
      <c r="S226" s="212">
        <v>4</v>
      </c>
      <c r="T226" s="212">
        <v>3</v>
      </c>
      <c r="U226" s="212">
        <v>3</v>
      </c>
      <c r="V226" s="212">
        <v>4</v>
      </c>
      <c r="W226" s="212"/>
      <c r="X226" s="212">
        <v>4</v>
      </c>
      <c r="Y226" s="212">
        <v>3</v>
      </c>
      <c r="Z226" s="212">
        <v>2</v>
      </c>
      <c r="AA226" s="212">
        <v>2</v>
      </c>
      <c r="AB226" s="212">
        <v>3</v>
      </c>
      <c r="AC226" s="212" t="s">
        <v>341</v>
      </c>
      <c r="AD226" s="212"/>
      <c r="AE226" s="212"/>
      <c r="AF226" s="212"/>
      <c r="AG226" s="212"/>
      <c r="AH226" s="212"/>
      <c r="AI226" s="212"/>
      <c r="AJ226" s="212">
        <v>4</v>
      </c>
      <c r="AK226" s="212" t="s">
        <v>239</v>
      </c>
      <c r="AL226" s="212" t="s">
        <v>307</v>
      </c>
      <c r="AM226" s="212"/>
      <c r="AN226" s="212"/>
      <c r="AO226" s="212"/>
      <c r="AP226" s="212"/>
      <c r="AQ226" s="212" t="s">
        <v>239</v>
      </c>
      <c r="AR226" s="212" t="s">
        <v>7</v>
      </c>
      <c r="AS226" s="212" t="s">
        <v>7</v>
      </c>
      <c r="AT226" s="212"/>
      <c r="AU226" s="212" t="s">
        <v>7</v>
      </c>
      <c r="AV226" s="212"/>
      <c r="AW226" s="212">
        <v>3</v>
      </c>
      <c r="AX226" s="212">
        <v>3</v>
      </c>
      <c r="AY226" s="212"/>
      <c r="AZ226" s="212" t="s">
        <v>422</v>
      </c>
      <c r="BA226" s="212" t="s">
        <v>686</v>
      </c>
      <c r="BB226">
        <f t="shared" si="14"/>
        <v>1</v>
      </c>
      <c r="BC226">
        <f t="shared" si="17"/>
        <v>0</v>
      </c>
      <c r="BD226">
        <f t="shared" si="17"/>
        <v>0</v>
      </c>
      <c r="BE226">
        <f t="shared" si="17"/>
        <v>0</v>
      </c>
      <c r="BF226">
        <f t="shared" si="17"/>
        <v>0</v>
      </c>
      <c r="BG226">
        <f t="shared" si="17"/>
        <v>0</v>
      </c>
      <c r="BH226">
        <f t="shared" si="16"/>
        <v>0</v>
      </c>
      <c r="BI226">
        <f t="shared" si="15"/>
        <v>1</v>
      </c>
      <c r="BJ226">
        <f t="shared" si="15"/>
        <v>0</v>
      </c>
      <c r="BK226">
        <f t="shared" ref="BI226:BN254" si="18">IF(IFERROR(FIND(BK$1,$AC226,1),0)&lt;&gt;0,1,0)</f>
        <v>1</v>
      </c>
      <c r="BL226">
        <f t="shared" si="18"/>
        <v>1</v>
      </c>
      <c r="BM226">
        <f t="shared" si="18"/>
        <v>0</v>
      </c>
      <c r="BN226">
        <f t="shared" si="18"/>
        <v>0</v>
      </c>
    </row>
    <row r="227" spans="1:66" ht="15" x14ac:dyDescent="0.25">
      <c r="A227" s="167" t="str">
        <f>IF(ISNA(LOOKUP($E227,BLIOTECAS!$B$1:$B$27,BLIOTECAS!C$1:C$27)),"",LOOKUP($E227,BLIOTECAS!$B$1:$B$27,BLIOTECAS!C$1:C$27))</f>
        <v/>
      </c>
      <c r="B227" s="167" t="str">
        <f>IF(ISNA(LOOKUP($E227,BLIOTECAS!$B$1:$B$27,BLIOTECAS!D$1:D$27)),"",LOOKUP($E227,BLIOTECAS!$B$1:$B$27,BLIOTECAS!D$1:D$27))</f>
        <v/>
      </c>
      <c r="C227" s="167" t="str">
        <f>IFERROR(VLOOKUP(E227,BLIOTECAS!$C$1:$E$26,3,FALSE),"")</f>
        <v>Ciencias de la Salud</v>
      </c>
      <c r="D227" s="213">
        <v>43970.750694444447</v>
      </c>
      <c r="E227" s="212" t="s">
        <v>90</v>
      </c>
      <c r="F227" s="212" t="s">
        <v>316</v>
      </c>
      <c r="G227" s="212" t="s">
        <v>303</v>
      </c>
      <c r="H227" s="212" t="s">
        <v>333</v>
      </c>
      <c r="I227" s="212" t="s">
        <v>90</v>
      </c>
      <c r="J227" s="212"/>
      <c r="K227" s="212"/>
      <c r="L227" s="212"/>
      <c r="M227" s="212"/>
      <c r="N227" s="212"/>
      <c r="O227" s="212"/>
      <c r="P227" s="212"/>
      <c r="Q227" s="212">
        <v>2</v>
      </c>
      <c r="R227" s="212">
        <v>5</v>
      </c>
      <c r="S227" s="212">
        <v>3</v>
      </c>
      <c r="T227" s="212">
        <v>1</v>
      </c>
      <c r="U227" s="212">
        <v>2</v>
      </c>
      <c r="V227" s="212">
        <v>4</v>
      </c>
      <c r="W227" s="212"/>
      <c r="X227" s="212">
        <v>4</v>
      </c>
      <c r="Y227" s="212">
        <v>3</v>
      </c>
      <c r="Z227" s="212">
        <v>3</v>
      </c>
      <c r="AA227" s="212">
        <v>3</v>
      </c>
      <c r="AB227" s="212">
        <v>3</v>
      </c>
      <c r="AC227" s="212" t="s">
        <v>326</v>
      </c>
      <c r="AD227" s="212"/>
      <c r="AE227" s="212"/>
      <c r="AF227" s="212"/>
      <c r="AG227" s="212"/>
      <c r="AH227" s="212"/>
      <c r="AI227" s="212"/>
      <c r="AJ227" s="212"/>
      <c r="AK227" s="212" t="s">
        <v>239</v>
      </c>
      <c r="AL227" s="212" t="s">
        <v>323</v>
      </c>
      <c r="AM227" s="212"/>
      <c r="AN227" s="212"/>
      <c r="AO227" s="212"/>
      <c r="AP227" s="212"/>
      <c r="AQ227" s="212" t="s">
        <v>239</v>
      </c>
      <c r="AR227" s="212" t="s">
        <v>239</v>
      </c>
      <c r="AS227" s="212" t="s">
        <v>7</v>
      </c>
      <c r="AT227" s="212"/>
      <c r="AU227" s="212" t="s">
        <v>7</v>
      </c>
      <c r="AV227" s="212"/>
      <c r="AW227" s="212">
        <v>3</v>
      </c>
      <c r="AX227" s="212">
        <v>4</v>
      </c>
      <c r="AY227" s="212" t="s">
        <v>321</v>
      </c>
      <c r="AZ227" s="212" t="s">
        <v>315</v>
      </c>
      <c r="BA227" s="212"/>
      <c r="BB227">
        <f t="shared" si="14"/>
        <v>0</v>
      </c>
      <c r="BC227">
        <f t="shared" si="17"/>
        <v>0</v>
      </c>
      <c r="BD227">
        <f t="shared" si="17"/>
        <v>0</v>
      </c>
      <c r="BE227">
        <f t="shared" si="17"/>
        <v>1</v>
      </c>
      <c r="BF227">
        <f t="shared" si="17"/>
        <v>0</v>
      </c>
      <c r="BG227">
        <f t="shared" si="17"/>
        <v>0</v>
      </c>
      <c r="BH227">
        <f t="shared" si="16"/>
        <v>0</v>
      </c>
      <c r="BI227">
        <f t="shared" si="18"/>
        <v>0</v>
      </c>
      <c r="BJ227">
        <f t="shared" si="18"/>
        <v>0</v>
      </c>
      <c r="BK227">
        <f t="shared" si="18"/>
        <v>1</v>
      </c>
      <c r="BL227">
        <f t="shared" si="18"/>
        <v>0</v>
      </c>
      <c r="BM227">
        <f t="shared" si="18"/>
        <v>0</v>
      </c>
      <c r="BN227">
        <f t="shared" si="18"/>
        <v>0</v>
      </c>
    </row>
    <row r="228" spans="1:66" ht="15" x14ac:dyDescent="0.25">
      <c r="A228" s="167" t="str">
        <f>IF(ISNA(LOOKUP($E228,BLIOTECAS!$B$1:$B$27,BLIOTECAS!C$1:C$27)),"",LOOKUP($E228,BLIOTECAS!$B$1:$B$27,BLIOTECAS!C$1:C$27))</f>
        <v/>
      </c>
      <c r="B228" s="167" t="str">
        <f>IF(ISNA(LOOKUP($E228,BLIOTECAS!$B$1:$B$27,BLIOTECAS!D$1:D$27)),"",LOOKUP($E228,BLIOTECAS!$B$1:$B$27,BLIOTECAS!D$1:D$27))</f>
        <v/>
      </c>
      <c r="C228" s="167" t="str">
        <f>IFERROR(VLOOKUP(E228,BLIOTECAS!$C$1:$E$26,3,FALSE),"")</f>
        <v>Ciencias de la Salud</v>
      </c>
      <c r="D228" s="213">
        <v>43970.74722222222</v>
      </c>
      <c r="E228" s="212" t="s">
        <v>89</v>
      </c>
      <c r="F228" s="212" t="s">
        <v>351</v>
      </c>
      <c r="G228" s="212" t="s">
        <v>351</v>
      </c>
      <c r="H228" s="212" t="s">
        <v>312</v>
      </c>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f t="shared" si="14"/>
        <v>1</v>
      </c>
      <c r="BC228">
        <f t="shared" si="17"/>
        <v>0</v>
      </c>
      <c r="BD228">
        <f t="shared" si="17"/>
        <v>0</v>
      </c>
      <c r="BE228">
        <f t="shared" si="17"/>
        <v>0</v>
      </c>
      <c r="BF228">
        <f t="shared" si="17"/>
        <v>0</v>
      </c>
      <c r="BG228">
        <f t="shared" si="17"/>
        <v>0</v>
      </c>
      <c r="BH228">
        <f t="shared" si="16"/>
        <v>0</v>
      </c>
      <c r="BI228">
        <f t="shared" si="18"/>
        <v>0</v>
      </c>
      <c r="BJ228">
        <f t="shared" si="18"/>
        <v>0</v>
      </c>
      <c r="BK228">
        <f t="shared" si="18"/>
        <v>0</v>
      </c>
      <c r="BL228">
        <f t="shared" si="18"/>
        <v>0</v>
      </c>
      <c r="BM228">
        <f t="shared" si="18"/>
        <v>0</v>
      </c>
      <c r="BN228">
        <f t="shared" si="18"/>
        <v>0</v>
      </c>
    </row>
    <row r="229" spans="1:66" ht="15" x14ac:dyDescent="0.25">
      <c r="A229" s="167" t="str">
        <f>IF(ISNA(LOOKUP($E229,BLIOTECAS!$B$1:$B$27,BLIOTECAS!C$1:C$27)),"",LOOKUP($E229,BLIOTECAS!$B$1:$B$27,BLIOTECAS!C$1:C$27))</f>
        <v/>
      </c>
      <c r="B229" s="167" t="str">
        <f>IF(ISNA(LOOKUP($E229,BLIOTECAS!$B$1:$B$27,BLIOTECAS!D$1:D$27)),"",LOOKUP($E229,BLIOTECAS!$B$1:$B$27,BLIOTECAS!D$1:D$27))</f>
        <v/>
      </c>
      <c r="C229" s="167" t="str">
        <f>IFERROR(VLOOKUP(E229,BLIOTECAS!$C$1:$E$26,3,FALSE),"")</f>
        <v>Ciencias de la Salud</v>
      </c>
      <c r="D229" s="213">
        <v>43970.746527777781</v>
      </c>
      <c r="E229" s="212" t="s">
        <v>200</v>
      </c>
      <c r="F229" s="212" t="s">
        <v>316</v>
      </c>
      <c r="G229" s="212" t="s">
        <v>351</v>
      </c>
      <c r="H229" s="212" t="s">
        <v>330</v>
      </c>
      <c r="I229" s="212"/>
      <c r="J229" s="212"/>
      <c r="K229" s="212"/>
      <c r="L229" s="212"/>
      <c r="M229" s="212"/>
      <c r="N229" s="212"/>
      <c r="O229" s="212"/>
      <c r="P229" s="212"/>
      <c r="Q229" s="212"/>
      <c r="R229" s="212"/>
      <c r="S229" s="212"/>
      <c r="T229" s="212">
        <v>4</v>
      </c>
      <c r="U229" s="212"/>
      <c r="V229" s="212"/>
      <c r="W229" s="212"/>
      <c r="X229" s="212"/>
      <c r="Y229" s="212"/>
      <c r="Z229" s="212"/>
      <c r="AA229" s="212"/>
      <c r="AB229" s="212"/>
      <c r="AC229" s="212" t="s">
        <v>314</v>
      </c>
      <c r="AD229" s="212"/>
      <c r="AE229" s="212"/>
      <c r="AF229" s="212"/>
      <c r="AG229" s="212"/>
      <c r="AH229" s="212"/>
      <c r="AI229" s="212"/>
      <c r="AJ229" s="212">
        <v>3</v>
      </c>
      <c r="AK229" s="212" t="s">
        <v>7</v>
      </c>
      <c r="AL229" s="212"/>
      <c r="AM229" s="212"/>
      <c r="AN229" s="212"/>
      <c r="AO229" s="212"/>
      <c r="AP229" s="212"/>
      <c r="AQ229" s="212" t="s">
        <v>7</v>
      </c>
      <c r="AR229" s="212" t="s">
        <v>239</v>
      </c>
      <c r="AS229" s="212" t="s">
        <v>239</v>
      </c>
      <c r="AT229" s="212" t="s">
        <v>324</v>
      </c>
      <c r="AU229" s="212" t="s">
        <v>7</v>
      </c>
      <c r="AV229" s="212"/>
      <c r="AW229" s="212"/>
      <c r="AX229" s="212"/>
      <c r="AY229" s="212" t="s">
        <v>321</v>
      </c>
      <c r="AZ229" s="212" t="s">
        <v>315</v>
      </c>
      <c r="BA229" s="212"/>
      <c r="BB229">
        <f t="shared" si="14"/>
        <v>0</v>
      </c>
      <c r="BC229">
        <f t="shared" si="17"/>
        <v>1</v>
      </c>
      <c r="BD229">
        <f t="shared" si="17"/>
        <v>0</v>
      </c>
      <c r="BE229">
        <f t="shared" si="17"/>
        <v>0</v>
      </c>
      <c r="BF229">
        <f t="shared" si="17"/>
        <v>0</v>
      </c>
      <c r="BG229">
        <f t="shared" si="17"/>
        <v>0</v>
      </c>
      <c r="BH229">
        <f t="shared" si="16"/>
        <v>0</v>
      </c>
      <c r="BI229">
        <f t="shared" si="18"/>
        <v>0</v>
      </c>
      <c r="BJ229">
        <f t="shared" si="18"/>
        <v>0</v>
      </c>
      <c r="BK229">
        <f t="shared" si="18"/>
        <v>0</v>
      </c>
      <c r="BL229">
        <f t="shared" si="18"/>
        <v>0</v>
      </c>
      <c r="BM229">
        <f t="shared" si="18"/>
        <v>1</v>
      </c>
      <c r="BN229">
        <f t="shared" si="18"/>
        <v>0</v>
      </c>
    </row>
    <row r="230" spans="1:66" ht="15" x14ac:dyDescent="0.25">
      <c r="A230" s="167" t="str">
        <f>IF(ISNA(LOOKUP($E230,BLIOTECAS!$B$1:$B$27,BLIOTECAS!C$1:C$27)),"",LOOKUP($E230,BLIOTECAS!$B$1:$B$27,BLIOTECAS!C$1:C$27))</f>
        <v/>
      </c>
      <c r="B230" s="167" t="str">
        <f>IF(ISNA(LOOKUP($E230,BLIOTECAS!$B$1:$B$27,BLIOTECAS!D$1:D$27)),"",LOOKUP($E230,BLIOTECAS!$B$1:$B$27,BLIOTECAS!D$1:D$27))</f>
        <v/>
      </c>
      <c r="C230" s="167" t="str">
        <f>IFERROR(VLOOKUP(E230,BLIOTECAS!$C$1:$E$26,3,FALSE),"")</f>
        <v>Ciencias de la Salud</v>
      </c>
      <c r="D230" s="213">
        <v>43970.745138888888</v>
      </c>
      <c r="E230" s="212" t="s">
        <v>202</v>
      </c>
      <c r="F230" s="212" t="s">
        <v>303</v>
      </c>
      <c r="G230" s="212" t="s">
        <v>304</v>
      </c>
      <c r="H230" s="212" t="s">
        <v>312</v>
      </c>
      <c r="I230" s="212" t="s">
        <v>202</v>
      </c>
      <c r="J230" s="212" t="s">
        <v>89</v>
      </c>
      <c r="K230" s="212" t="s">
        <v>77</v>
      </c>
      <c r="L230" s="212"/>
      <c r="M230" s="212"/>
      <c r="N230" s="212"/>
      <c r="O230" s="212"/>
      <c r="P230" s="212"/>
      <c r="Q230" s="212">
        <v>4</v>
      </c>
      <c r="R230" s="212">
        <v>5</v>
      </c>
      <c r="S230" s="212">
        <v>2</v>
      </c>
      <c r="T230" s="212">
        <v>3</v>
      </c>
      <c r="U230" s="212">
        <v>1</v>
      </c>
      <c r="V230" s="212">
        <v>3</v>
      </c>
      <c r="W230" s="212"/>
      <c r="X230" s="212">
        <v>3</v>
      </c>
      <c r="Y230" s="212">
        <v>4</v>
      </c>
      <c r="Z230" s="212">
        <v>2</v>
      </c>
      <c r="AA230" s="212">
        <v>3</v>
      </c>
      <c r="AB230" s="212">
        <v>2</v>
      </c>
      <c r="AC230" s="212" t="s">
        <v>326</v>
      </c>
      <c r="AD230" s="212"/>
      <c r="AE230" s="212"/>
      <c r="AF230" s="212"/>
      <c r="AG230" s="212"/>
      <c r="AH230" s="212"/>
      <c r="AI230" s="212"/>
      <c r="AJ230" s="212">
        <v>3</v>
      </c>
      <c r="AK230" s="212" t="s">
        <v>239</v>
      </c>
      <c r="AL230" s="212" t="s">
        <v>307</v>
      </c>
      <c r="AM230" s="212"/>
      <c r="AN230" s="212"/>
      <c r="AO230" s="212"/>
      <c r="AP230" s="212"/>
      <c r="AQ230" s="212" t="s">
        <v>7</v>
      </c>
      <c r="AR230" s="212" t="s">
        <v>7</v>
      </c>
      <c r="AS230" s="212" t="s">
        <v>239</v>
      </c>
      <c r="AT230" s="212" t="s">
        <v>393</v>
      </c>
      <c r="AU230" s="212" t="s">
        <v>239</v>
      </c>
      <c r="AV230" s="212"/>
      <c r="AW230" s="212">
        <v>5</v>
      </c>
      <c r="AX230" s="212">
        <v>5</v>
      </c>
      <c r="AY230" s="212" t="s">
        <v>343</v>
      </c>
      <c r="AZ230" s="212" t="s">
        <v>315</v>
      </c>
      <c r="BA230" s="212"/>
      <c r="BB230">
        <f t="shared" ref="BB230:BB293" si="19">IF(IFERROR(FIND(BB$1,$H230,1),0)&lt;&gt;0,1,0)</f>
        <v>1</v>
      </c>
      <c r="BC230">
        <f t="shared" si="17"/>
        <v>0</v>
      </c>
      <c r="BD230">
        <f t="shared" si="17"/>
        <v>0</v>
      </c>
      <c r="BE230">
        <f t="shared" si="17"/>
        <v>0</v>
      </c>
      <c r="BF230">
        <f t="shared" si="17"/>
        <v>0</v>
      </c>
      <c r="BG230">
        <f t="shared" si="17"/>
        <v>0</v>
      </c>
      <c r="BH230">
        <f t="shared" si="16"/>
        <v>0</v>
      </c>
      <c r="BI230">
        <f t="shared" si="18"/>
        <v>0</v>
      </c>
      <c r="BJ230">
        <f t="shared" si="18"/>
        <v>0</v>
      </c>
      <c r="BK230">
        <f t="shared" si="18"/>
        <v>1</v>
      </c>
      <c r="BL230">
        <f t="shared" si="18"/>
        <v>0</v>
      </c>
      <c r="BM230">
        <f t="shared" si="18"/>
        <v>0</v>
      </c>
      <c r="BN230">
        <f t="shared" si="18"/>
        <v>0</v>
      </c>
    </row>
    <row r="231" spans="1:66" ht="15" x14ac:dyDescent="0.25">
      <c r="A231" s="167" t="str">
        <f>IF(ISNA(LOOKUP($E231,BLIOTECAS!$B$1:$B$27,BLIOTECAS!C$1:C$27)),"",LOOKUP($E231,BLIOTECAS!$B$1:$B$27,BLIOTECAS!C$1:C$27))</f>
        <v/>
      </c>
      <c r="B231" s="167" t="str">
        <f>IF(ISNA(LOOKUP($E231,BLIOTECAS!$B$1:$B$27,BLIOTECAS!D$1:D$27)),"",LOOKUP($E231,BLIOTECAS!$B$1:$B$27,BLIOTECAS!D$1:D$27))</f>
        <v/>
      </c>
      <c r="C231" s="167" t="str">
        <f>IFERROR(VLOOKUP(E231,BLIOTECAS!$C$1:$E$26,3,FALSE),"")</f>
        <v>Ciencias Sociales</v>
      </c>
      <c r="D231" s="213">
        <v>43970.743055555555</v>
      </c>
      <c r="E231" s="212" t="s">
        <v>80</v>
      </c>
      <c r="F231" s="212" t="s">
        <v>303</v>
      </c>
      <c r="G231" s="212" t="s">
        <v>303</v>
      </c>
      <c r="H231" s="212" t="s">
        <v>312</v>
      </c>
      <c r="I231" s="212" t="s">
        <v>80</v>
      </c>
      <c r="J231" s="212" t="s">
        <v>76</v>
      </c>
      <c r="K231" s="212" t="s">
        <v>203</v>
      </c>
      <c r="L231" s="212"/>
      <c r="M231" s="212"/>
      <c r="N231" s="212"/>
      <c r="O231" s="212"/>
      <c r="P231" s="212"/>
      <c r="Q231" s="212">
        <v>4</v>
      </c>
      <c r="R231" s="212">
        <v>4</v>
      </c>
      <c r="S231" s="212">
        <v>4</v>
      </c>
      <c r="T231" s="212">
        <v>3</v>
      </c>
      <c r="U231" s="212">
        <v>4</v>
      </c>
      <c r="V231" s="212">
        <v>4</v>
      </c>
      <c r="W231" s="212"/>
      <c r="X231" s="212">
        <v>4</v>
      </c>
      <c r="Y231" s="212">
        <v>5</v>
      </c>
      <c r="Z231" s="212">
        <v>5</v>
      </c>
      <c r="AA231" s="212">
        <v>3</v>
      </c>
      <c r="AB231" s="212">
        <v>4</v>
      </c>
      <c r="AC231" s="212" t="s">
        <v>314</v>
      </c>
      <c r="AD231" s="212"/>
      <c r="AE231" s="212"/>
      <c r="AF231" s="212"/>
      <c r="AG231" s="212"/>
      <c r="AH231" s="212"/>
      <c r="AI231" s="212"/>
      <c r="AJ231" s="212">
        <v>4</v>
      </c>
      <c r="AK231" s="212" t="s">
        <v>239</v>
      </c>
      <c r="AL231" s="212" t="s">
        <v>307</v>
      </c>
      <c r="AM231" s="212"/>
      <c r="AN231" s="212"/>
      <c r="AO231" s="212"/>
      <c r="AP231" s="212"/>
      <c r="AQ231" s="212" t="s">
        <v>7</v>
      </c>
      <c r="AR231" s="212" t="s">
        <v>239</v>
      </c>
      <c r="AS231" s="212" t="s">
        <v>7</v>
      </c>
      <c r="AT231" s="212"/>
      <c r="AU231" s="212" t="s">
        <v>7</v>
      </c>
      <c r="AV231" s="212"/>
      <c r="AW231" s="212">
        <v>5</v>
      </c>
      <c r="AX231" s="212">
        <v>5</v>
      </c>
      <c r="AY231" s="212" t="s">
        <v>321</v>
      </c>
      <c r="AZ231" s="212" t="s">
        <v>315</v>
      </c>
      <c r="BA231" s="212"/>
      <c r="BB231">
        <f t="shared" si="19"/>
        <v>1</v>
      </c>
      <c r="BC231">
        <f t="shared" si="17"/>
        <v>0</v>
      </c>
      <c r="BD231">
        <f t="shared" si="17"/>
        <v>0</v>
      </c>
      <c r="BE231">
        <f t="shared" si="17"/>
        <v>0</v>
      </c>
      <c r="BF231">
        <f t="shared" si="17"/>
        <v>0</v>
      </c>
      <c r="BG231">
        <f t="shared" si="17"/>
        <v>0</v>
      </c>
      <c r="BH231">
        <f t="shared" si="16"/>
        <v>0</v>
      </c>
      <c r="BI231">
        <f t="shared" si="18"/>
        <v>0</v>
      </c>
      <c r="BJ231">
        <f t="shared" si="18"/>
        <v>0</v>
      </c>
      <c r="BK231">
        <f t="shared" si="18"/>
        <v>0</v>
      </c>
      <c r="BL231">
        <f t="shared" si="18"/>
        <v>0</v>
      </c>
      <c r="BM231">
        <f t="shared" si="18"/>
        <v>1</v>
      </c>
      <c r="BN231">
        <f t="shared" si="18"/>
        <v>0</v>
      </c>
    </row>
    <row r="232" spans="1:66" ht="15" x14ac:dyDescent="0.25">
      <c r="A232" s="167" t="str">
        <f>IF(ISNA(LOOKUP($E232,BLIOTECAS!$B$1:$B$27,BLIOTECAS!C$1:C$27)),"",LOOKUP($E232,BLIOTECAS!$B$1:$B$27,BLIOTECAS!C$1:C$27))</f>
        <v/>
      </c>
      <c r="B232" s="167" t="str">
        <f>IF(ISNA(LOOKUP($E232,BLIOTECAS!$B$1:$B$27,BLIOTECAS!D$1:D$27)),"",LOOKUP($E232,BLIOTECAS!$B$1:$B$27,BLIOTECAS!D$1:D$27))</f>
        <v/>
      </c>
      <c r="C232" s="167" t="str">
        <f>IFERROR(VLOOKUP(E232,BLIOTECAS!$C$1:$E$26,3,FALSE),"")</f>
        <v>Ciencias Sociales</v>
      </c>
      <c r="D232" s="213">
        <v>43970.742361111108</v>
      </c>
      <c r="E232" s="212" t="s">
        <v>75</v>
      </c>
      <c r="F232" s="212" t="s">
        <v>311</v>
      </c>
      <c r="G232" s="212" t="s">
        <v>303</v>
      </c>
      <c r="H232" s="212" t="s">
        <v>312</v>
      </c>
      <c r="I232" s="212" t="s">
        <v>75</v>
      </c>
      <c r="J232" s="212" t="s">
        <v>72</v>
      </c>
      <c r="K232" s="212" t="s">
        <v>318</v>
      </c>
      <c r="L232" s="212"/>
      <c r="M232" s="212"/>
      <c r="N232" s="212"/>
      <c r="O232" s="212"/>
      <c r="P232" s="212"/>
      <c r="Q232" s="212">
        <v>4</v>
      </c>
      <c r="R232" s="212">
        <v>4</v>
      </c>
      <c r="S232" s="212">
        <v>4</v>
      </c>
      <c r="T232" s="212">
        <v>5</v>
      </c>
      <c r="U232" s="212">
        <v>3</v>
      </c>
      <c r="V232" s="212">
        <v>3</v>
      </c>
      <c r="W232" s="212"/>
      <c r="X232" s="212">
        <v>4</v>
      </c>
      <c r="Y232" s="212">
        <v>3</v>
      </c>
      <c r="Z232" s="212">
        <v>3</v>
      </c>
      <c r="AA232" s="212">
        <v>3</v>
      </c>
      <c r="AB232" s="212">
        <v>4</v>
      </c>
      <c r="AC232" s="212" t="s">
        <v>320</v>
      </c>
      <c r="AD232" s="212"/>
      <c r="AE232" s="212"/>
      <c r="AF232" s="212"/>
      <c r="AG232" s="212"/>
      <c r="AH232" s="212"/>
      <c r="AI232" s="212"/>
      <c r="AJ232" s="212">
        <v>3</v>
      </c>
      <c r="AK232" s="212" t="s">
        <v>239</v>
      </c>
      <c r="AL232" s="212" t="s">
        <v>323</v>
      </c>
      <c r="AM232" s="212"/>
      <c r="AN232" s="212"/>
      <c r="AO232" s="212"/>
      <c r="AP232" s="212"/>
      <c r="AQ232" s="212" t="s">
        <v>239</v>
      </c>
      <c r="AR232" s="212" t="s">
        <v>7</v>
      </c>
      <c r="AS232" s="212" t="s">
        <v>7</v>
      </c>
      <c r="AT232" s="212"/>
      <c r="AU232" s="212" t="s">
        <v>7</v>
      </c>
      <c r="AV232" s="212"/>
      <c r="AW232" s="212">
        <v>5</v>
      </c>
      <c r="AX232" s="212">
        <v>5</v>
      </c>
      <c r="AY232" s="212" t="s">
        <v>321</v>
      </c>
      <c r="AZ232" s="212" t="s">
        <v>315</v>
      </c>
      <c r="BA232" s="212"/>
      <c r="BB232">
        <f t="shared" si="19"/>
        <v>1</v>
      </c>
      <c r="BC232">
        <f t="shared" si="17"/>
        <v>0</v>
      </c>
      <c r="BD232">
        <f t="shared" si="17"/>
        <v>0</v>
      </c>
      <c r="BE232">
        <f t="shared" si="17"/>
        <v>0</v>
      </c>
      <c r="BF232">
        <f t="shared" si="17"/>
        <v>0</v>
      </c>
      <c r="BG232">
        <f t="shared" si="17"/>
        <v>0</v>
      </c>
      <c r="BH232">
        <f t="shared" si="16"/>
        <v>1</v>
      </c>
      <c r="BI232">
        <f t="shared" si="18"/>
        <v>1</v>
      </c>
      <c r="BJ232">
        <f t="shared" si="18"/>
        <v>0</v>
      </c>
      <c r="BK232">
        <f t="shared" si="18"/>
        <v>1</v>
      </c>
      <c r="BL232">
        <f t="shared" si="18"/>
        <v>1</v>
      </c>
      <c r="BM232">
        <f t="shared" si="18"/>
        <v>0</v>
      </c>
      <c r="BN232">
        <f t="shared" si="18"/>
        <v>0</v>
      </c>
    </row>
    <row r="233" spans="1:66" ht="15" x14ac:dyDescent="0.25">
      <c r="A233" s="167" t="str">
        <f>IF(ISNA(LOOKUP($E233,BLIOTECAS!$B$1:$B$27,BLIOTECAS!C$1:C$27)),"",LOOKUP($E233,BLIOTECAS!$B$1:$B$27,BLIOTECAS!C$1:C$27))</f>
        <v/>
      </c>
      <c r="B233" s="167" t="str">
        <f>IF(ISNA(LOOKUP($E233,BLIOTECAS!$B$1:$B$27,BLIOTECAS!D$1:D$27)),"",LOOKUP($E233,BLIOTECAS!$B$1:$B$27,BLIOTECAS!D$1:D$27))</f>
        <v/>
      </c>
      <c r="C233" s="167" t="str">
        <f>IFERROR(VLOOKUP(E233,BLIOTECAS!$C$1:$E$26,3,FALSE),"")</f>
        <v>Humanidades</v>
      </c>
      <c r="D233" s="213">
        <v>43970.741666666669</v>
      </c>
      <c r="E233" s="212" t="s">
        <v>72</v>
      </c>
      <c r="F233" s="212" t="s">
        <v>311</v>
      </c>
      <c r="G233" s="212" t="s">
        <v>311</v>
      </c>
      <c r="H233" s="212" t="s">
        <v>312</v>
      </c>
      <c r="I233" s="212" t="s">
        <v>72</v>
      </c>
      <c r="J233" s="212" t="s">
        <v>67</v>
      </c>
      <c r="K233" s="212"/>
      <c r="L233" s="212" t="s">
        <v>687</v>
      </c>
      <c r="M233" s="212"/>
      <c r="N233" s="212"/>
      <c r="O233" s="212"/>
      <c r="P233" s="212"/>
      <c r="Q233" s="212">
        <v>4</v>
      </c>
      <c r="R233" s="212">
        <v>3</v>
      </c>
      <c r="S233" s="212">
        <v>4</v>
      </c>
      <c r="T233" s="212">
        <v>3</v>
      </c>
      <c r="U233" s="212">
        <v>3</v>
      </c>
      <c r="V233" s="212">
        <v>4</v>
      </c>
      <c r="W233" s="212"/>
      <c r="X233" s="212">
        <v>4</v>
      </c>
      <c r="Y233" s="212">
        <v>5</v>
      </c>
      <c r="Z233" s="212">
        <v>4</v>
      </c>
      <c r="AA233" s="212">
        <v>3</v>
      </c>
      <c r="AB233" s="212">
        <v>4</v>
      </c>
      <c r="AC233" s="212" t="s">
        <v>314</v>
      </c>
      <c r="AD233" s="212"/>
      <c r="AE233" s="212"/>
      <c r="AF233" s="212"/>
      <c r="AG233" s="212"/>
      <c r="AH233" s="212"/>
      <c r="AI233" s="212"/>
      <c r="AJ233" s="212">
        <v>3</v>
      </c>
      <c r="AK233" s="212" t="s">
        <v>239</v>
      </c>
      <c r="AL233" s="212" t="s">
        <v>323</v>
      </c>
      <c r="AM233" s="212"/>
      <c r="AN233" s="212"/>
      <c r="AO233" s="212"/>
      <c r="AP233" s="212"/>
      <c r="AQ233" s="212" t="s">
        <v>7</v>
      </c>
      <c r="AR233" s="212" t="s">
        <v>239</v>
      </c>
      <c r="AS233" s="212" t="s">
        <v>239</v>
      </c>
      <c r="AT233" s="212" t="s">
        <v>324</v>
      </c>
      <c r="AU233" s="212" t="s">
        <v>239</v>
      </c>
      <c r="AV233" s="212"/>
      <c r="AW233" s="212">
        <v>5</v>
      </c>
      <c r="AX233" s="212">
        <v>5</v>
      </c>
      <c r="AY233" s="212" t="s">
        <v>309</v>
      </c>
      <c r="AZ233" s="212" t="s">
        <v>310</v>
      </c>
      <c r="BA233" s="212"/>
      <c r="BB233">
        <f t="shared" si="19"/>
        <v>1</v>
      </c>
      <c r="BC233">
        <f t="shared" si="17"/>
        <v>0</v>
      </c>
      <c r="BD233">
        <f t="shared" si="17"/>
        <v>0</v>
      </c>
      <c r="BE233">
        <f t="shared" si="17"/>
        <v>0</v>
      </c>
      <c r="BF233">
        <f t="shared" si="17"/>
        <v>0</v>
      </c>
      <c r="BG233">
        <f t="shared" si="17"/>
        <v>0</v>
      </c>
      <c r="BH233">
        <f t="shared" si="16"/>
        <v>0</v>
      </c>
      <c r="BI233">
        <f t="shared" si="18"/>
        <v>0</v>
      </c>
      <c r="BJ233">
        <f t="shared" si="18"/>
        <v>0</v>
      </c>
      <c r="BK233">
        <f t="shared" si="18"/>
        <v>0</v>
      </c>
      <c r="BL233">
        <f t="shared" si="18"/>
        <v>0</v>
      </c>
      <c r="BM233">
        <f t="shared" si="18"/>
        <v>1</v>
      </c>
      <c r="BN233">
        <f t="shared" si="18"/>
        <v>0</v>
      </c>
    </row>
    <row r="234" spans="1:66" ht="15" x14ac:dyDescent="0.25">
      <c r="A234" s="167" t="str">
        <f>IF(ISNA(LOOKUP($E234,BLIOTECAS!$B$1:$B$27,BLIOTECAS!C$1:C$27)),"",LOOKUP($E234,BLIOTECAS!$B$1:$B$27,BLIOTECAS!C$1:C$27))</f>
        <v/>
      </c>
      <c r="B234" s="167" t="str">
        <f>IF(ISNA(LOOKUP($E234,BLIOTECAS!$B$1:$B$27,BLIOTECAS!D$1:D$27)),"",LOOKUP($E234,BLIOTECAS!$B$1:$B$27,BLIOTECAS!D$1:D$27))</f>
        <v/>
      </c>
      <c r="C234" s="167" t="str">
        <f>IFERROR(VLOOKUP(E234,BLIOTECAS!$C$1:$E$26,3,FALSE),"")</f>
        <v>Humanidades</v>
      </c>
      <c r="D234" s="213">
        <v>43970.739583333336</v>
      </c>
      <c r="E234" s="212" t="s">
        <v>87</v>
      </c>
      <c r="F234" s="212" t="s">
        <v>311</v>
      </c>
      <c r="G234" s="212" t="s">
        <v>304</v>
      </c>
      <c r="H234" s="212" t="s">
        <v>312</v>
      </c>
      <c r="I234" s="212" t="s">
        <v>87</v>
      </c>
      <c r="J234" s="212" t="s">
        <v>317</v>
      </c>
      <c r="K234" s="212" t="s">
        <v>318</v>
      </c>
      <c r="L234" s="212" t="s">
        <v>688</v>
      </c>
      <c r="M234" s="212"/>
      <c r="N234" s="212"/>
      <c r="O234" s="212"/>
      <c r="P234" s="212"/>
      <c r="Q234" s="212">
        <v>4</v>
      </c>
      <c r="R234" s="212">
        <v>4</v>
      </c>
      <c r="S234" s="212">
        <v>4</v>
      </c>
      <c r="T234" s="212">
        <v>4</v>
      </c>
      <c r="U234" s="212">
        <v>4</v>
      </c>
      <c r="V234" s="212">
        <v>4</v>
      </c>
      <c r="W234" s="212"/>
      <c r="X234" s="212">
        <v>4</v>
      </c>
      <c r="Y234" s="212">
        <v>5</v>
      </c>
      <c r="Z234" s="212">
        <v>3</v>
      </c>
      <c r="AA234" s="212">
        <v>3</v>
      </c>
      <c r="AB234" s="212">
        <v>3</v>
      </c>
      <c r="AC234" s="212" t="s">
        <v>336</v>
      </c>
      <c r="AD234" s="212"/>
      <c r="AE234" s="212"/>
      <c r="AF234" s="212"/>
      <c r="AG234" s="212"/>
      <c r="AH234" s="212"/>
      <c r="AI234" s="212"/>
      <c r="AJ234" s="212">
        <v>5</v>
      </c>
      <c r="AK234" s="212" t="s">
        <v>239</v>
      </c>
      <c r="AL234" s="212" t="s">
        <v>307</v>
      </c>
      <c r="AM234" s="212"/>
      <c r="AN234" s="212"/>
      <c r="AO234" s="212"/>
      <c r="AP234" s="212"/>
      <c r="AQ234" s="212" t="s">
        <v>7</v>
      </c>
      <c r="AR234" s="212" t="s">
        <v>239</v>
      </c>
      <c r="AS234" s="212" t="s">
        <v>7</v>
      </c>
      <c r="AT234" s="212"/>
      <c r="AU234" s="212" t="s">
        <v>239</v>
      </c>
      <c r="AV234" s="212" t="s">
        <v>689</v>
      </c>
      <c r="AW234" s="212">
        <v>5</v>
      </c>
      <c r="AX234" s="212">
        <v>4</v>
      </c>
      <c r="AY234" s="212" t="s">
        <v>309</v>
      </c>
      <c r="AZ234" s="212" t="s">
        <v>315</v>
      </c>
      <c r="BA234" s="212"/>
      <c r="BB234">
        <f t="shared" si="19"/>
        <v>1</v>
      </c>
      <c r="BC234">
        <f t="shared" si="17"/>
        <v>0</v>
      </c>
      <c r="BD234">
        <f t="shared" si="17"/>
        <v>0</v>
      </c>
      <c r="BE234">
        <f t="shared" si="17"/>
        <v>0</v>
      </c>
      <c r="BF234">
        <f t="shared" si="17"/>
        <v>0</v>
      </c>
      <c r="BG234">
        <f t="shared" si="17"/>
        <v>0</v>
      </c>
      <c r="BH234">
        <f t="shared" si="16"/>
        <v>0</v>
      </c>
      <c r="BI234">
        <f t="shared" si="18"/>
        <v>0</v>
      </c>
      <c r="BJ234">
        <f t="shared" si="18"/>
        <v>0</v>
      </c>
      <c r="BK234">
        <f t="shared" si="18"/>
        <v>1</v>
      </c>
      <c r="BL234">
        <f t="shared" si="18"/>
        <v>1</v>
      </c>
      <c r="BM234">
        <f t="shared" si="18"/>
        <v>0</v>
      </c>
      <c r="BN234">
        <f t="shared" si="18"/>
        <v>0</v>
      </c>
    </row>
    <row r="235" spans="1:66" ht="15" x14ac:dyDescent="0.25">
      <c r="A235" s="167" t="str">
        <f>IF(ISNA(LOOKUP($E235,BLIOTECAS!$B$1:$B$27,BLIOTECAS!C$1:C$27)),"",LOOKUP($E235,BLIOTECAS!$B$1:$B$27,BLIOTECAS!C$1:C$27))</f>
        <v/>
      </c>
      <c r="B235" s="167" t="str">
        <f>IF(ISNA(LOOKUP($E235,BLIOTECAS!$B$1:$B$27,BLIOTECAS!D$1:D$27)),"",LOOKUP($E235,BLIOTECAS!$B$1:$B$27,BLIOTECAS!D$1:D$27))</f>
        <v/>
      </c>
      <c r="C235" s="167" t="str">
        <f>IFERROR(VLOOKUP(E235,BLIOTECAS!$C$1:$E$26,3,FALSE),"")</f>
        <v>Ciencias Sociales</v>
      </c>
      <c r="D235" s="213">
        <v>43970.738194444442</v>
      </c>
      <c r="E235" s="212" t="s">
        <v>80</v>
      </c>
      <c r="F235" s="212" t="s">
        <v>311</v>
      </c>
      <c r="G235" s="212" t="s">
        <v>311</v>
      </c>
      <c r="H235" s="212" t="s">
        <v>358</v>
      </c>
      <c r="I235" s="212" t="s">
        <v>80</v>
      </c>
      <c r="J235" s="212" t="s">
        <v>203</v>
      </c>
      <c r="K235" s="212" t="s">
        <v>486</v>
      </c>
      <c r="L235" s="212"/>
      <c r="M235" s="212"/>
      <c r="N235" s="212"/>
      <c r="O235" s="212"/>
      <c r="P235" s="212"/>
      <c r="Q235" s="212">
        <v>4</v>
      </c>
      <c r="R235" s="212">
        <v>4</v>
      </c>
      <c r="S235" s="212">
        <v>3</v>
      </c>
      <c r="T235" s="212">
        <v>1</v>
      </c>
      <c r="U235" s="212">
        <v>3</v>
      </c>
      <c r="V235" s="212">
        <v>3</v>
      </c>
      <c r="W235" s="212"/>
      <c r="X235" s="212">
        <v>3</v>
      </c>
      <c r="Y235" s="212">
        <v>4</v>
      </c>
      <c r="Z235" s="212">
        <v>4</v>
      </c>
      <c r="AA235" s="212">
        <v>5</v>
      </c>
      <c r="AB235" s="212">
        <v>4</v>
      </c>
      <c r="AC235" s="212" t="s">
        <v>369</v>
      </c>
      <c r="AD235" s="212"/>
      <c r="AE235" s="212"/>
      <c r="AF235" s="212"/>
      <c r="AG235" s="212"/>
      <c r="AH235" s="212"/>
      <c r="AI235" s="212"/>
      <c r="AJ235" s="212">
        <v>4</v>
      </c>
      <c r="AK235" s="212" t="s">
        <v>239</v>
      </c>
      <c r="AL235" s="212" t="s">
        <v>323</v>
      </c>
      <c r="AM235" s="212"/>
      <c r="AN235" s="212"/>
      <c r="AO235" s="212"/>
      <c r="AP235" s="212"/>
      <c r="AQ235" s="212" t="s">
        <v>7</v>
      </c>
      <c r="AR235" s="212" t="s">
        <v>7</v>
      </c>
      <c r="AS235" s="212" t="s">
        <v>7</v>
      </c>
      <c r="AT235" s="212"/>
      <c r="AU235" s="212" t="s">
        <v>7</v>
      </c>
      <c r="AV235" s="212" t="s">
        <v>690</v>
      </c>
      <c r="AW235" s="212">
        <v>5</v>
      </c>
      <c r="AX235" s="212">
        <v>5</v>
      </c>
      <c r="AY235" s="212" t="s">
        <v>321</v>
      </c>
      <c r="AZ235" s="212" t="s">
        <v>315</v>
      </c>
      <c r="BA235" s="212"/>
      <c r="BB235">
        <f t="shared" si="19"/>
        <v>1</v>
      </c>
      <c r="BC235">
        <f t="shared" si="17"/>
        <v>1</v>
      </c>
      <c r="BD235">
        <f t="shared" si="17"/>
        <v>0</v>
      </c>
      <c r="BE235">
        <f t="shared" si="17"/>
        <v>0</v>
      </c>
      <c r="BF235">
        <f t="shared" si="17"/>
        <v>0</v>
      </c>
      <c r="BG235">
        <f t="shared" si="17"/>
        <v>0</v>
      </c>
      <c r="BH235">
        <f t="shared" si="16"/>
        <v>0</v>
      </c>
      <c r="BI235">
        <f t="shared" si="18"/>
        <v>1</v>
      </c>
      <c r="BJ235">
        <f t="shared" si="18"/>
        <v>0</v>
      </c>
      <c r="BK235">
        <f t="shared" si="18"/>
        <v>0</v>
      </c>
      <c r="BL235">
        <f t="shared" si="18"/>
        <v>0</v>
      </c>
      <c r="BM235">
        <f t="shared" si="18"/>
        <v>0</v>
      </c>
      <c r="BN235">
        <f t="shared" si="18"/>
        <v>0</v>
      </c>
    </row>
    <row r="236" spans="1:66" ht="15" x14ac:dyDescent="0.25">
      <c r="A236" s="167" t="str">
        <f>IF(ISNA(LOOKUP($E236,BLIOTECAS!$B$1:$B$27,BLIOTECAS!C$1:C$27)),"",LOOKUP($E236,BLIOTECAS!$B$1:$B$27,BLIOTECAS!C$1:C$27))</f>
        <v/>
      </c>
      <c r="B236" s="167" t="str">
        <f>IF(ISNA(LOOKUP($E236,BLIOTECAS!$B$1:$B$27,BLIOTECAS!D$1:D$27)),"",LOOKUP($E236,BLIOTECAS!$B$1:$B$27,BLIOTECAS!D$1:D$27))</f>
        <v/>
      </c>
      <c r="C236" s="167" t="str">
        <f>IFERROR(VLOOKUP(E236,BLIOTECAS!$C$1:$E$26,3,FALSE),"")</f>
        <v>Humanidades</v>
      </c>
      <c r="D236" s="213">
        <v>43970.73333333333</v>
      </c>
      <c r="E236" s="212" t="s">
        <v>86</v>
      </c>
      <c r="F236" s="212" t="s">
        <v>316</v>
      </c>
      <c r="G236" s="212" t="s">
        <v>303</v>
      </c>
      <c r="H236" s="212" t="s">
        <v>312</v>
      </c>
      <c r="I236" s="212" t="s">
        <v>86</v>
      </c>
      <c r="J236" s="212"/>
      <c r="K236" s="212"/>
      <c r="L236" s="212"/>
      <c r="M236" s="212"/>
      <c r="N236" s="212"/>
      <c r="O236" s="212"/>
      <c r="P236" s="212"/>
      <c r="Q236" s="212">
        <v>2</v>
      </c>
      <c r="R236" s="212">
        <v>3</v>
      </c>
      <c r="S236" s="212">
        <v>4</v>
      </c>
      <c r="T236" s="212">
        <v>4</v>
      </c>
      <c r="U236" s="212">
        <v>5</v>
      </c>
      <c r="V236" s="212">
        <v>2</v>
      </c>
      <c r="W236" s="212"/>
      <c r="X236" s="212">
        <v>3</v>
      </c>
      <c r="Y236" s="212">
        <v>5</v>
      </c>
      <c r="Z236" s="212">
        <v>3</v>
      </c>
      <c r="AA236" s="212">
        <v>3</v>
      </c>
      <c r="AB236" s="212">
        <v>3</v>
      </c>
      <c r="AC236" s="212" t="s">
        <v>331</v>
      </c>
      <c r="AD236" s="212"/>
      <c r="AE236" s="212"/>
      <c r="AF236" s="212"/>
      <c r="AG236" s="212"/>
      <c r="AH236" s="212"/>
      <c r="AI236" s="212"/>
      <c r="AJ236" s="212">
        <v>3</v>
      </c>
      <c r="AK236" s="212" t="s">
        <v>239</v>
      </c>
      <c r="AL236" s="212" t="s">
        <v>323</v>
      </c>
      <c r="AM236" s="212"/>
      <c r="AN236" s="212"/>
      <c r="AO236" s="212"/>
      <c r="AP236" s="212"/>
      <c r="AQ236" s="212" t="s">
        <v>7</v>
      </c>
      <c r="AR236" s="212" t="s">
        <v>239</v>
      </c>
      <c r="AS236" s="212" t="s">
        <v>7</v>
      </c>
      <c r="AT236" s="212"/>
      <c r="AU236" s="212" t="s">
        <v>7</v>
      </c>
      <c r="AV236" s="212"/>
      <c r="AW236" s="212">
        <v>4</v>
      </c>
      <c r="AX236" s="212">
        <v>4</v>
      </c>
      <c r="AY236" s="212" t="s">
        <v>321</v>
      </c>
      <c r="AZ236" s="212" t="s">
        <v>337</v>
      </c>
      <c r="BA236" s="212"/>
      <c r="BB236">
        <f t="shared" si="19"/>
        <v>1</v>
      </c>
      <c r="BC236">
        <f t="shared" si="17"/>
        <v>0</v>
      </c>
      <c r="BD236">
        <f t="shared" si="17"/>
        <v>0</v>
      </c>
      <c r="BE236">
        <f t="shared" si="17"/>
        <v>0</v>
      </c>
      <c r="BF236">
        <f t="shared" si="17"/>
        <v>0</v>
      </c>
      <c r="BG236">
        <f t="shared" si="17"/>
        <v>0</v>
      </c>
      <c r="BH236">
        <f t="shared" si="16"/>
        <v>0</v>
      </c>
      <c r="BI236">
        <f t="shared" si="18"/>
        <v>0</v>
      </c>
      <c r="BJ236">
        <f t="shared" si="18"/>
        <v>0</v>
      </c>
      <c r="BK236">
        <f t="shared" si="18"/>
        <v>0</v>
      </c>
      <c r="BL236">
        <f t="shared" si="18"/>
        <v>1</v>
      </c>
      <c r="BM236">
        <f t="shared" si="18"/>
        <v>0</v>
      </c>
      <c r="BN236">
        <f t="shared" si="18"/>
        <v>0</v>
      </c>
    </row>
    <row r="237" spans="1:66" ht="15" x14ac:dyDescent="0.25">
      <c r="A237" s="167" t="str">
        <f>IF(ISNA(LOOKUP($E237,BLIOTECAS!$B$1:$B$27,BLIOTECAS!C$1:C$27)),"",LOOKUP($E237,BLIOTECAS!$B$1:$B$27,BLIOTECAS!C$1:C$27))</f>
        <v/>
      </c>
      <c r="B237" s="167" t="str">
        <f>IF(ISNA(LOOKUP($E237,BLIOTECAS!$B$1:$B$27,BLIOTECAS!D$1:D$27)),"",LOOKUP($E237,BLIOTECAS!$B$1:$B$27,BLIOTECAS!D$1:D$27))</f>
        <v/>
      </c>
      <c r="C237" s="167" t="str">
        <f>IFERROR(VLOOKUP(E237,BLIOTECAS!$C$1:$E$26,3,FALSE),"")</f>
        <v>Ciencias de la Salud</v>
      </c>
      <c r="D237" s="213">
        <v>43970.732638888891</v>
      </c>
      <c r="E237" s="212" t="s">
        <v>200</v>
      </c>
      <c r="F237" s="212" t="s">
        <v>303</v>
      </c>
      <c r="G237" s="212" t="s">
        <v>311</v>
      </c>
      <c r="H237" s="212" t="s">
        <v>330</v>
      </c>
      <c r="I237" s="212" t="s">
        <v>200</v>
      </c>
      <c r="J237" s="212" t="s">
        <v>89</v>
      </c>
      <c r="K237" s="212"/>
      <c r="L237" s="212"/>
      <c r="M237" s="212"/>
      <c r="N237" s="212"/>
      <c r="O237" s="212"/>
      <c r="P237" s="212"/>
      <c r="Q237" s="212">
        <v>3</v>
      </c>
      <c r="R237" s="212">
        <v>5</v>
      </c>
      <c r="S237" s="212">
        <v>3</v>
      </c>
      <c r="T237" s="212">
        <v>1</v>
      </c>
      <c r="U237" s="212">
        <v>3</v>
      </c>
      <c r="V237" s="212">
        <v>5</v>
      </c>
      <c r="W237" s="212"/>
      <c r="X237" s="212">
        <v>5</v>
      </c>
      <c r="Y237" s="212">
        <v>5</v>
      </c>
      <c r="Z237" s="212">
        <v>3</v>
      </c>
      <c r="AA237" s="212">
        <v>5</v>
      </c>
      <c r="AB237" s="212">
        <v>4</v>
      </c>
      <c r="AC237" s="212" t="s">
        <v>378</v>
      </c>
      <c r="AD237" s="212"/>
      <c r="AE237" s="212"/>
      <c r="AF237" s="212"/>
      <c r="AG237" s="212"/>
      <c r="AH237" s="212"/>
      <c r="AI237" s="212"/>
      <c r="AJ237" s="212">
        <v>5</v>
      </c>
      <c r="AK237" s="212" t="s">
        <v>239</v>
      </c>
      <c r="AL237" s="212"/>
      <c r="AM237" s="212"/>
      <c r="AN237" s="212"/>
      <c r="AO237" s="212"/>
      <c r="AP237" s="212"/>
      <c r="AQ237" s="212" t="s">
        <v>239</v>
      </c>
      <c r="AR237" s="212" t="s">
        <v>239</v>
      </c>
      <c r="AS237" s="212" t="s">
        <v>239</v>
      </c>
      <c r="AT237" s="212" t="s">
        <v>6</v>
      </c>
      <c r="AU237" s="212" t="s">
        <v>7</v>
      </c>
      <c r="AV237" s="212"/>
      <c r="AW237" s="212">
        <v>5</v>
      </c>
      <c r="AX237" s="212">
        <v>5</v>
      </c>
      <c r="AY237" s="212" t="s">
        <v>309</v>
      </c>
      <c r="AZ237" s="212" t="s">
        <v>310</v>
      </c>
      <c r="BA237" s="212"/>
      <c r="BB237">
        <f t="shared" si="19"/>
        <v>0</v>
      </c>
      <c r="BC237">
        <f t="shared" si="17"/>
        <v>1</v>
      </c>
      <c r="BD237">
        <f t="shared" si="17"/>
        <v>0</v>
      </c>
      <c r="BE237">
        <f t="shared" si="17"/>
        <v>0</v>
      </c>
      <c r="BF237">
        <f t="shared" si="17"/>
        <v>0</v>
      </c>
      <c r="BG237">
        <f t="shared" si="17"/>
        <v>0</v>
      </c>
      <c r="BH237">
        <f t="shared" si="16"/>
        <v>0</v>
      </c>
      <c r="BI237">
        <f t="shared" si="18"/>
        <v>1</v>
      </c>
      <c r="BJ237">
        <f t="shared" si="18"/>
        <v>0</v>
      </c>
      <c r="BK237">
        <f t="shared" si="18"/>
        <v>1</v>
      </c>
      <c r="BL237">
        <f t="shared" si="18"/>
        <v>0</v>
      </c>
      <c r="BM237">
        <f t="shared" si="18"/>
        <v>0</v>
      </c>
      <c r="BN237">
        <f t="shared" si="18"/>
        <v>0</v>
      </c>
    </row>
    <row r="238" spans="1:66" ht="15" x14ac:dyDescent="0.25">
      <c r="A238" s="167" t="str">
        <f>IF(ISNA(LOOKUP($E238,BLIOTECAS!$B$1:$B$27,BLIOTECAS!C$1:C$27)),"",LOOKUP($E238,BLIOTECAS!$B$1:$B$27,BLIOTECAS!C$1:C$27))</f>
        <v/>
      </c>
      <c r="B238" s="167" t="str">
        <f>IF(ISNA(LOOKUP($E238,BLIOTECAS!$B$1:$B$27,BLIOTECAS!D$1:D$27)),"",LOOKUP($E238,BLIOTECAS!$B$1:$B$27,BLIOTECAS!D$1:D$27))</f>
        <v/>
      </c>
      <c r="C238" s="167" t="str">
        <f>IFERROR(VLOOKUP(E238,BLIOTECAS!$C$1:$E$26,3,FALSE),"")</f>
        <v>Ciencias Sociales</v>
      </c>
      <c r="D238" s="213">
        <v>43970.731944444444</v>
      </c>
      <c r="E238" s="212" t="s">
        <v>74</v>
      </c>
      <c r="F238" s="212" t="s">
        <v>311</v>
      </c>
      <c r="G238" s="212" t="s">
        <v>304</v>
      </c>
      <c r="H238" s="212" t="s">
        <v>384</v>
      </c>
      <c r="I238" s="212" t="s">
        <v>74</v>
      </c>
      <c r="J238" s="212" t="s">
        <v>91</v>
      </c>
      <c r="K238" s="212"/>
      <c r="L238" s="212" t="s">
        <v>691</v>
      </c>
      <c r="M238" s="212"/>
      <c r="N238" s="212"/>
      <c r="O238" s="212"/>
      <c r="P238" s="212"/>
      <c r="Q238" s="212">
        <v>3</v>
      </c>
      <c r="R238" s="212">
        <v>4</v>
      </c>
      <c r="S238" s="212">
        <v>2</v>
      </c>
      <c r="T238" s="212">
        <v>3</v>
      </c>
      <c r="U238" s="212">
        <v>4</v>
      </c>
      <c r="V238" s="212">
        <v>4</v>
      </c>
      <c r="W238" s="212"/>
      <c r="X238" s="212">
        <v>3</v>
      </c>
      <c r="Y238" s="212">
        <v>5</v>
      </c>
      <c r="Z238" s="212">
        <v>1</v>
      </c>
      <c r="AA238" s="212">
        <v>5</v>
      </c>
      <c r="AB238" s="212">
        <v>1</v>
      </c>
      <c r="AC238" s="212" t="s">
        <v>326</v>
      </c>
      <c r="AD238" s="212"/>
      <c r="AE238" s="212"/>
      <c r="AF238" s="212"/>
      <c r="AG238" s="212"/>
      <c r="AH238" s="212"/>
      <c r="AI238" s="212"/>
      <c r="AJ238" s="212">
        <v>5</v>
      </c>
      <c r="AK238" s="212" t="s">
        <v>239</v>
      </c>
      <c r="AL238" s="212" t="s">
        <v>307</v>
      </c>
      <c r="AM238" s="212"/>
      <c r="AN238" s="212"/>
      <c r="AO238" s="212"/>
      <c r="AP238" s="212"/>
      <c r="AQ238" s="212" t="s">
        <v>7</v>
      </c>
      <c r="AR238" s="212" t="s">
        <v>239</v>
      </c>
      <c r="AS238" s="212" t="s">
        <v>7</v>
      </c>
      <c r="AT238" s="212"/>
      <c r="AU238" s="212"/>
      <c r="AV238" s="212" t="s">
        <v>692</v>
      </c>
      <c r="AW238" s="212">
        <v>5</v>
      </c>
      <c r="AX238" s="212">
        <v>5</v>
      </c>
      <c r="AY238" s="212" t="s">
        <v>321</v>
      </c>
      <c r="AZ238" s="212" t="s">
        <v>337</v>
      </c>
      <c r="BA238" s="212" t="s">
        <v>693</v>
      </c>
      <c r="BB238">
        <f t="shared" si="19"/>
        <v>1</v>
      </c>
      <c r="BC238">
        <f t="shared" si="17"/>
        <v>0</v>
      </c>
      <c r="BD238">
        <f t="shared" si="17"/>
        <v>1</v>
      </c>
      <c r="BE238">
        <f t="shared" si="17"/>
        <v>0</v>
      </c>
      <c r="BF238">
        <f t="shared" si="17"/>
        <v>0</v>
      </c>
      <c r="BG238">
        <f t="shared" si="17"/>
        <v>0</v>
      </c>
      <c r="BH238">
        <f t="shared" si="16"/>
        <v>0</v>
      </c>
      <c r="BI238">
        <f t="shared" si="18"/>
        <v>0</v>
      </c>
      <c r="BJ238">
        <f t="shared" si="18"/>
        <v>0</v>
      </c>
      <c r="BK238">
        <f t="shared" si="18"/>
        <v>1</v>
      </c>
      <c r="BL238">
        <f t="shared" si="18"/>
        <v>0</v>
      </c>
      <c r="BM238">
        <f t="shared" si="18"/>
        <v>0</v>
      </c>
      <c r="BN238">
        <f t="shared" si="18"/>
        <v>0</v>
      </c>
    </row>
    <row r="239" spans="1:66" ht="15" x14ac:dyDescent="0.25">
      <c r="A239" s="167" t="str">
        <f>IF(ISNA(LOOKUP($E239,BLIOTECAS!$B$1:$B$27,BLIOTECAS!C$1:C$27)),"",LOOKUP($E239,BLIOTECAS!$B$1:$B$27,BLIOTECAS!C$1:C$27))</f>
        <v/>
      </c>
      <c r="B239" s="167" t="str">
        <f>IF(ISNA(LOOKUP($E239,BLIOTECAS!$B$1:$B$27,BLIOTECAS!D$1:D$27)),"",LOOKUP($E239,BLIOTECAS!$B$1:$B$27,BLIOTECAS!D$1:D$27))</f>
        <v/>
      </c>
      <c r="C239" s="167" t="str">
        <f>IFERROR(VLOOKUP(E239,BLIOTECAS!$C$1:$E$26,3,FALSE),"")</f>
        <v>Ciencias de la Salud</v>
      </c>
      <c r="D239" s="213">
        <v>43970.731944444444</v>
      </c>
      <c r="E239" s="212" t="s">
        <v>200</v>
      </c>
      <c r="F239" s="212" t="s">
        <v>311</v>
      </c>
      <c r="G239" s="212" t="s">
        <v>303</v>
      </c>
      <c r="H239" s="212" t="s">
        <v>330</v>
      </c>
      <c r="I239" s="212" t="s">
        <v>200</v>
      </c>
      <c r="J239" s="212" t="s">
        <v>89</v>
      </c>
      <c r="K239" s="212"/>
      <c r="L239" s="212"/>
      <c r="M239" s="212"/>
      <c r="N239" s="212"/>
      <c r="O239" s="212"/>
      <c r="P239" s="212"/>
      <c r="Q239" s="212">
        <v>4</v>
      </c>
      <c r="R239" s="212">
        <v>3</v>
      </c>
      <c r="S239" s="212">
        <v>2</v>
      </c>
      <c r="T239" s="212">
        <v>2</v>
      </c>
      <c r="U239" s="212">
        <v>3</v>
      </c>
      <c r="V239" s="212">
        <v>4</v>
      </c>
      <c r="W239" s="212"/>
      <c r="X239" s="212">
        <v>4</v>
      </c>
      <c r="Y239" s="212">
        <v>5</v>
      </c>
      <c r="Z239" s="212">
        <v>4</v>
      </c>
      <c r="AA239" s="212">
        <v>4</v>
      </c>
      <c r="AB239" s="212">
        <v>4</v>
      </c>
      <c r="AC239" s="212" t="s">
        <v>341</v>
      </c>
      <c r="AD239" s="212"/>
      <c r="AE239" s="212"/>
      <c r="AF239" s="212"/>
      <c r="AG239" s="212"/>
      <c r="AH239" s="212"/>
      <c r="AI239" s="212"/>
      <c r="AJ239" s="212">
        <v>4</v>
      </c>
      <c r="AK239" s="212" t="s">
        <v>239</v>
      </c>
      <c r="AL239" s="212" t="s">
        <v>323</v>
      </c>
      <c r="AM239" s="212"/>
      <c r="AN239" s="212"/>
      <c r="AO239" s="212"/>
      <c r="AP239" s="212"/>
      <c r="AQ239" s="212" t="s">
        <v>7</v>
      </c>
      <c r="AR239" s="212" t="s">
        <v>239</v>
      </c>
      <c r="AS239" s="212" t="s">
        <v>239</v>
      </c>
      <c r="AT239" s="212" t="s">
        <v>324</v>
      </c>
      <c r="AU239" s="212" t="s">
        <v>7</v>
      </c>
      <c r="AV239" s="212"/>
      <c r="AW239" s="212">
        <v>5</v>
      </c>
      <c r="AX239" s="212">
        <v>5</v>
      </c>
      <c r="AY239" s="212" t="s">
        <v>309</v>
      </c>
      <c r="AZ239" s="212" t="s">
        <v>315</v>
      </c>
      <c r="BA239" s="212"/>
      <c r="BB239">
        <f t="shared" si="19"/>
        <v>0</v>
      </c>
      <c r="BC239">
        <f t="shared" si="17"/>
        <v>1</v>
      </c>
      <c r="BD239">
        <f t="shared" si="17"/>
        <v>0</v>
      </c>
      <c r="BE239">
        <f t="shared" si="17"/>
        <v>0</v>
      </c>
      <c r="BF239">
        <f t="shared" si="17"/>
        <v>0</v>
      </c>
      <c r="BG239">
        <f t="shared" si="17"/>
        <v>0</v>
      </c>
      <c r="BH239">
        <f t="shared" si="16"/>
        <v>0</v>
      </c>
      <c r="BI239">
        <f t="shared" si="18"/>
        <v>1</v>
      </c>
      <c r="BJ239">
        <f t="shared" si="18"/>
        <v>0</v>
      </c>
      <c r="BK239">
        <f t="shared" si="18"/>
        <v>1</v>
      </c>
      <c r="BL239">
        <f t="shared" si="18"/>
        <v>1</v>
      </c>
      <c r="BM239">
        <f t="shared" si="18"/>
        <v>0</v>
      </c>
      <c r="BN239">
        <f t="shared" si="18"/>
        <v>0</v>
      </c>
    </row>
    <row r="240" spans="1:66" ht="15" x14ac:dyDescent="0.25">
      <c r="A240" s="167" t="str">
        <f>IF(ISNA(LOOKUP($E240,BLIOTECAS!$B$1:$B$27,BLIOTECAS!C$1:C$27)),"",LOOKUP($E240,BLIOTECAS!$B$1:$B$27,BLIOTECAS!C$1:C$27))</f>
        <v/>
      </c>
      <c r="B240" s="167" t="str">
        <f>IF(ISNA(LOOKUP($E240,BLIOTECAS!$B$1:$B$27,BLIOTECAS!D$1:D$27)),"",LOOKUP($E240,BLIOTECAS!$B$1:$B$27,BLIOTECAS!D$1:D$27))</f>
        <v/>
      </c>
      <c r="C240" s="167" t="str">
        <f>IFERROR(VLOOKUP(E240,BLIOTECAS!$C$1:$E$26,3,FALSE),"")</f>
        <v>Ciencias Sociales</v>
      </c>
      <c r="D240" s="213">
        <v>43970.729166666664</v>
      </c>
      <c r="E240" s="212" t="s">
        <v>75</v>
      </c>
      <c r="F240" s="212" t="s">
        <v>311</v>
      </c>
      <c r="G240" s="212" t="s">
        <v>303</v>
      </c>
      <c r="H240" s="212" t="s">
        <v>312</v>
      </c>
      <c r="I240" s="212" t="s">
        <v>75</v>
      </c>
      <c r="J240" s="212"/>
      <c r="K240" s="212"/>
      <c r="L240" s="212"/>
      <c r="M240" s="212"/>
      <c r="N240" s="212"/>
      <c r="O240" s="212"/>
      <c r="P240" s="212"/>
      <c r="Q240" s="212">
        <v>5</v>
      </c>
      <c r="R240" s="212">
        <v>4</v>
      </c>
      <c r="S240" s="212">
        <v>4</v>
      </c>
      <c r="T240" s="212">
        <v>4</v>
      </c>
      <c r="U240" s="212">
        <v>2</v>
      </c>
      <c r="V240" s="212">
        <v>3</v>
      </c>
      <c r="W240" s="212"/>
      <c r="X240" s="212">
        <v>4</v>
      </c>
      <c r="Y240" s="212">
        <v>4</v>
      </c>
      <c r="Z240" s="212">
        <v>2</v>
      </c>
      <c r="AA240" s="212">
        <v>3</v>
      </c>
      <c r="AB240" s="212">
        <v>1</v>
      </c>
      <c r="AC240" s="212" t="s">
        <v>314</v>
      </c>
      <c r="AD240" s="212"/>
      <c r="AE240" s="212"/>
      <c r="AF240" s="212"/>
      <c r="AG240" s="212"/>
      <c r="AH240" s="212"/>
      <c r="AI240" s="212"/>
      <c r="AJ240" s="212">
        <v>4</v>
      </c>
      <c r="AK240" s="212" t="s">
        <v>239</v>
      </c>
      <c r="AL240" s="212" t="s">
        <v>323</v>
      </c>
      <c r="AM240" s="212"/>
      <c r="AN240" s="212"/>
      <c r="AO240" s="212"/>
      <c r="AP240" s="212"/>
      <c r="AQ240" s="212" t="s">
        <v>239</v>
      </c>
      <c r="AR240" s="212" t="s">
        <v>239</v>
      </c>
      <c r="AS240" s="212" t="s">
        <v>7</v>
      </c>
      <c r="AT240" s="212"/>
      <c r="AU240" s="212" t="s">
        <v>7</v>
      </c>
      <c r="AV240" s="212" t="s">
        <v>694</v>
      </c>
      <c r="AW240" s="212">
        <v>5</v>
      </c>
      <c r="AX240" s="212">
        <v>5</v>
      </c>
      <c r="AY240" s="212" t="s">
        <v>321</v>
      </c>
      <c r="AZ240" s="212" t="s">
        <v>310</v>
      </c>
      <c r="BA240" s="212" t="s">
        <v>695</v>
      </c>
      <c r="BB240">
        <f t="shared" si="19"/>
        <v>1</v>
      </c>
      <c r="BC240">
        <f t="shared" si="17"/>
        <v>0</v>
      </c>
      <c r="BD240">
        <f t="shared" si="17"/>
        <v>0</v>
      </c>
      <c r="BE240">
        <f t="shared" si="17"/>
        <v>0</v>
      </c>
      <c r="BF240">
        <f t="shared" si="17"/>
        <v>0</v>
      </c>
      <c r="BG240">
        <f t="shared" si="17"/>
        <v>0</v>
      </c>
      <c r="BH240">
        <f t="shared" si="16"/>
        <v>0</v>
      </c>
      <c r="BI240">
        <f t="shared" si="18"/>
        <v>0</v>
      </c>
      <c r="BJ240">
        <f t="shared" si="18"/>
        <v>0</v>
      </c>
      <c r="BK240">
        <f t="shared" si="18"/>
        <v>0</v>
      </c>
      <c r="BL240">
        <f t="shared" si="18"/>
        <v>0</v>
      </c>
      <c r="BM240">
        <f t="shared" si="18"/>
        <v>1</v>
      </c>
      <c r="BN240">
        <f t="shared" si="18"/>
        <v>0</v>
      </c>
    </row>
    <row r="241" spans="1:66" ht="15" x14ac:dyDescent="0.25">
      <c r="A241" s="167" t="str">
        <f>IF(ISNA(LOOKUP($E241,BLIOTECAS!$B$1:$B$27,BLIOTECAS!C$1:C$27)),"",LOOKUP($E241,BLIOTECAS!$B$1:$B$27,BLIOTECAS!C$1:C$27))</f>
        <v/>
      </c>
      <c r="B241" s="167" t="str">
        <f>IF(ISNA(LOOKUP($E241,BLIOTECAS!$B$1:$B$27,BLIOTECAS!D$1:D$27)),"",LOOKUP($E241,BLIOTECAS!$B$1:$B$27,BLIOTECAS!D$1:D$27))</f>
        <v/>
      </c>
      <c r="C241" s="167" t="str">
        <f>IFERROR(VLOOKUP(E241,BLIOTECAS!$C$1:$E$26,3,FALSE),"")</f>
        <v>Ciencias Experimentales</v>
      </c>
      <c r="D241" s="213">
        <v>43970.728472222225</v>
      </c>
      <c r="E241" s="212" t="s">
        <v>77</v>
      </c>
      <c r="F241" s="212" t="s">
        <v>316</v>
      </c>
      <c r="G241" s="212" t="s">
        <v>311</v>
      </c>
      <c r="H241" s="212" t="s">
        <v>312</v>
      </c>
      <c r="I241" s="212" t="s">
        <v>81</v>
      </c>
      <c r="J241" s="212"/>
      <c r="K241" s="212"/>
      <c r="L241" s="212"/>
      <c r="M241" s="212"/>
      <c r="N241" s="212"/>
      <c r="O241" s="212"/>
      <c r="P241" s="212"/>
      <c r="Q241" s="212">
        <v>2</v>
      </c>
      <c r="R241" s="212">
        <v>3</v>
      </c>
      <c r="S241" s="212">
        <v>5</v>
      </c>
      <c r="T241" s="212">
        <v>1</v>
      </c>
      <c r="U241" s="212">
        <v>2</v>
      </c>
      <c r="V241" s="212">
        <v>3</v>
      </c>
      <c r="W241" s="212"/>
      <c r="X241" s="212">
        <v>4</v>
      </c>
      <c r="Y241" s="212">
        <v>5</v>
      </c>
      <c r="Z241" s="212">
        <v>3</v>
      </c>
      <c r="AA241" s="212">
        <v>3</v>
      </c>
      <c r="AB241" s="212">
        <v>4</v>
      </c>
      <c r="AC241" s="212" t="s">
        <v>378</v>
      </c>
      <c r="AD241" s="212"/>
      <c r="AE241" s="212"/>
      <c r="AF241" s="212"/>
      <c r="AG241" s="212"/>
      <c r="AH241" s="212"/>
      <c r="AI241" s="212"/>
      <c r="AJ241" s="212"/>
      <c r="AK241" s="212" t="s">
        <v>239</v>
      </c>
      <c r="AL241" s="212" t="s">
        <v>323</v>
      </c>
      <c r="AM241" s="212"/>
      <c r="AN241" s="212"/>
      <c r="AO241" s="212"/>
      <c r="AP241" s="212"/>
      <c r="AQ241" s="212" t="s">
        <v>7</v>
      </c>
      <c r="AR241" s="212" t="s">
        <v>239</v>
      </c>
      <c r="AS241" s="212" t="s">
        <v>7</v>
      </c>
      <c r="AT241" s="212"/>
      <c r="AU241" s="212" t="s">
        <v>7</v>
      </c>
      <c r="AV241" s="212"/>
      <c r="AW241" s="212">
        <v>4</v>
      </c>
      <c r="AX241" s="212">
        <v>5</v>
      </c>
      <c r="AY241" s="212" t="s">
        <v>309</v>
      </c>
      <c r="AZ241" s="212" t="s">
        <v>310</v>
      </c>
      <c r="BA241" s="212"/>
      <c r="BB241">
        <f t="shared" si="19"/>
        <v>1</v>
      </c>
      <c r="BC241">
        <f t="shared" si="17"/>
        <v>0</v>
      </c>
      <c r="BD241">
        <f t="shared" si="17"/>
        <v>0</v>
      </c>
      <c r="BE241">
        <f t="shared" si="17"/>
        <v>0</v>
      </c>
      <c r="BF241">
        <f t="shared" si="17"/>
        <v>0</v>
      </c>
      <c r="BG241">
        <f t="shared" si="17"/>
        <v>0</v>
      </c>
      <c r="BH241">
        <f t="shared" si="16"/>
        <v>0</v>
      </c>
      <c r="BI241">
        <f t="shared" si="18"/>
        <v>1</v>
      </c>
      <c r="BJ241">
        <f t="shared" si="18"/>
        <v>0</v>
      </c>
      <c r="BK241">
        <f t="shared" si="18"/>
        <v>1</v>
      </c>
      <c r="BL241">
        <f t="shared" si="18"/>
        <v>0</v>
      </c>
      <c r="BM241">
        <f t="shared" si="18"/>
        <v>0</v>
      </c>
      <c r="BN241">
        <f t="shared" si="18"/>
        <v>0</v>
      </c>
    </row>
    <row r="242" spans="1:66" ht="15" x14ac:dyDescent="0.25">
      <c r="A242" s="167" t="str">
        <f>IF(ISNA(LOOKUP($E242,BLIOTECAS!$B$1:$B$27,BLIOTECAS!C$1:C$27)),"",LOOKUP($E242,BLIOTECAS!$B$1:$B$27,BLIOTECAS!C$1:C$27))</f>
        <v/>
      </c>
      <c r="B242" s="167" t="str">
        <f>IF(ISNA(LOOKUP($E242,BLIOTECAS!$B$1:$B$27,BLIOTECAS!D$1:D$27)),"",LOOKUP($E242,BLIOTECAS!$B$1:$B$27,BLIOTECAS!D$1:D$27))</f>
        <v/>
      </c>
      <c r="C242" s="167" t="str">
        <f>IFERROR(VLOOKUP(E242,BLIOTECAS!$C$1:$E$26,3,FALSE),"")</f>
        <v>Ciencias de la Salud</v>
      </c>
      <c r="D242" s="213">
        <v>43970.724999999999</v>
      </c>
      <c r="E242" s="212" t="s">
        <v>84</v>
      </c>
      <c r="F242" s="212" t="s">
        <v>303</v>
      </c>
      <c r="G242" s="212" t="s">
        <v>304</v>
      </c>
      <c r="H242" s="212" t="s">
        <v>330</v>
      </c>
      <c r="I242" s="212" t="s">
        <v>84</v>
      </c>
      <c r="J242" s="212"/>
      <c r="K242" s="212"/>
      <c r="L242" s="212"/>
      <c r="M242" s="212"/>
      <c r="N242" s="212"/>
      <c r="O242" s="212"/>
      <c r="P242" s="212"/>
      <c r="Q242" s="212">
        <v>4</v>
      </c>
      <c r="R242" s="212">
        <v>5</v>
      </c>
      <c r="S242" s="212">
        <v>1</v>
      </c>
      <c r="T242" s="212">
        <v>4</v>
      </c>
      <c r="U242" s="212">
        <v>4</v>
      </c>
      <c r="V242" s="212">
        <v>5</v>
      </c>
      <c r="W242" s="212"/>
      <c r="X242" s="212">
        <v>5</v>
      </c>
      <c r="Y242" s="212">
        <v>5</v>
      </c>
      <c r="Z242" s="212">
        <v>5</v>
      </c>
      <c r="AA242" s="212">
        <v>5</v>
      </c>
      <c r="AB242" s="212">
        <v>5</v>
      </c>
      <c r="AC242" s="212" t="s">
        <v>326</v>
      </c>
      <c r="AD242" s="212"/>
      <c r="AE242" s="212"/>
      <c r="AF242" s="212"/>
      <c r="AG242" s="212"/>
      <c r="AH242" s="212"/>
      <c r="AI242" s="212"/>
      <c r="AJ242" s="212">
        <v>5</v>
      </c>
      <c r="AK242" s="212" t="s">
        <v>239</v>
      </c>
      <c r="AL242" s="212" t="s">
        <v>327</v>
      </c>
      <c r="AM242" s="212"/>
      <c r="AN242" s="212"/>
      <c r="AO242" s="212"/>
      <c r="AP242" s="212"/>
      <c r="AQ242" s="212" t="s">
        <v>7</v>
      </c>
      <c r="AR242" s="212" t="s">
        <v>7</v>
      </c>
      <c r="AS242" s="212" t="s">
        <v>7</v>
      </c>
      <c r="AT242" s="212"/>
      <c r="AU242" s="212" t="s">
        <v>7</v>
      </c>
      <c r="AV242" s="212"/>
      <c r="AW242" s="212">
        <v>5</v>
      </c>
      <c r="AX242" s="212">
        <v>5</v>
      </c>
      <c r="AY242" s="212" t="s">
        <v>309</v>
      </c>
      <c r="AZ242" s="212" t="s">
        <v>310</v>
      </c>
      <c r="BA242" s="212" t="s">
        <v>696</v>
      </c>
      <c r="BB242">
        <f t="shared" si="19"/>
        <v>0</v>
      </c>
      <c r="BC242">
        <f t="shared" si="17"/>
        <v>1</v>
      </c>
      <c r="BD242">
        <f t="shared" si="17"/>
        <v>0</v>
      </c>
      <c r="BE242">
        <f t="shared" si="17"/>
        <v>0</v>
      </c>
      <c r="BF242">
        <f t="shared" si="17"/>
        <v>0</v>
      </c>
      <c r="BG242">
        <f t="shared" si="17"/>
        <v>0</v>
      </c>
      <c r="BH242">
        <f t="shared" si="16"/>
        <v>0</v>
      </c>
      <c r="BI242">
        <f t="shared" si="18"/>
        <v>0</v>
      </c>
      <c r="BJ242">
        <f t="shared" si="18"/>
        <v>0</v>
      </c>
      <c r="BK242">
        <f t="shared" si="18"/>
        <v>1</v>
      </c>
      <c r="BL242">
        <f t="shared" si="18"/>
        <v>0</v>
      </c>
      <c r="BM242">
        <f t="shared" si="18"/>
        <v>0</v>
      </c>
      <c r="BN242">
        <f t="shared" si="18"/>
        <v>0</v>
      </c>
    </row>
    <row r="243" spans="1:66" ht="15" x14ac:dyDescent="0.25">
      <c r="A243" s="167" t="str">
        <f>IF(ISNA(LOOKUP($E243,BLIOTECAS!$B$1:$B$27,BLIOTECAS!C$1:C$27)),"",LOOKUP($E243,BLIOTECAS!$B$1:$B$27,BLIOTECAS!C$1:C$27))</f>
        <v/>
      </c>
      <c r="B243" s="167" t="str">
        <f>IF(ISNA(LOOKUP($E243,BLIOTECAS!$B$1:$B$27,BLIOTECAS!D$1:D$27)),"",LOOKUP($E243,BLIOTECAS!$B$1:$B$27,BLIOTECAS!D$1:D$27))</f>
        <v/>
      </c>
      <c r="C243" s="167" t="str">
        <f>IFERROR(VLOOKUP(E243,BLIOTECAS!$C$1:$E$26,3,FALSE),"")</f>
        <v>Ciencias Experimentales</v>
      </c>
      <c r="D243" s="213">
        <v>43970.719444444447</v>
      </c>
      <c r="E243" s="212" t="s">
        <v>88</v>
      </c>
      <c r="F243" s="212" t="s">
        <v>316</v>
      </c>
      <c r="G243" s="212" t="s">
        <v>303</v>
      </c>
      <c r="H243" s="212" t="s">
        <v>312</v>
      </c>
      <c r="I243" s="212" t="s">
        <v>88</v>
      </c>
      <c r="J243" s="212"/>
      <c r="K243" s="212"/>
      <c r="L243" s="212"/>
      <c r="M243" s="212"/>
      <c r="N243" s="212"/>
      <c r="O243" s="212"/>
      <c r="P243" s="212"/>
      <c r="Q243" s="212">
        <v>5</v>
      </c>
      <c r="R243" s="212">
        <v>4</v>
      </c>
      <c r="S243" s="212">
        <v>2</v>
      </c>
      <c r="T243" s="212">
        <v>2</v>
      </c>
      <c r="U243" s="212">
        <v>4</v>
      </c>
      <c r="V243" s="212">
        <v>5</v>
      </c>
      <c r="W243" s="212"/>
      <c r="X243" s="212">
        <v>4</v>
      </c>
      <c r="Y243" s="212">
        <v>4</v>
      </c>
      <c r="Z243" s="212">
        <v>3</v>
      </c>
      <c r="AA243" s="212">
        <v>5</v>
      </c>
      <c r="AB243" s="212">
        <v>4</v>
      </c>
      <c r="AC243" s="212" t="s">
        <v>326</v>
      </c>
      <c r="AD243" s="212"/>
      <c r="AE243" s="212"/>
      <c r="AF243" s="212"/>
      <c r="AG243" s="212"/>
      <c r="AH243" s="212"/>
      <c r="AI243" s="212"/>
      <c r="AJ243" s="212">
        <v>4</v>
      </c>
      <c r="AK243" s="212" t="s">
        <v>239</v>
      </c>
      <c r="AL243" s="212"/>
      <c r="AM243" s="212"/>
      <c r="AN243" s="212"/>
      <c r="AO243" s="212"/>
      <c r="AP243" s="212"/>
      <c r="AQ243" s="212" t="s">
        <v>239</v>
      </c>
      <c r="AR243" s="212" t="s">
        <v>239</v>
      </c>
      <c r="AS243" s="212" t="s">
        <v>7</v>
      </c>
      <c r="AT243" s="212"/>
      <c r="AU243" s="212" t="s">
        <v>7</v>
      </c>
      <c r="AV243" s="212"/>
      <c r="AW243" s="212">
        <v>4</v>
      </c>
      <c r="AX243" s="212">
        <v>5</v>
      </c>
      <c r="AY243" s="212" t="s">
        <v>321</v>
      </c>
      <c r="AZ243" s="212" t="s">
        <v>315</v>
      </c>
      <c r="BA243" s="212"/>
      <c r="BB243">
        <f t="shared" si="19"/>
        <v>1</v>
      </c>
      <c r="BC243">
        <f t="shared" si="17"/>
        <v>0</v>
      </c>
      <c r="BD243">
        <f t="shared" si="17"/>
        <v>0</v>
      </c>
      <c r="BE243">
        <f t="shared" si="17"/>
        <v>0</v>
      </c>
      <c r="BF243">
        <f t="shared" si="17"/>
        <v>0</v>
      </c>
      <c r="BG243">
        <f t="shared" si="17"/>
        <v>0</v>
      </c>
      <c r="BH243">
        <f t="shared" si="16"/>
        <v>0</v>
      </c>
      <c r="BI243">
        <f t="shared" si="18"/>
        <v>0</v>
      </c>
      <c r="BJ243">
        <f t="shared" si="18"/>
        <v>0</v>
      </c>
      <c r="BK243">
        <f t="shared" si="18"/>
        <v>1</v>
      </c>
      <c r="BL243">
        <f t="shared" si="18"/>
        <v>0</v>
      </c>
      <c r="BM243">
        <f t="shared" si="18"/>
        <v>0</v>
      </c>
      <c r="BN243">
        <f t="shared" si="18"/>
        <v>0</v>
      </c>
    </row>
    <row r="244" spans="1:66" ht="15" x14ac:dyDescent="0.25">
      <c r="A244" s="167" t="str">
        <f>IF(ISNA(LOOKUP($E244,BLIOTECAS!$B$1:$B$27,BLIOTECAS!C$1:C$27)),"",LOOKUP($E244,BLIOTECAS!$B$1:$B$27,BLIOTECAS!C$1:C$27))</f>
        <v/>
      </c>
      <c r="B244" s="167" t="str">
        <f>IF(ISNA(LOOKUP($E244,BLIOTECAS!$B$1:$B$27,BLIOTECAS!D$1:D$27)),"",LOOKUP($E244,BLIOTECAS!$B$1:$B$27,BLIOTECAS!D$1:D$27))</f>
        <v/>
      </c>
      <c r="C244" s="167" t="str">
        <f>IFERROR(VLOOKUP(E244,BLIOTECAS!$C$1:$E$26,3,FALSE),"")</f>
        <v>Ciencias Sociales</v>
      </c>
      <c r="D244" s="213">
        <v>43970.71875</v>
      </c>
      <c r="E244" s="212" t="s">
        <v>80</v>
      </c>
      <c r="F244" s="212" t="s">
        <v>303</v>
      </c>
      <c r="G244" s="212" t="s">
        <v>311</v>
      </c>
      <c r="H244" s="212" t="s">
        <v>330</v>
      </c>
      <c r="I244" s="212" t="s">
        <v>80</v>
      </c>
      <c r="J244" s="212"/>
      <c r="K244" s="212"/>
      <c r="L244" s="212"/>
      <c r="M244" s="212"/>
      <c r="N244" s="212"/>
      <c r="O244" s="212"/>
      <c r="P244" s="212"/>
      <c r="Q244" s="212">
        <v>5</v>
      </c>
      <c r="R244" s="212">
        <v>5</v>
      </c>
      <c r="S244" s="212">
        <v>4</v>
      </c>
      <c r="T244" s="212">
        <v>3</v>
      </c>
      <c r="U244" s="212">
        <v>4</v>
      </c>
      <c r="V244" s="212">
        <v>4</v>
      </c>
      <c r="W244" s="212"/>
      <c r="X244" s="212">
        <v>3</v>
      </c>
      <c r="Y244" s="212">
        <v>4</v>
      </c>
      <c r="Z244" s="212">
        <v>2</v>
      </c>
      <c r="AA244" s="212">
        <v>3</v>
      </c>
      <c r="AB244" s="212">
        <v>2</v>
      </c>
      <c r="AC244" s="212" t="s">
        <v>320</v>
      </c>
      <c r="AD244" s="212"/>
      <c r="AE244" s="212"/>
      <c r="AF244" s="212"/>
      <c r="AG244" s="212"/>
      <c r="AH244" s="212"/>
      <c r="AI244" s="212"/>
      <c r="AJ244" s="212">
        <v>3</v>
      </c>
      <c r="AK244" s="212" t="s">
        <v>239</v>
      </c>
      <c r="AL244" s="212" t="s">
        <v>323</v>
      </c>
      <c r="AM244" s="212"/>
      <c r="AN244" s="212"/>
      <c r="AO244" s="212"/>
      <c r="AP244" s="212"/>
      <c r="AQ244" s="212" t="s">
        <v>239</v>
      </c>
      <c r="AR244" s="212" t="s">
        <v>239</v>
      </c>
      <c r="AS244" s="212" t="s">
        <v>7</v>
      </c>
      <c r="AT244" s="212"/>
      <c r="AU244" s="212" t="s">
        <v>239</v>
      </c>
      <c r="AV244" s="212"/>
      <c r="AW244" s="212">
        <v>5</v>
      </c>
      <c r="AX244" s="212">
        <v>5</v>
      </c>
      <c r="AY244" s="212" t="s">
        <v>321</v>
      </c>
      <c r="AZ244" s="212" t="s">
        <v>337</v>
      </c>
      <c r="BA244" s="212" t="s">
        <v>697</v>
      </c>
      <c r="BB244">
        <f t="shared" si="19"/>
        <v>0</v>
      </c>
      <c r="BC244">
        <f t="shared" si="17"/>
        <v>1</v>
      </c>
      <c r="BD244">
        <f t="shared" si="17"/>
        <v>0</v>
      </c>
      <c r="BE244">
        <f t="shared" si="17"/>
        <v>0</v>
      </c>
      <c r="BF244">
        <f t="shared" si="17"/>
        <v>0</v>
      </c>
      <c r="BG244">
        <f t="shared" si="17"/>
        <v>0</v>
      </c>
      <c r="BH244">
        <f t="shared" si="16"/>
        <v>1</v>
      </c>
      <c r="BI244">
        <f t="shared" si="18"/>
        <v>1</v>
      </c>
      <c r="BJ244">
        <f t="shared" si="18"/>
        <v>0</v>
      </c>
      <c r="BK244">
        <f t="shared" si="18"/>
        <v>1</v>
      </c>
      <c r="BL244">
        <f t="shared" si="18"/>
        <v>1</v>
      </c>
      <c r="BM244">
        <f t="shared" si="18"/>
        <v>0</v>
      </c>
      <c r="BN244">
        <f t="shared" si="18"/>
        <v>0</v>
      </c>
    </row>
    <row r="245" spans="1:66" ht="15" x14ac:dyDescent="0.25">
      <c r="A245" s="167" t="str">
        <f>IF(ISNA(LOOKUP($E245,BLIOTECAS!$B$1:$B$27,BLIOTECAS!C$1:C$27)),"",LOOKUP($E245,BLIOTECAS!$B$1:$B$27,BLIOTECAS!C$1:C$27))</f>
        <v/>
      </c>
      <c r="B245" s="167" t="str">
        <f>IF(ISNA(LOOKUP($E245,BLIOTECAS!$B$1:$B$27,BLIOTECAS!D$1:D$27)),"",LOOKUP($E245,BLIOTECAS!$B$1:$B$27,BLIOTECAS!D$1:D$27))</f>
        <v/>
      </c>
      <c r="C245" s="167" t="str">
        <f>IFERROR(VLOOKUP(E245,BLIOTECAS!$C$1:$E$26,3,FALSE),"")</f>
        <v>Ciencias Sociales</v>
      </c>
      <c r="D245" s="213">
        <v>43970.718055555553</v>
      </c>
      <c r="E245" s="212" t="s">
        <v>80</v>
      </c>
      <c r="F245" s="212" t="s">
        <v>303</v>
      </c>
      <c r="G245" s="212" t="s">
        <v>303</v>
      </c>
      <c r="H245" s="212" t="s">
        <v>312</v>
      </c>
      <c r="I245" s="212" t="s">
        <v>80</v>
      </c>
      <c r="J245" s="212" t="s">
        <v>203</v>
      </c>
      <c r="K245" s="212" t="s">
        <v>76</v>
      </c>
      <c r="L245" s="212"/>
      <c r="M245" s="212"/>
      <c r="N245" s="212"/>
      <c r="O245" s="212"/>
      <c r="P245" s="212"/>
      <c r="Q245" s="212">
        <v>4</v>
      </c>
      <c r="R245" s="212">
        <v>2</v>
      </c>
      <c r="S245" s="212">
        <v>4</v>
      </c>
      <c r="T245" s="212">
        <v>2</v>
      </c>
      <c r="U245" s="212">
        <v>5</v>
      </c>
      <c r="V245" s="212">
        <v>5</v>
      </c>
      <c r="W245" s="212"/>
      <c r="X245" s="212">
        <v>2</v>
      </c>
      <c r="Y245" s="212">
        <v>5</v>
      </c>
      <c r="Z245" s="212">
        <v>2</v>
      </c>
      <c r="AA245" s="212">
        <v>4</v>
      </c>
      <c r="AB245" s="212">
        <v>3</v>
      </c>
      <c r="AC245" s="212" t="s">
        <v>336</v>
      </c>
      <c r="AD245" s="212"/>
      <c r="AE245" s="212"/>
      <c r="AF245" s="212"/>
      <c r="AG245" s="212"/>
      <c r="AH245" s="212"/>
      <c r="AI245" s="212"/>
      <c r="AJ245" s="212"/>
      <c r="AK245" s="212" t="s">
        <v>7</v>
      </c>
      <c r="AL245" s="212"/>
      <c r="AM245" s="212"/>
      <c r="AN245" s="212"/>
      <c r="AO245" s="212"/>
      <c r="AP245" s="212"/>
      <c r="AQ245" s="212" t="s">
        <v>239</v>
      </c>
      <c r="AR245" s="212" t="s">
        <v>239</v>
      </c>
      <c r="AS245" s="212" t="s">
        <v>7</v>
      </c>
      <c r="AT245" s="212"/>
      <c r="AU245" s="212" t="s">
        <v>7</v>
      </c>
      <c r="AV245" s="212"/>
      <c r="AW245" s="212">
        <v>5</v>
      </c>
      <c r="AX245" s="212">
        <v>5</v>
      </c>
      <c r="AY245" s="212" t="s">
        <v>321</v>
      </c>
      <c r="AZ245" s="212" t="s">
        <v>337</v>
      </c>
      <c r="BA245" s="212"/>
      <c r="BB245">
        <f t="shared" si="19"/>
        <v>1</v>
      </c>
      <c r="BC245">
        <f t="shared" si="17"/>
        <v>0</v>
      </c>
      <c r="BD245">
        <f t="shared" si="17"/>
        <v>0</v>
      </c>
      <c r="BE245">
        <f t="shared" si="17"/>
        <v>0</v>
      </c>
      <c r="BF245">
        <f t="shared" si="17"/>
        <v>0</v>
      </c>
      <c r="BG245">
        <f t="shared" si="17"/>
        <v>0</v>
      </c>
      <c r="BH245">
        <f t="shared" si="16"/>
        <v>0</v>
      </c>
      <c r="BI245">
        <f t="shared" si="18"/>
        <v>0</v>
      </c>
      <c r="BJ245">
        <f t="shared" si="18"/>
        <v>0</v>
      </c>
      <c r="BK245">
        <f t="shared" si="18"/>
        <v>1</v>
      </c>
      <c r="BL245">
        <f t="shared" si="18"/>
        <v>1</v>
      </c>
      <c r="BM245">
        <f t="shared" si="18"/>
        <v>0</v>
      </c>
      <c r="BN245">
        <f t="shared" si="18"/>
        <v>0</v>
      </c>
    </row>
    <row r="246" spans="1:66" ht="15" x14ac:dyDescent="0.25">
      <c r="A246" s="167" t="str">
        <f>IF(ISNA(LOOKUP($E246,BLIOTECAS!$B$1:$B$27,BLIOTECAS!C$1:C$27)),"",LOOKUP($E246,BLIOTECAS!$B$1:$B$27,BLIOTECAS!C$1:C$27))</f>
        <v/>
      </c>
      <c r="B246" s="167" t="str">
        <f>IF(ISNA(LOOKUP($E246,BLIOTECAS!$B$1:$B$27,BLIOTECAS!D$1:D$27)),"",LOOKUP($E246,BLIOTECAS!$B$1:$B$27,BLIOTECAS!D$1:D$27))</f>
        <v/>
      </c>
      <c r="C246" s="167" t="str">
        <f>IFERROR(VLOOKUP(E246,BLIOTECAS!$C$1:$E$26,3,FALSE),"")</f>
        <v>Humanidades</v>
      </c>
      <c r="D246" s="213">
        <v>43970.71597222222</v>
      </c>
      <c r="E246" s="212" t="s">
        <v>86</v>
      </c>
      <c r="F246" s="212" t="s">
        <v>311</v>
      </c>
      <c r="G246" s="212" t="s">
        <v>304</v>
      </c>
      <c r="H246" s="212" t="s">
        <v>312</v>
      </c>
      <c r="I246" s="212" t="s">
        <v>317</v>
      </c>
      <c r="J246" s="212" t="s">
        <v>86</v>
      </c>
      <c r="K246" s="212" t="s">
        <v>91</v>
      </c>
      <c r="L246" s="212"/>
      <c r="M246" s="212"/>
      <c r="N246" s="212"/>
      <c r="O246" s="212"/>
      <c r="P246" s="212"/>
      <c r="Q246" s="212">
        <v>4</v>
      </c>
      <c r="R246" s="212">
        <v>4</v>
      </c>
      <c r="S246" s="212">
        <v>3</v>
      </c>
      <c r="T246" s="212">
        <v>1</v>
      </c>
      <c r="U246" s="212">
        <v>1</v>
      </c>
      <c r="V246" s="212">
        <v>5</v>
      </c>
      <c r="W246" s="212"/>
      <c r="X246" s="212">
        <v>5</v>
      </c>
      <c r="Y246" s="212">
        <v>5</v>
      </c>
      <c r="Z246" s="212">
        <v>5</v>
      </c>
      <c r="AA246" s="212">
        <v>5</v>
      </c>
      <c r="AB246" s="212">
        <v>5</v>
      </c>
      <c r="AC246" s="212"/>
      <c r="AD246" s="212"/>
      <c r="AE246" s="212"/>
      <c r="AF246" s="212"/>
      <c r="AG246" s="212"/>
      <c r="AH246" s="212"/>
      <c r="AI246" s="212"/>
      <c r="AJ246" s="212">
        <v>5</v>
      </c>
      <c r="AK246" s="212" t="s">
        <v>239</v>
      </c>
      <c r="AL246" s="212" t="s">
        <v>323</v>
      </c>
      <c r="AM246" s="212"/>
      <c r="AN246" s="212"/>
      <c r="AO246" s="212"/>
      <c r="AP246" s="212"/>
      <c r="AQ246" s="212" t="s">
        <v>239</v>
      </c>
      <c r="AR246" s="212" t="s">
        <v>239</v>
      </c>
      <c r="AS246" s="212" t="s">
        <v>239</v>
      </c>
      <c r="AT246" s="212" t="s">
        <v>324</v>
      </c>
      <c r="AU246" s="212" t="s">
        <v>239</v>
      </c>
      <c r="AV246" s="212"/>
      <c r="AW246" s="212">
        <v>5</v>
      </c>
      <c r="AX246" s="212">
        <v>5</v>
      </c>
      <c r="AY246" s="212" t="s">
        <v>309</v>
      </c>
      <c r="AZ246" s="212" t="s">
        <v>310</v>
      </c>
      <c r="BA246" s="212"/>
      <c r="BB246">
        <f t="shared" si="19"/>
        <v>1</v>
      </c>
      <c r="BC246">
        <f t="shared" si="17"/>
        <v>0</v>
      </c>
      <c r="BD246">
        <f t="shared" si="17"/>
        <v>0</v>
      </c>
      <c r="BE246">
        <f t="shared" si="17"/>
        <v>0</v>
      </c>
      <c r="BF246">
        <f t="shared" si="17"/>
        <v>0</v>
      </c>
      <c r="BG246">
        <f t="shared" si="17"/>
        <v>0</v>
      </c>
      <c r="BH246">
        <f t="shared" si="16"/>
        <v>0</v>
      </c>
      <c r="BI246">
        <f t="shared" si="18"/>
        <v>0</v>
      </c>
      <c r="BJ246">
        <f t="shared" si="18"/>
        <v>0</v>
      </c>
      <c r="BK246">
        <f t="shared" si="18"/>
        <v>0</v>
      </c>
      <c r="BL246">
        <f t="shared" si="18"/>
        <v>0</v>
      </c>
      <c r="BM246">
        <f t="shared" si="18"/>
        <v>0</v>
      </c>
      <c r="BN246">
        <f t="shared" si="18"/>
        <v>0</v>
      </c>
    </row>
    <row r="247" spans="1:66" ht="15" x14ac:dyDescent="0.25">
      <c r="A247" s="167" t="str">
        <f>IF(ISNA(LOOKUP($E247,BLIOTECAS!$B$1:$B$27,BLIOTECAS!C$1:C$27)),"",LOOKUP($E247,BLIOTECAS!$B$1:$B$27,BLIOTECAS!C$1:C$27))</f>
        <v/>
      </c>
      <c r="B247" s="167" t="str">
        <f>IF(ISNA(LOOKUP($E247,BLIOTECAS!$B$1:$B$27,BLIOTECAS!D$1:D$27)),"",LOOKUP($E247,BLIOTECAS!$B$1:$B$27,BLIOTECAS!D$1:D$27))</f>
        <v/>
      </c>
      <c r="C247" s="167" t="str">
        <f>IFERROR(VLOOKUP(E247,BLIOTECAS!$C$1:$E$26,3,FALSE),"")</f>
        <v>Ciencias de la Salud</v>
      </c>
      <c r="D247" s="213">
        <v>43970.715277777781</v>
      </c>
      <c r="E247" s="212" t="s">
        <v>92</v>
      </c>
      <c r="F247" s="212" t="s">
        <v>303</v>
      </c>
      <c r="G247" s="212" t="s">
        <v>311</v>
      </c>
      <c r="H247" s="212" t="s">
        <v>330</v>
      </c>
      <c r="I247" s="212" t="s">
        <v>92</v>
      </c>
      <c r="J247" s="212"/>
      <c r="K247" s="212"/>
      <c r="L247" s="212"/>
      <c r="M247" s="212"/>
      <c r="N247" s="212"/>
      <c r="O247" s="212"/>
      <c r="P247" s="212"/>
      <c r="Q247" s="212">
        <v>4</v>
      </c>
      <c r="R247" s="212">
        <v>3</v>
      </c>
      <c r="S247" s="212">
        <v>5</v>
      </c>
      <c r="T247" s="212">
        <v>3</v>
      </c>
      <c r="U247" s="212">
        <v>5</v>
      </c>
      <c r="V247" s="212">
        <v>3</v>
      </c>
      <c r="W247" s="212"/>
      <c r="X247" s="212">
        <v>4</v>
      </c>
      <c r="Y247" s="212">
        <v>5</v>
      </c>
      <c r="Z247" s="212">
        <v>5</v>
      </c>
      <c r="AA247" s="212">
        <v>5</v>
      </c>
      <c r="AB247" s="212">
        <v>4</v>
      </c>
      <c r="AC247" s="212" t="s">
        <v>314</v>
      </c>
      <c r="AD247" s="212"/>
      <c r="AE247" s="212"/>
      <c r="AF247" s="212"/>
      <c r="AG247" s="212"/>
      <c r="AH247" s="212"/>
      <c r="AI247" s="212"/>
      <c r="AJ247" s="212">
        <v>5</v>
      </c>
      <c r="AK247" s="212" t="s">
        <v>7</v>
      </c>
      <c r="AL247" s="212"/>
      <c r="AM247" s="212"/>
      <c r="AN247" s="212"/>
      <c r="AO247" s="212"/>
      <c r="AP247" s="212"/>
      <c r="AQ247" s="212" t="s">
        <v>239</v>
      </c>
      <c r="AR247" s="212" t="s">
        <v>239</v>
      </c>
      <c r="AS247" s="212" t="s">
        <v>239</v>
      </c>
      <c r="AT247" s="212"/>
      <c r="AU247" s="212" t="s">
        <v>7</v>
      </c>
      <c r="AV247" s="212"/>
      <c r="AW247" s="212">
        <v>5</v>
      </c>
      <c r="AX247" s="212">
        <v>5</v>
      </c>
      <c r="AY247" s="212" t="s">
        <v>309</v>
      </c>
      <c r="AZ247" s="212" t="s">
        <v>310</v>
      </c>
      <c r="BA247" s="212" t="s">
        <v>698</v>
      </c>
      <c r="BB247">
        <f t="shared" si="19"/>
        <v>0</v>
      </c>
      <c r="BC247">
        <f t="shared" si="17"/>
        <v>1</v>
      </c>
      <c r="BD247">
        <f t="shared" si="17"/>
        <v>0</v>
      </c>
      <c r="BE247">
        <f t="shared" si="17"/>
        <v>0</v>
      </c>
      <c r="BF247">
        <f t="shared" si="17"/>
        <v>0</v>
      </c>
      <c r="BG247">
        <f t="shared" si="17"/>
        <v>0</v>
      </c>
      <c r="BH247">
        <f t="shared" si="16"/>
        <v>0</v>
      </c>
      <c r="BI247">
        <f t="shared" si="18"/>
        <v>0</v>
      </c>
      <c r="BJ247">
        <f t="shared" si="18"/>
        <v>0</v>
      </c>
      <c r="BK247">
        <f t="shared" si="18"/>
        <v>0</v>
      </c>
      <c r="BL247">
        <f t="shared" si="18"/>
        <v>0</v>
      </c>
      <c r="BM247">
        <f t="shared" si="18"/>
        <v>1</v>
      </c>
      <c r="BN247">
        <f t="shared" si="18"/>
        <v>0</v>
      </c>
    </row>
    <row r="248" spans="1:66" ht="15" x14ac:dyDescent="0.25">
      <c r="A248" s="167" t="str">
        <f>IF(ISNA(LOOKUP($E248,BLIOTECAS!$B$1:$B$27,BLIOTECAS!C$1:C$27)),"",LOOKUP($E248,BLIOTECAS!$B$1:$B$27,BLIOTECAS!C$1:C$27))</f>
        <v/>
      </c>
      <c r="B248" s="167" t="str">
        <f>IF(ISNA(LOOKUP($E248,BLIOTECAS!$B$1:$B$27,BLIOTECAS!D$1:D$27)),"",LOOKUP($E248,BLIOTECAS!$B$1:$B$27,BLIOTECAS!D$1:D$27))</f>
        <v/>
      </c>
      <c r="C248" s="167" t="str">
        <f>IFERROR(VLOOKUP(E248,BLIOTECAS!$C$1:$E$26,3,FALSE),"")</f>
        <v>Ciencias de la Salud</v>
      </c>
      <c r="D248" s="213">
        <v>43970.714583333334</v>
      </c>
      <c r="E248" s="212" t="s">
        <v>91</v>
      </c>
      <c r="F248" s="212" t="s">
        <v>311</v>
      </c>
      <c r="G248" s="212" t="s">
        <v>311</v>
      </c>
      <c r="H248" s="212" t="s">
        <v>456</v>
      </c>
      <c r="I248" s="212" t="s">
        <v>91</v>
      </c>
      <c r="J248" s="212" t="s">
        <v>317</v>
      </c>
      <c r="K248" s="212"/>
      <c r="L248" s="212"/>
      <c r="M248" s="212"/>
      <c r="N248" s="212"/>
      <c r="O248" s="212"/>
      <c r="P248" s="212"/>
      <c r="Q248" s="212">
        <v>4</v>
      </c>
      <c r="R248" s="212">
        <v>4</v>
      </c>
      <c r="S248" s="212">
        <v>3</v>
      </c>
      <c r="T248" s="212">
        <v>3</v>
      </c>
      <c r="U248" s="212">
        <v>4</v>
      </c>
      <c r="V248" s="212">
        <v>3</v>
      </c>
      <c r="W248" s="212"/>
      <c r="X248" s="212">
        <v>3</v>
      </c>
      <c r="Y248" s="212">
        <v>4</v>
      </c>
      <c r="Z248" s="212">
        <v>4</v>
      </c>
      <c r="AA248" s="212">
        <v>3</v>
      </c>
      <c r="AB248" s="212">
        <v>4</v>
      </c>
      <c r="AC248" s="212" t="s">
        <v>326</v>
      </c>
      <c r="AD248" s="212"/>
      <c r="AE248" s="212"/>
      <c r="AF248" s="212"/>
      <c r="AG248" s="212"/>
      <c r="AH248" s="212"/>
      <c r="AI248" s="212"/>
      <c r="AJ248" s="212">
        <v>3</v>
      </c>
      <c r="AK248" s="212" t="s">
        <v>239</v>
      </c>
      <c r="AL248" s="212" t="s">
        <v>323</v>
      </c>
      <c r="AM248" s="212"/>
      <c r="AN248" s="212"/>
      <c r="AO248" s="212"/>
      <c r="AP248" s="212"/>
      <c r="AQ248" s="212" t="s">
        <v>239</v>
      </c>
      <c r="AR248" s="212" t="s">
        <v>239</v>
      </c>
      <c r="AS248" s="212" t="s">
        <v>239</v>
      </c>
      <c r="AT248" s="212" t="s">
        <v>324</v>
      </c>
      <c r="AU248" s="212" t="s">
        <v>7</v>
      </c>
      <c r="AV248" s="212"/>
      <c r="AW248" s="212">
        <v>4</v>
      </c>
      <c r="AX248" s="212">
        <v>4</v>
      </c>
      <c r="AY248" s="212" t="s">
        <v>343</v>
      </c>
      <c r="AZ248" s="212" t="s">
        <v>315</v>
      </c>
      <c r="BA248" s="212"/>
      <c r="BB248">
        <f t="shared" si="19"/>
        <v>0</v>
      </c>
      <c r="BC248">
        <f t="shared" si="17"/>
        <v>1</v>
      </c>
      <c r="BD248">
        <f t="shared" si="17"/>
        <v>1</v>
      </c>
      <c r="BE248">
        <f t="shared" si="17"/>
        <v>0</v>
      </c>
      <c r="BF248">
        <f t="shared" si="17"/>
        <v>0</v>
      </c>
      <c r="BG248">
        <f t="shared" si="17"/>
        <v>0</v>
      </c>
      <c r="BH248">
        <f t="shared" si="16"/>
        <v>0</v>
      </c>
      <c r="BI248">
        <f t="shared" si="18"/>
        <v>0</v>
      </c>
      <c r="BJ248">
        <f t="shared" si="18"/>
        <v>0</v>
      </c>
      <c r="BK248">
        <f t="shared" si="18"/>
        <v>1</v>
      </c>
      <c r="BL248">
        <f t="shared" si="18"/>
        <v>0</v>
      </c>
      <c r="BM248">
        <f t="shared" si="18"/>
        <v>0</v>
      </c>
      <c r="BN248">
        <f t="shared" si="18"/>
        <v>0</v>
      </c>
    </row>
    <row r="249" spans="1:66" ht="15" x14ac:dyDescent="0.25">
      <c r="A249" s="167" t="str">
        <f>IF(ISNA(LOOKUP($E249,BLIOTECAS!$B$1:$B$27,BLIOTECAS!C$1:C$27)),"",LOOKUP($E249,BLIOTECAS!$B$1:$B$27,BLIOTECAS!C$1:C$27))</f>
        <v/>
      </c>
      <c r="B249" s="167" t="str">
        <f>IF(ISNA(LOOKUP($E249,BLIOTECAS!$B$1:$B$27,BLIOTECAS!D$1:D$27)),"",LOOKUP($E249,BLIOTECAS!$B$1:$B$27,BLIOTECAS!D$1:D$27))</f>
        <v/>
      </c>
      <c r="C249" s="167" t="str">
        <f>IFERROR(VLOOKUP(E249,BLIOTECAS!$C$1:$E$26,3,FALSE),"")</f>
        <v>Ciencias Sociales</v>
      </c>
      <c r="D249" s="213">
        <v>43970.713888888888</v>
      </c>
      <c r="E249" s="212" t="s">
        <v>80</v>
      </c>
      <c r="F249" s="212" t="s">
        <v>311</v>
      </c>
      <c r="G249" s="212" t="s">
        <v>311</v>
      </c>
      <c r="H249" s="212" t="s">
        <v>312</v>
      </c>
      <c r="I249" s="212" t="s">
        <v>80</v>
      </c>
      <c r="J249" s="212" t="s">
        <v>86</v>
      </c>
      <c r="K249" s="212" t="s">
        <v>83</v>
      </c>
      <c r="L249" s="212" t="s">
        <v>178</v>
      </c>
      <c r="M249" s="212"/>
      <c r="N249" s="212"/>
      <c r="O249" s="212"/>
      <c r="P249" s="212"/>
      <c r="Q249" s="212">
        <v>4</v>
      </c>
      <c r="R249" s="212">
        <v>3</v>
      </c>
      <c r="S249" s="212">
        <v>3</v>
      </c>
      <c r="T249" s="212">
        <v>2</v>
      </c>
      <c r="U249" s="212">
        <v>4</v>
      </c>
      <c r="V249" s="212">
        <v>3</v>
      </c>
      <c r="W249" s="212"/>
      <c r="X249" s="212">
        <v>2</v>
      </c>
      <c r="Y249" s="212">
        <v>5</v>
      </c>
      <c r="Z249" s="212">
        <v>4</v>
      </c>
      <c r="AA249" s="212">
        <v>3</v>
      </c>
      <c r="AB249" s="212">
        <v>3</v>
      </c>
      <c r="AC249" s="212" t="s">
        <v>314</v>
      </c>
      <c r="AD249" s="212"/>
      <c r="AE249" s="212"/>
      <c r="AF249" s="212"/>
      <c r="AG249" s="212"/>
      <c r="AH249" s="212"/>
      <c r="AI249" s="212"/>
      <c r="AJ249" s="212">
        <v>3</v>
      </c>
      <c r="AK249" s="212" t="s">
        <v>239</v>
      </c>
      <c r="AL249" s="212" t="s">
        <v>307</v>
      </c>
      <c r="AM249" s="212"/>
      <c r="AN249" s="212"/>
      <c r="AO249" s="212"/>
      <c r="AP249" s="212"/>
      <c r="AQ249" s="212" t="s">
        <v>7</v>
      </c>
      <c r="AR249" s="212" t="s">
        <v>239</v>
      </c>
      <c r="AS249" s="212" t="s">
        <v>7</v>
      </c>
      <c r="AT249" s="212"/>
      <c r="AU249" s="212" t="s">
        <v>7</v>
      </c>
      <c r="AV249" s="212"/>
      <c r="AW249" s="212">
        <v>5</v>
      </c>
      <c r="AX249" s="212">
        <v>5</v>
      </c>
      <c r="AY249" s="212" t="s">
        <v>321</v>
      </c>
      <c r="AZ249" s="212" t="s">
        <v>337</v>
      </c>
      <c r="BA249" s="212"/>
      <c r="BB249">
        <f t="shared" si="19"/>
        <v>1</v>
      </c>
      <c r="BC249">
        <f t="shared" si="17"/>
        <v>0</v>
      </c>
      <c r="BD249">
        <f t="shared" si="17"/>
        <v>0</v>
      </c>
      <c r="BE249">
        <f t="shared" si="17"/>
        <v>0</v>
      </c>
      <c r="BF249">
        <f t="shared" si="17"/>
        <v>0</v>
      </c>
      <c r="BG249">
        <f t="shared" si="17"/>
        <v>0</v>
      </c>
      <c r="BH249">
        <f t="shared" ref="BH249:BN264" si="20">IF(IFERROR(FIND(BH$1,$AC249,1),0)&lt;&gt;0,1,0)</f>
        <v>0</v>
      </c>
      <c r="BI249">
        <f t="shared" si="18"/>
        <v>0</v>
      </c>
      <c r="BJ249">
        <f t="shared" si="18"/>
        <v>0</v>
      </c>
      <c r="BK249">
        <f t="shared" si="18"/>
        <v>0</v>
      </c>
      <c r="BL249">
        <f t="shared" si="18"/>
        <v>0</v>
      </c>
      <c r="BM249">
        <f t="shared" si="18"/>
        <v>1</v>
      </c>
      <c r="BN249">
        <f t="shared" si="18"/>
        <v>0</v>
      </c>
    </row>
    <row r="250" spans="1:66" ht="15" x14ac:dyDescent="0.25">
      <c r="A250" s="167" t="str">
        <f>IF(ISNA(LOOKUP($E250,BLIOTECAS!$B$1:$B$27,BLIOTECAS!C$1:C$27)),"",LOOKUP($E250,BLIOTECAS!$B$1:$B$27,BLIOTECAS!C$1:C$27))</f>
        <v/>
      </c>
      <c r="B250" s="167" t="str">
        <f>IF(ISNA(LOOKUP($E250,BLIOTECAS!$B$1:$B$27,BLIOTECAS!D$1:D$27)),"",LOOKUP($E250,BLIOTECAS!$B$1:$B$27,BLIOTECAS!D$1:D$27))</f>
        <v/>
      </c>
      <c r="C250" s="167" t="str">
        <f>IFERROR(VLOOKUP(E250,BLIOTECAS!$C$1:$E$26,3,FALSE),"")</f>
        <v>Ciencias Sociales</v>
      </c>
      <c r="D250" s="213">
        <v>43970.712500000001</v>
      </c>
      <c r="E250" s="212" t="s">
        <v>82</v>
      </c>
      <c r="F250" s="212" t="s">
        <v>303</v>
      </c>
      <c r="G250" s="212" t="s">
        <v>351</v>
      </c>
      <c r="H250" s="212" t="s">
        <v>330</v>
      </c>
      <c r="I250" s="212" t="s">
        <v>486</v>
      </c>
      <c r="J250" s="212"/>
      <c r="K250" s="212"/>
      <c r="L250" s="212"/>
      <c r="M250" s="212"/>
      <c r="N250" s="212"/>
      <c r="O250" s="212"/>
      <c r="P250" s="212"/>
      <c r="Q250" s="212">
        <v>2</v>
      </c>
      <c r="R250" s="212">
        <v>4</v>
      </c>
      <c r="S250" s="212">
        <v>4</v>
      </c>
      <c r="T250" s="212">
        <v>2</v>
      </c>
      <c r="U250" s="212">
        <v>2</v>
      </c>
      <c r="V250" s="212">
        <v>3</v>
      </c>
      <c r="W250" s="212"/>
      <c r="X250" s="212">
        <v>3</v>
      </c>
      <c r="Y250" s="212">
        <v>5</v>
      </c>
      <c r="Z250" s="212">
        <v>2</v>
      </c>
      <c r="AA250" s="212">
        <v>4</v>
      </c>
      <c r="AB250" s="212">
        <v>2</v>
      </c>
      <c r="AC250" s="212" t="s">
        <v>314</v>
      </c>
      <c r="AD250" s="212"/>
      <c r="AE250" s="212"/>
      <c r="AF250" s="212"/>
      <c r="AG250" s="212"/>
      <c r="AH250" s="212"/>
      <c r="AI250" s="212"/>
      <c r="AJ250" s="212">
        <v>3</v>
      </c>
      <c r="AK250" s="212" t="s">
        <v>239</v>
      </c>
      <c r="AL250" s="212" t="s">
        <v>307</v>
      </c>
      <c r="AM250" s="212"/>
      <c r="AN250" s="212"/>
      <c r="AO250" s="212"/>
      <c r="AP250" s="212"/>
      <c r="AQ250" s="212" t="s">
        <v>7</v>
      </c>
      <c r="AR250" s="212" t="s">
        <v>7</v>
      </c>
      <c r="AS250" s="212" t="s">
        <v>7</v>
      </c>
      <c r="AT250" s="212"/>
      <c r="AU250" s="212" t="s">
        <v>7</v>
      </c>
      <c r="AV250" s="212"/>
      <c r="AW250" s="212">
        <v>5</v>
      </c>
      <c r="AX250" s="212">
        <v>4</v>
      </c>
      <c r="AY250" s="212" t="s">
        <v>343</v>
      </c>
      <c r="AZ250" s="212" t="s">
        <v>315</v>
      </c>
      <c r="BA250" s="212"/>
      <c r="BB250">
        <f t="shared" si="19"/>
        <v>0</v>
      </c>
      <c r="BC250">
        <f t="shared" si="17"/>
        <v>1</v>
      </c>
      <c r="BD250">
        <f t="shared" si="17"/>
        <v>0</v>
      </c>
      <c r="BE250">
        <f t="shared" si="17"/>
        <v>0</v>
      </c>
      <c r="BF250">
        <f t="shared" si="17"/>
        <v>0</v>
      </c>
      <c r="BG250">
        <f t="shared" si="17"/>
        <v>0</v>
      </c>
      <c r="BH250">
        <f t="shared" si="20"/>
        <v>0</v>
      </c>
      <c r="BI250">
        <f t="shared" si="18"/>
        <v>0</v>
      </c>
      <c r="BJ250">
        <f t="shared" si="18"/>
        <v>0</v>
      </c>
      <c r="BK250">
        <f t="shared" si="18"/>
        <v>0</v>
      </c>
      <c r="BL250">
        <f t="shared" si="18"/>
        <v>0</v>
      </c>
      <c r="BM250">
        <f t="shared" si="18"/>
        <v>1</v>
      </c>
      <c r="BN250">
        <f t="shared" si="18"/>
        <v>0</v>
      </c>
    </row>
    <row r="251" spans="1:66" ht="15" x14ac:dyDescent="0.25">
      <c r="A251" s="167" t="str">
        <f>IF(ISNA(LOOKUP($E251,BLIOTECAS!$B$1:$B$27,BLIOTECAS!C$1:C$27)),"",LOOKUP($E251,BLIOTECAS!$B$1:$B$27,BLIOTECAS!C$1:C$27))</f>
        <v/>
      </c>
      <c r="B251" s="167" t="str">
        <f>IF(ISNA(LOOKUP($E251,BLIOTECAS!$B$1:$B$27,BLIOTECAS!D$1:D$27)),"",LOOKUP($E251,BLIOTECAS!$B$1:$B$27,BLIOTECAS!D$1:D$27))</f>
        <v/>
      </c>
      <c r="C251" s="167" t="str">
        <f>IFERROR(VLOOKUP(E251,BLIOTECAS!$C$1:$E$26,3,FALSE),"")</f>
        <v>Humanidades</v>
      </c>
      <c r="D251" s="213">
        <v>43970.702777777777</v>
      </c>
      <c r="E251" s="212" t="s">
        <v>86</v>
      </c>
      <c r="F251" s="212" t="s">
        <v>311</v>
      </c>
      <c r="G251" s="212" t="s">
        <v>311</v>
      </c>
      <c r="H251" s="212" t="s">
        <v>312</v>
      </c>
      <c r="I251" s="212" t="s">
        <v>86</v>
      </c>
      <c r="J251" s="212" t="s">
        <v>317</v>
      </c>
      <c r="K251" s="212" t="s">
        <v>87</v>
      </c>
      <c r="L251" s="212"/>
      <c r="M251" s="212"/>
      <c r="N251" s="212"/>
      <c r="O251" s="212"/>
      <c r="P251" s="212"/>
      <c r="Q251" s="212">
        <v>2</v>
      </c>
      <c r="R251" s="212">
        <v>5</v>
      </c>
      <c r="S251" s="212">
        <v>4</v>
      </c>
      <c r="T251" s="212">
        <v>5</v>
      </c>
      <c r="U251" s="212">
        <v>5</v>
      </c>
      <c r="V251" s="212">
        <v>5</v>
      </c>
      <c r="W251" s="212"/>
      <c r="X251" s="212">
        <v>4</v>
      </c>
      <c r="Y251" s="212">
        <v>5</v>
      </c>
      <c r="Z251" s="212">
        <v>5</v>
      </c>
      <c r="AA251" s="212">
        <v>5</v>
      </c>
      <c r="AB251" s="212">
        <v>5</v>
      </c>
      <c r="AC251" s="212" t="s">
        <v>331</v>
      </c>
      <c r="AD251" s="212"/>
      <c r="AE251" s="212"/>
      <c r="AF251" s="212"/>
      <c r="AG251" s="212"/>
      <c r="AH251" s="212"/>
      <c r="AI251" s="212"/>
      <c r="AJ251" s="212">
        <v>4</v>
      </c>
      <c r="AK251" s="212" t="s">
        <v>239</v>
      </c>
      <c r="AL251" s="212" t="s">
        <v>327</v>
      </c>
      <c r="AM251" s="212"/>
      <c r="AN251" s="212"/>
      <c r="AO251" s="212"/>
      <c r="AP251" s="212"/>
      <c r="AQ251" s="212" t="s">
        <v>7</v>
      </c>
      <c r="AR251" s="212" t="s">
        <v>239</v>
      </c>
      <c r="AS251" s="212" t="s">
        <v>7</v>
      </c>
      <c r="AT251" s="212"/>
      <c r="AU251" s="212" t="s">
        <v>7</v>
      </c>
      <c r="AV251" s="212"/>
      <c r="AW251" s="212">
        <v>5</v>
      </c>
      <c r="AX251" s="212">
        <v>5</v>
      </c>
      <c r="AY251" s="212" t="s">
        <v>309</v>
      </c>
      <c r="AZ251" s="212" t="s">
        <v>310</v>
      </c>
      <c r="BA251" s="212" t="s">
        <v>699</v>
      </c>
      <c r="BB251">
        <f t="shared" si="19"/>
        <v>1</v>
      </c>
      <c r="BC251">
        <f t="shared" si="17"/>
        <v>0</v>
      </c>
      <c r="BD251">
        <f t="shared" si="17"/>
        <v>0</v>
      </c>
      <c r="BE251">
        <f t="shared" si="17"/>
        <v>0</v>
      </c>
      <c r="BF251">
        <f t="shared" si="17"/>
        <v>0</v>
      </c>
      <c r="BG251">
        <f t="shared" si="17"/>
        <v>0</v>
      </c>
      <c r="BH251">
        <f t="shared" si="20"/>
        <v>0</v>
      </c>
      <c r="BI251">
        <f t="shared" si="18"/>
        <v>0</v>
      </c>
      <c r="BJ251">
        <f t="shared" si="18"/>
        <v>0</v>
      </c>
      <c r="BK251">
        <f t="shared" si="18"/>
        <v>0</v>
      </c>
      <c r="BL251">
        <f t="shared" si="18"/>
        <v>1</v>
      </c>
      <c r="BM251">
        <f t="shared" si="18"/>
        <v>0</v>
      </c>
      <c r="BN251">
        <f t="shared" si="18"/>
        <v>0</v>
      </c>
    </row>
    <row r="252" spans="1:66" ht="15" x14ac:dyDescent="0.25">
      <c r="A252" s="167" t="str">
        <f>IF(ISNA(LOOKUP($E252,BLIOTECAS!$B$1:$B$27,BLIOTECAS!C$1:C$27)),"",LOOKUP($E252,BLIOTECAS!$B$1:$B$27,BLIOTECAS!C$1:C$27))</f>
        <v/>
      </c>
      <c r="B252" s="167" t="str">
        <f>IF(ISNA(LOOKUP($E252,BLIOTECAS!$B$1:$B$27,BLIOTECAS!D$1:D$27)),"",LOOKUP($E252,BLIOTECAS!$B$1:$B$27,BLIOTECAS!D$1:D$27))</f>
        <v/>
      </c>
      <c r="C252" s="167" t="str">
        <f>IFERROR(VLOOKUP(E252,BLIOTECAS!$C$1:$E$26,3,FALSE),"")</f>
        <v>Humanidades</v>
      </c>
      <c r="D252" s="213">
        <v>43970.698611111111</v>
      </c>
      <c r="E252" s="212" t="s">
        <v>72</v>
      </c>
      <c r="F252" s="212" t="s">
        <v>311</v>
      </c>
      <c r="G252" s="212" t="s">
        <v>311</v>
      </c>
      <c r="H252" s="212" t="s">
        <v>330</v>
      </c>
      <c r="I252" s="212" t="s">
        <v>72</v>
      </c>
      <c r="J252" s="212"/>
      <c r="K252" s="212"/>
      <c r="L252" s="212"/>
      <c r="M252" s="212"/>
      <c r="N252" s="212"/>
      <c r="O252" s="212"/>
      <c r="P252" s="212"/>
      <c r="Q252" s="212">
        <v>4</v>
      </c>
      <c r="R252" s="212">
        <v>4</v>
      </c>
      <c r="S252" s="212">
        <v>5</v>
      </c>
      <c r="T252" s="212">
        <v>4</v>
      </c>
      <c r="U252" s="212">
        <v>4</v>
      </c>
      <c r="V252" s="212">
        <v>4</v>
      </c>
      <c r="W252" s="212"/>
      <c r="X252" s="212">
        <v>4</v>
      </c>
      <c r="Y252" s="212">
        <v>5</v>
      </c>
      <c r="Z252" s="212">
        <v>3</v>
      </c>
      <c r="AA252" s="212">
        <v>4</v>
      </c>
      <c r="AB252" s="212">
        <v>4</v>
      </c>
      <c r="AC252" s="212" t="s">
        <v>336</v>
      </c>
      <c r="AD252" s="212"/>
      <c r="AE252" s="212"/>
      <c r="AF252" s="212"/>
      <c r="AG252" s="212"/>
      <c r="AH252" s="212"/>
      <c r="AI252" s="212"/>
      <c r="AJ252" s="212">
        <v>4</v>
      </c>
      <c r="AK252" s="212" t="s">
        <v>239</v>
      </c>
      <c r="AL252" s="212" t="s">
        <v>323</v>
      </c>
      <c r="AM252" s="212"/>
      <c r="AN252" s="212"/>
      <c r="AO252" s="212"/>
      <c r="AP252" s="212"/>
      <c r="AQ252" s="212" t="s">
        <v>239</v>
      </c>
      <c r="AR252" s="212" t="s">
        <v>239</v>
      </c>
      <c r="AS252" s="212" t="s">
        <v>239</v>
      </c>
      <c r="AT252" s="212" t="s">
        <v>6</v>
      </c>
      <c r="AU252" s="212" t="s">
        <v>239</v>
      </c>
      <c r="AV252" s="212"/>
      <c r="AW252" s="212">
        <v>5</v>
      </c>
      <c r="AX252" s="212">
        <v>5</v>
      </c>
      <c r="AY252" s="212" t="s">
        <v>309</v>
      </c>
      <c r="AZ252" s="212" t="s">
        <v>337</v>
      </c>
      <c r="BA252" s="212"/>
      <c r="BB252">
        <f t="shared" si="19"/>
        <v>0</v>
      </c>
      <c r="BC252">
        <f t="shared" si="17"/>
        <v>1</v>
      </c>
      <c r="BD252">
        <f t="shared" si="17"/>
        <v>0</v>
      </c>
      <c r="BE252">
        <f t="shared" si="17"/>
        <v>0</v>
      </c>
      <c r="BF252">
        <f t="shared" si="17"/>
        <v>0</v>
      </c>
      <c r="BG252">
        <f t="shared" si="17"/>
        <v>0</v>
      </c>
      <c r="BH252">
        <f t="shared" si="20"/>
        <v>0</v>
      </c>
      <c r="BI252">
        <f t="shared" si="18"/>
        <v>0</v>
      </c>
      <c r="BJ252">
        <f t="shared" si="18"/>
        <v>0</v>
      </c>
      <c r="BK252">
        <f t="shared" si="18"/>
        <v>1</v>
      </c>
      <c r="BL252">
        <f t="shared" si="18"/>
        <v>1</v>
      </c>
      <c r="BM252">
        <f t="shared" si="18"/>
        <v>0</v>
      </c>
      <c r="BN252">
        <f t="shared" si="18"/>
        <v>0</v>
      </c>
    </row>
    <row r="253" spans="1:66" ht="15" x14ac:dyDescent="0.25">
      <c r="A253" s="167" t="str">
        <f>IF(ISNA(LOOKUP($E253,BLIOTECAS!$B$1:$B$27,BLIOTECAS!C$1:C$27)),"",LOOKUP($E253,BLIOTECAS!$B$1:$B$27,BLIOTECAS!C$1:C$27))</f>
        <v/>
      </c>
      <c r="B253" s="167" t="str">
        <f>IF(ISNA(LOOKUP($E253,BLIOTECAS!$B$1:$B$27,BLIOTECAS!D$1:D$27)),"",LOOKUP($E253,BLIOTECAS!$B$1:$B$27,BLIOTECAS!D$1:D$27))</f>
        <v/>
      </c>
      <c r="C253" s="167" t="str">
        <f>IFERROR(VLOOKUP(E253,BLIOTECAS!$C$1:$E$26,3,FALSE),"")</f>
        <v>Ciencias de la Salud</v>
      </c>
      <c r="D253" s="213">
        <v>43970.697222222225</v>
      </c>
      <c r="E253" s="212" t="s">
        <v>91</v>
      </c>
      <c r="F253" s="212" t="s">
        <v>303</v>
      </c>
      <c r="G253" s="212" t="s">
        <v>311</v>
      </c>
      <c r="H253" s="212" t="s">
        <v>330</v>
      </c>
      <c r="I253" s="212" t="s">
        <v>91</v>
      </c>
      <c r="J253" s="212" t="s">
        <v>317</v>
      </c>
      <c r="K253" s="212" t="s">
        <v>76</v>
      </c>
      <c r="L253" s="212"/>
      <c r="M253" s="212"/>
      <c r="N253" s="212"/>
      <c r="O253" s="212"/>
      <c r="P253" s="212"/>
      <c r="Q253" s="212">
        <v>4</v>
      </c>
      <c r="R253" s="212">
        <v>5</v>
      </c>
      <c r="S253" s="212">
        <v>4</v>
      </c>
      <c r="T253" s="212">
        <v>3</v>
      </c>
      <c r="U253" s="212">
        <v>4</v>
      </c>
      <c r="V253" s="212">
        <v>4</v>
      </c>
      <c r="W253" s="212"/>
      <c r="X253" s="212">
        <v>3</v>
      </c>
      <c r="Y253" s="212">
        <v>5</v>
      </c>
      <c r="Z253" s="212">
        <v>3</v>
      </c>
      <c r="AA253" s="212">
        <v>5</v>
      </c>
      <c r="AB253" s="212">
        <v>4</v>
      </c>
      <c r="AC253" s="212" t="s">
        <v>326</v>
      </c>
      <c r="AD253" s="212"/>
      <c r="AE253" s="212"/>
      <c r="AF253" s="212"/>
      <c r="AG253" s="212"/>
      <c r="AH253" s="212"/>
      <c r="AI253" s="212"/>
      <c r="AJ253" s="212">
        <v>4</v>
      </c>
      <c r="AK253" s="212" t="s">
        <v>239</v>
      </c>
      <c r="AL253" s="212" t="s">
        <v>323</v>
      </c>
      <c r="AM253" s="212"/>
      <c r="AN253" s="212"/>
      <c r="AO253" s="212"/>
      <c r="AP253" s="212"/>
      <c r="AQ253" s="212" t="s">
        <v>239</v>
      </c>
      <c r="AR253" s="212" t="s">
        <v>239</v>
      </c>
      <c r="AS253" s="212" t="s">
        <v>239</v>
      </c>
      <c r="AT253" s="212" t="s">
        <v>393</v>
      </c>
      <c r="AU253" s="212" t="s">
        <v>239</v>
      </c>
      <c r="AV253" s="212"/>
      <c r="AW253" s="212">
        <v>5</v>
      </c>
      <c r="AX253" s="212">
        <v>5</v>
      </c>
      <c r="AY253" s="212" t="s">
        <v>321</v>
      </c>
      <c r="AZ253" s="212" t="s">
        <v>310</v>
      </c>
      <c r="BA253" s="212"/>
      <c r="BB253">
        <f t="shared" si="19"/>
        <v>0</v>
      </c>
      <c r="BC253">
        <f t="shared" si="17"/>
        <v>1</v>
      </c>
      <c r="BD253">
        <f t="shared" si="17"/>
        <v>0</v>
      </c>
      <c r="BE253">
        <f t="shared" si="17"/>
        <v>0</v>
      </c>
      <c r="BF253">
        <f t="shared" si="17"/>
        <v>0</v>
      </c>
      <c r="BG253">
        <f t="shared" si="17"/>
        <v>0</v>
      </c>
      <c r="BH253">
        <f t="shared" si="20"/>
        <v>0</v>
      </c>
      <c r="BI253">
        <f t="shared" si="18"/>
        <v>0</v>
      </c>
      <c r="BJ253">
        <f t="shared" si="18"/>
        <v>0</v>
      </c>
      <c r="BK253">
        <f t="shared" si="18"/>
        <v>1</v>
      </c>
      <c r="BL253">
        <f t="shared" si="18"/>
        <v>0</v>
      </c>
      <c r="BM253">
        <f t="shared" si="18"/>
        <v>0</v>
      </c>
      <c r="BN253">
        <f t="shared" si="18"/>
        <v>0</v>
      </c>
    </row>
    <row r="254" spans="1:66" x14ac:dyDescent="0.2">
      <c r="A254" s="167" t="str">
        <f>IF(ISNA(LOOKUP($E254,BLIOTECAS!$B$1:$B$27,BLIOTECAS!C$1:C$27)),"",LOOKUP($E254,BLIOTECAS!$B$1:$B$27,BLIOTECAS!C$1:C$27))</f>
        <v/>
      </c>
      <c r="B254" s="167" t="str">
        <f>IF(ISNA(LOOKUP($E254,BLIOTECAS!$B$1:$B$27,BLIOTECAS!D$1:D$27)),"",LOOKUP($E254,BLIOTECAS!$B$1:$B$27,BLIOTECAS!D$1:D$27))</f>
        <v/>
      </c>
      <c r="C254" s="167" t="str">
        <f>IFERROR(VLOOKUP(E254,BLIOTECAS!$C$1:$E$26,3,FALSE),"")</f>
        <v>Ciencias de la Salud</v>
      </c>
      <c r="D254" s="229">
        <v>43970.690972222219</v>
      </c>
      <c r="E254" t="s">
        <v>91</v>
      </c>
      <c r="F254" t="s">
        <v>311</v>
      </c>
      <c r="G254" t="s">
        <v>311</v>
      </c>
      <c r="H254" t="s">
        <v>700</v>
      </c>
      <c r="I254" t="s">
        <v>318</v>
      </c>
      <c r="J254" t="s">
        <v>86</v>
      </c>
      <c r="K254" t="s">
        <v>80</v>
      </c>
      <c r="Q254">
        <v>4</v>
      </c>
      <c r="R254">
        <v>3</v>
      </c>
      <c r="S254">
        <v>5</v>
      </c>
      <c r="T254">
        <v>2</v>
      </c>
      <c r="U254">
        <v>4</v>
      </c>
      <c r="V254">
        <v>4</v>
      </c>
      <c r="X254">
        <v>4</v>
      </c>
      <c r="Y254">
        <v>4</v>
      </c>
      <c r="Z254">
        <v>5</v>
      </c>
      <c r="AA254">
        <v>5</v>
      </c>
      <c r="AB254">
        <v>4</v>
      </c>
      <c r="AC254" t="s">
        <v>336</v>
      </c>
      <c r="AJ254">
        <v>5</v>
      </c>
      <c r="AK254" t="s">
        <v>239</v>
      </c>
      <c r="AL254" t="s">
        <v>327</v>
      </c>
      <c r="AQ254" t="s">
        <v>7</v>
      </c>
      <c r="AR254" s="124" t="s">
        <v>239</v>
      </c>
      <c r="AS254" t="s">
        <v>7</v>
      </c>
      <c r="AU254" t="s">
        <v>239</v>
      </c>
      <c r="AW254">
        <v>5</v>
      </c>
      <c r="AX254" s="124">
        <v>5</v>
      </c>
      <c r="AY254" s="209" t="s">
        <v>309</v>
      </c>
      <c r="AZ254" t="s">
        <v>310</v>
      </c>
      <c r="BB254">
        <f t="shared" si="19"/>
        <v>1</v>
      </c>
      <c r="BC254">
        <f t="shared" si="17"/>
        <v>0</v>
      </c>
      <c r="BD254">
        <f t="shared" si="17"/>
        <v>1</v>
      </c>
      <c r="BE254">
        <f t="shared" ref="BC254:BG305" si="21">IF(IFERROR(FIND(BE$1,$H254,1),0)&lt;&gt;0,1,0)</f>
        <v>0</v>
      </c>
      <c r="BF254">
        <f t="shared" si="21"/>
        <v>1</v>
      </c>
      <c r="BG254">
        <f t="shared" si="21"/>
        <v>0</v>
      </c>
      <c r="BH254">
        <f t="shared" si="20"/>
        <v>0</v>
      </c>
      <c r="BI254">
        <f t="shared" si="18"/>
        <v>0</v>
      </c>
      <c r="BJ254">
        <f t="shared" si="18"/>
        <v>0</v>
      </c>
      <c r="BK254">
        <f t="shared" si="18"/>
        <v>1</v>
      </c>
      <c r="BL254">
        <f t="shared" si="18"/>
        <v>1</v>
      </c>
      <c r="BM254">
        <f t="shared" si="18"/>
        <v>0</v>
      </c>
      <c r="BN254">
        <f t="shared" si="18"/>
        <v>0</v>
      </c>
    </row>
    <row r="255" spans="1:66" x14ac:dyDescent="0.2">
      <c r="A255" s="167" t="str">
        <f>IF(ISNA(LOOKUP($E255,BLIOTECAS!$B$1:$B$27,BLIOTECAS!C$1:C$27)),"",LOOKUP($E255,BLIOTECAS!$B$1:$B$27,BLIOTECAS!C$1:C$27))</f>
        <v/>
      </c>
      <c r="B255" s="167" t="str">
        <f>IF(ISNA(LOOKUP($E255,BLIOTECAS!$B$1:$B$27,BLIOTECAS!D$1:D$27)),"",LOOKUP($E255,BLIOTECAS!$B$1:$B$27,BLIOTECAS!D$1:D$27))</f>
        <v/>
      </c>
      <c r="C255" s="167" t="str">
        <f>IFERROR(VLOOKUP(E255,BLIOTECAS!$C$1:$E$26,3,FALSE),"")</f>
        <v>Ciencias de la Salud</v>
      </c>
      <c r="D255" s="229">
        <v>43970.69027777778</v>
      </c>
      <c r="E255" t="s">
        <v>89</v>
      </c>
      <c r="F255" t="s">
        <v>351</v>
      </c>
      <c r="G255" t="s">
        <v>351</v>
      </c>
      <c r="H255" t="s">
        <v>701</v>
      </c>
      <c r="L255" t="s">
        <v>702</v>
      </c>
      <c r="Q255">
        <v>1</v>
      </c>
      <c r="R255">
        <v>1</v>
      </c>
      <c r="S255">
        <v>2</v>
      </c>
      <c r="T255">
        <v>5</v>
      </c>
      <c r="U255">
        <v>3</v>
      </c>
      <c r="V255">
        <v>3</v>
      </c>
      <c r="X255">
        <v>3</v>
      </c>
      <c r="Y255">
        <v>3</v>
      </c>
      <c r="Z255">
        <v>3</v>
      </c>
      <c r="AA255">
        <v>3</v>
      </c>
      <c r="AB255">
        <v>3</v>
      </c>
      <c r="AC255" t="s">
        <v>314</v>
      </c>
      <c r="AJ255">
        <v>5</v>
      </c>
      <c r="AK255" t="s">
        <v>7</v>
      </c>
      <c r="AQ255" t="s">
        <v>7</v>
      </c>
      <c r="AR255" s="124" t="s">
        <v>7</v>
      </c>
      <c r="AS255" t="s">
        <v>7</v>
      </c>
      <c r="AU255" t="s">
        <v>7</v>
      </c>
      <c r="AW255">
        <v>3</v>
      </c>
      <c r="AX255" s="124">
        <v>3</v>
      </c>
      <c r="BB255">
        <f t="shared" si="19"/>
        <v>0</v>
      </c>
      <c r="BC255">
        <f t="shared" si="21"/>
        <v>0</v>
      </c>
      <c r="BD255">
        <f t="shared" si="21"/>
        <v>0</v>
      </c>
      <c r="BE255">
        <f t="shared" si="21"/>
        <v>0</v>
      </c>
      <c r="BF255">
        <f t="shared" si="21"/>
        <v>0</v>
      </c>
      <c r="BG255">
        <f t="shared" si="21"/>
        <v>0</v>
      </c>
      <c r="BH255">
        <f t="shared" si="20"/>
        <v>0</v>
      </c>
      <c r="BI255">
        <f t="shared" si="20"/>
        <v>0</v>
      </c>
      <c r="BJ255">
        <f t="shared" si="20"/>
        <v>0</v>
      </c>
      <c r="BK255">
        <f t="shared" si="20"/>
        <v>0</v>
      </c>
      <c r="BL255">
        <f t="shared" si="20"/>
        <v>0</v>
      </c>
      <c r="BM255">
        <f t="shared" si="20"/>
        <v>1</v>
      </c>
      <c r="BN255">
        <f t="shared" si="20"/>
        <v>0</v>
      </c>
    </row>
    <row r="256" spans="1:66" x14ac:dyDescent="0.2">
      <c r="A256" s="167" t="str">
        <f>IF(ISNA(LOOKUP($E256,BLIOTECAS!$B$1:$B$27,BLIOTECAS!C$1:C$27)),"",LOOKUP($E256,BLIOTECAS!$B$1:$B$27,BLIOTECAS!C$1:C$27))</f>
        <v/>
      </c>
      <c r="B256" s="167" t="str">
        <f>IF(ISNA(LOOKUP($E256,BLIOTECAS!$B$1:$B$27,BLIOTECAS!D$1:D$27)),"",LOOKUP($E256,BLIOTECAS!$B$1:$B$27,BLIOTECAS!D$1:D$27))</f>
        <v/>
      </c>
      <c r="C256" s="167" t="str">
        <f>IFERROR(VLOOKUP(E256,BLIOTECAS!$C$1:$E$26,3,FALSE),"")</f>
        <v>Ciencias Sociales</v>
      </c>
      <c r="D256" s="229">
        <v>43970.686805555553</v>
      </c>
      <c r="E256" t="s">
        <v>75</v>
      </c>
      <c r="F256" t="s">
        <v>303</v>
      </c>
      <c r="G256" t="s">
        <v>303</v>
      </c>
      <c r="H256" t="s">
        <v>312</v>
      </c>
      <c r="I256" t="s">
        <v>75</v>
      </c>
      <c r="J256" t="s">
        <v>80</v>
      </c>
      <c r="Q256">
        <v>4</v>
      </c>
      <c r="U256">
        <v>4</v>
      </c>
      <c r="V256">
        <v>5</v>
      </c>
      <c r="X256">
        <v>5</v>
      </c>
      <c r="Y256">
        <v>5</v>
      </c>
      <c r="Z256">
        <v>4</v>
      </c>
      <c r="AA256">
        <v>5</v>
      </c>
      <c r="AB256">
        <v>4</v>
      </c>
      <c r="AC256" t="s">
        <v>369</v>
      </c>
      <c r="AJ256">
        <v>5</v>
      </c>
      <c r="AK256" t="s">
        <v>7</v>
      </c>
      <c r="AQ256" t="s">
        <v>7</v>
      </c>
      <c r="AR256" s="124" t="s">
        <v>239</v>
      </c>
      <c r="AS256" t="s">
        <v>7</v>
      </c>
      <c r="AU256" t="s">
        <v>7</v>
      </c>
      <c r="AV256" t="s">
        <v>703</v>
      </c>
      <c r="AW256">
        <v>5</v>
      </c>
      <c r="AX256" s="124">
        <v>5</v>
      </c>
      <c r="AY256" s="209" t="s">
        <v>309</v>
      </c>
      <c r="AZ256" t="s">
        <v>310</v>
      </c>
      <c r="BA256" t="s">
        <v>704</v>
      </c>
      <c r="BB256">
        <f t="shared" si="19"/>
        <v>1</v>
      </c>
      <c r="BC256">
        <f t="shared" si="21"/>
        <v>0</v>
      </c>
      <c r="BD256">
        <f t="shared" si="21"/>
        <v>0</v>
      </c>
      <c r="BE256">
        <f t="shared" si="21"/>
        <v>0</v>
      </c>
      <c r="BF256">
        <f t="shared" si="21"/>
        <v>0</v>
      </c>
      <c r="BG256">
        <f t="shared" si="21"/>
        <v>0</v>
      </c>
      <c r="BH256">
        <f t="shared" si="20"/>
        <v>0</v>
      </c>
      <c r="BI256">
        <f t="shared" si="20"/>
        <v>1</v>
      </c>
      <c r="BJ256">
        <f t="shared" si="20"/>
        <v>0</v>
      </c>
      <c r="BK256">
        <f t="shared" si="20"/>
        <v>0</v>
      </c>
      <c r="BL256">
        <f t="shared" si="20"/>
        <v>0</v>
      </c>
      <c r="BM256">
        <f t="shared" si="20"/>
        <v>0</v>
      </c>
      <c r="BN256">
        <f t="shared" si="20"/>
        <v>0</v>
      </c>
    </row>
    <row r="257" spans="1:66" x14ac:dyDescent="0.2">
      <c r="A257" s="167" t="str">
        <f>IF(ISNA(LOOKUP($E257,BLIOTECAS!$B$1:$B$27,BLIOTECAS!C$1:C$27)),"",LOOKUP($E257,BLIOTECAS!$B$1:$B$27,BLIOTECAS!C$1:C$27))</f>
        <v/>
      </c>
      <c r="B257" s="167" t="str">
        <f>IF(ISNA(LOOKUP($E257,BLIOTECAS!$B$1:$B$27,BLIOTECAS!D$1:D$27)),"",LOOKUP($E257,BLIOTECAS!$B$1:$B$27,BLIOTECAS!D$1:D$27))</f>
        <v/>
      </c>
      <c r="C257" s="167" t="str">
        <f>IFERROR(VLOOKUP(E257,BLIOTECAS!$C$1:$E$26,3,FALSE),"")</f>
        <v>Ciencias Sociales</v>
      </c>
      <c r="D257" s="229">
        <v>43970.685416666667</v>
      </c>
      <c r="E257" t="s">
        <v>74</v>
      </c>
      <c r="F257" t="s">
        <v>303</v>
      </c>
      <c r="G257" t="s">
        <v>311</v>
      </c>
      <c r="H257" t="s">
        <v>312</v>
      </c>
      <c r="I257" t="s">
        <v>317</v>
      </c>
      <c r="J257" t="s">
        <v>87</v>
      </c>
      <c r="K257" t="s">
        <v>75</v>
      </c>
      <c r="Q257">
        <v>4</v>
      </c>
      <c r="R257">
        <v>4</v>
      </c>
      <c r="S257">
        <v>3</v>
      </c>
      <c r="T257">
        <v>4</v>
      </c>
      <c r="U257">
        <v>5</v>
      </c>
      <c r="V257">
        <v>4</v>
      </c>
      <c r="X257">
        <v>4</v>
      </c>
      <c r="Y257">
        <v>4</v>
      </c>
      <c r="Z257">
        <v>5</v>
      </c>
      <c r="AA257">
        <v>4</v>
      </c>
      <c r="AB257">
        <v>4</v>
      </c>
      <c r="AC257" t="s">
        <v>418</v>
      </c>
      <c r="AJ257">
        <v>4</v>
      </c>
      <c r="AK257" t="s">
        <v>239</v>
      </c>
      <c r="AL257" t="s">
        <v>323</v>
      </c>
      <c r="AQ257" t="s">
        <v>7</v>
      </c>
      <c r="AR257" s="124" t="s">
        <v>239</v>
      </c>
      <c r="AS257" t="s">
        <v>239</v>
      </c>
      <c r="AT257" t="s">
        <v>393</v>
      </c>
      <c r="AU257" t="s">
        <v>7</v>
      </c>
      <c r="AW257">
        <v>4</v>
      </c>
      <c r="AX257" s="124">
        <v>4</v>
      </c>
      <c r="AY257" s="209" t="s">
        <v>321</v>
      </c>
      <c r="AZ257" t="s">
        <v>315</v>
      </c>
      <c r="BB257">
        <f t="shared" si="19"/>
        <v>1</v>
      </c>
      <c r="BC257">
        <f t="shared" si="21"/>
        <v>0</v>
      </c>
      <c r="BD257">
        <f t="shared" si="21"/>
        <v>0</v>
      </c>
      <c r="BE257">
        <f t="shared" si="21"/>
        <v>0</v>
      </c>
      <c r="BF257">
        <f t="shared" si="21"/>
        <v>0</v>
      </c>
      <c r="BG257">
        <f t="shared" si="21"/>
        <v>0</v>
      </c>
      <c r="BH257">
        <f t="shared" si="20"/>
        <v>0</v>
      </c>
      <c r="BI257">
        <f t="shared" si="20"/>
        <v>0</v>
      </c>
      <c r="BJ257">
        <f t="shared" si="20"/>
        <v>0</v>
      </c>
      <c r="BK257">
        <f t="shared" si="20"/>
        <v>1</v>
      </c>
      <c r="BL257">
        <f t="shared" si="20"/>
        <v>1</v>
      </c>
      <c r="BM257">
        <f t="shared" si="20"/>
        <v>0</v>
      </c>
      <c r="BN257">
        <f t="shared" si="20"/>
        <v>1</v>
      </c>
    </row>
    <row r="258" spans="1:66" x14ac:dyDescent="0.2">
      <c r="A258" s="167" t="str">
        <f>IF(ISNA(LOOKUP($E258,BLIOTECAS!$B$1:$B$27,BLIOTECAS!C$1:C$27)),"",LOOKUP($E258,BLIOTECAS!$B$1:$B$27,BLIOTECAS!C$1:C$27))</f>
        <v/>
      </c>
      <c r="B258" s="167" t="str">
        <f>IF(ISNA(LOOKUP($E258,BLIOTECAS!$B$1:$B$27,BLIOTECAS!D$1:D$27)),"",LOOKUP($E258,BLIOTECAS!$B$1:$B$27,BLIOTECAS!D$1:D$27))</f>
        <v/>
      </c>
      <c r="C258" s="167" t="str">
        <f>IFERROR(VLOOKUP(E258,BLIOTECAS!$C$1:$E$26,3,FALSE),"")</f>
        <v>Ciencias Sociales</v>
      </c>
      <c r="D258" s="229">
        <v>43970.679861111108</v>
      </c>
      <c r="E258" t="s">
        <v>80</v>
      </c>
      <c r="F258" t="s">
        <v>303</v>
      </c>
      <c r="G258" t="s">
        <v>351</v>
      </c>
      <c r="H258" t="s">
        <v>339</v>
      </c>
      <c r="I258" t="s">
        <v>80</v>
      </c>
      <c r="J258" t="s">
        <v>87</v>
      </c>
      <c r="L258" t="s">
        <v>705</v>
      </c>
      <c r="Q258">
        <v>5</v>
      </c>
      <c r="S258">
        <v>4</v>
      </c>
      <c r="U258">
        <v>2</v>
      </c>
      <c r="V258">
        <v>3</v>
      </c>
      <c r="X258">
        <v>3</v>
      </c>
      <c r="Y258">
        <v>5</v>
      </c>
      <c r="Z258">
        <v>4</v>
      </c>
      <c r="AA258">
        <v>5</v>
      </c>
      <c r="AB258">
        <v>5</v>
      </c>
      <c r="AC258" t="s">
        <v>314</v>
      </c>
      <c r="AJ258">
        <v>5</v>
      </c>
      <c r="AK258" t="s">
        <v>239</v>
      </c>
      <c r="AL258" t="s">
        <v>323</v>
      </c>
      <c r="AQ258" t="s">
        <v>7</v>
      </c>
      <c r="AR258" s="124" t="s">
        <v>239</v>
      </c>
      <c r="AS258" t="s">
        <v>7</v>
      </c>
      <c r="AU258" t="s">
        <v>7</v>
      </c>
      <c r="AW258">
        <v>5</v>
      </c>
      <c r="AX258" s="124">
        <v>5</v>
      </c>
      <c r="AY258" s="209" t="s">
        <v>309</v>
      </c>
      <c r="AZ258" t="s">
        <v>315</v>
      </c>
      <c r="BB258">
        <f t="shared" si="19"/>
        <v>0</v>
      </c>
      <c r="BC258">
        <f t="shared" si="21"/>
        <v>0</v>
      </c>
      <c r="BD258">
        <f t="shared" si="21"/>
        <v>1</v>
      </c>
      <c r="BE258">
        <f t="shared" si="21"/>
        <v>0</v>
      </c>
      <c r="BF258">
        <f t="shared" si="21"/>
        <v>0</v>
      </c>
      <c r="BG258">
        <f t="shared" si="21"/>
        <v>0</v>
      </c>
      <c r="BH258">
        <f t="shared" si="20"/>
        <v>0</v>
      </c>
      <c r="BI258">
        <f t="shared" si="20"/>
        <v>0</v>
      </c>
      <c r="BJ258">
        <f t="shared" si="20"/>
        <v>0</v>
      </c>
      <c r="BK258">
        <f t="shared" si="20"/>
        <v>0</v>
      </c>
      <c r="BL258">
        <f t="shared" si="20"/>
        <v>0</v>
      </c>
      <c r="BM258">
        <f t="shared" si="20"/>
        <v>1</v>
      </c>
      <c r="BN258">
        <f t="shared" si="20"/>
        <v>0</v>
      </c>
    </row>
    <row r="259" spans="1:66" x14ac:dyDescent="0.2">
      <c r="A259" s="167" t="str">
        <f>IF(ISNA(LOOKUP($E259,BLIOTECAS!$B$1:$B$27,BLIOTECAS!C$1:C$27)),"",LOOKUP($E259,BLIOTECAS!$B$1:$B$27,BLIOTECAS!C$1:C$27))</f>
        <v/>
      </c>
      <c r="B259" s="167" t="str">
        <f>IF(ISNA(LOOKUP($E259,BLIOTECAS!$B$1:$B$27,BLIOTECAS!D$1:D$27)),"",LOOKUP($E259,BLIOTECAS!$B$1:$B$27,BLIOTECAS!D$1:D$27))</f>
        <v/>
      </c>
      <c r="C259" s="167" t="str">
        <f>IFERROR(VLOOKUP(E259,BLIOTECAS!$C$1:$E$26,3,FALSE),"")</f>
        <v>Ciencias de la Salud</v>
      </c>
      <c r="D259" s="229">
        <v>43970.679861111108</v>
      </c>
      <c r="E259" t="s">
        <v>90</v>
      </c>
      <c r="F259" t="s">
        <v>311</v>
      </c>
      <c r="G259" t="s">
        <v>304</v>
      </c>
      <c r="H259" t="s">
        <v>312</v>
      </c>
      <c r="I259" t="s">
        <v>87</v>
      </c>
      <c r="J259" t="s">
        <v>318</v>
      </c>
      <c r="K259" t="s">
        <v>86</v>
      </c>
      <c r="L259" t="s">
        <v>706</v>
      </c>
      <c r="Q259">
        <v>5</v>
      </c>
      <c r="R259">
        <v>5</v>
      </c>
      <c r="S259">
        <v>5</v>
      </c>
      <c r="T259">
        <v>4</v>
      </c>
      <c r="U259">
        <v>4</v>
      </c>
      <c r="V259">
        <v>4</v>
      </c>
      <c r="X259">
        <v>4</v>
      </c>
      <c r="Y259">
        <v>5</v>
      </c>
      <c r="Z259">
        <v>3</v>
      </c>
      <c r="AA259">
        <v>3</v>
      </c>
      <c r="AB259">
        <v>4</v>
      </c>
      <c r="AC259" t="s">
        <v>336</v>
      </c>
      <c r="AJ259">
        <v>4</v>
      </c>
      <c r="AK259" t="s">
        <v>239</v>
      </c>
      <c r="AL259" t="s">
        <v>323</v>
      </c>
      <c r="AQ259" t="s">
        <v>7</v>
      </c>
      <c r="AR259" s="124" t="s">
        <v>239</v>
      </c>
      <c r="AS259" t="s">
        <v>7</v>
      </c>
      <c r="AU259" t="s">
        <v>7</v>
      </c>
      <c r="AW259">
        <v>5</v>
      </c>
      <c r="AX259" s="124">
        <v>5</v>
      </c>
      <c r="AY259" s="209" t="s">
        <v>309</v>
      </c>
      <c r="AZ259" t="s">
        <v>315</v>
      </c>
      <c r="BB259">
        <f t="shared" si="19"/>
        <v>1</v>
      </c>
      <c r="BC259">
        <f t="shared" si="21"/>
        <v>0</v>
      </c>
      <c r="BD259">
        <f t="shared" si="21"/>
        <v>0</v>
      </c>
      <c r="BE259">
        <f t="shared" si="21"/>
        <v>0</v>
      </c>
      <c r="BF259">
        <f t="shared" si="21"/>
        <v>0</v>
      </c>
      <c r="BG259">
        <f t="shared" si="21"/>
        <v>0</v>
      </c>
      <c r="BH259">
        <f t="shared" si="20"/>
        <v>0</v>
      </c>
      <c r="BI259">
        <f t="shared" si="20"/>
        <v>0</v>
      </c>
      <c r="BJ259">
        <f t="shared" si="20"/>
        <v>0</v>
      </c>
      <c r="BK259">
        <f t="shared" si="20"/>
        <v>1</v>
      </c>
      <c r="BL259">
        <f t="shared" si="20"/>
        <v>1</v>
      </c>
      <c r="BM259">
        <f t="shared" si="20"/>
        <v>0</v>
      </c>
      <c r="BN259">
        <f t="shared" si="20"/>
        <v>0</v>
      </c>
    </row>
    <row r="260" spans="1:66" x14ac:dyDescent="0.2">
      <c r="A260" s="167" t="str">
        <f>IF(ISNA(LOOKUP($E260,BLIOTECAS!$B$1:$B$27,BLIOTECAS!C$1:C$27)),"",LOOKUP($E260,BLIOTECAS!$B$1:$B$27,BLIOTECAS!C$1:C$27))</f>
        <v/>
      </c>
      <c r="B260" s="167" t="str">
        <f>IF(ISNA(LOOKUP($E260,BLIOTECAS!$B$1:$B$27,BLIOTECAS!D$1:D$27)),"",LOOKUP($E260,BLIOTECAS!$B$1:$B$27,BLIOTECAS!D$1:D$27))</f>
        <v/>
      </c>
      <c r="C260" s="167" t="str">
        <f>IFERROR(VLOOKUP(E260,BLIOTECAS!$C$1:$E$26,3,FALSE),"")</f>
        <v>Humanidades</v>
      </c>
      <c r="D260" s="229">
        <v>43970.678472222222</v>
      </c>
      <c r="E260" t="s">
        <v>83</v>
      </c>
      <c r="F260" t="s">
        <v>303</v>
      </c>
      <c r="G260" t="s">
        <v>311</v>
      </c>
      <c r="H260" t="s">
        <v>312</v>
      </c>
      <c r="I260" t="s">
        <v>83</v>
      </c>
      <c r="Q260">
        <v>3</v>
      </c>
      <c r="R260">
        <v>5</v>
      </c>
      <c r="S260">
        <v>5</v>
      </c>
      <c r="T260">
        <v>2</v>
      </c>
      <c r="U260">
        <v>4</v>
      </c>
      <c r="V260">
        <v>4</v>
      </c>
      <c r="X260">
        <v>3</v>
      </c>
      <c r="Y260">
        <v>4</v>
      </c>
      <c r="Z260">
        <v>4</v>
      </c>
      <c r="AA260">
        <v>4</v>
      </c>
      <c r="AB260">
        <v>4</v>
      </c>
      <c r="AC260" t="s">
        <v>341</v>
      </c>
      <c r="AJ260">
        <v>4</v>
      </c>
      <c r="AK260" t="s">
        <v>239</v>
      </c>
      <c r="AL260" t="s">
        <v>307</v>
      </c>
      <c r="AQ260" t="s">
        <v>239</v>
      </c>
      <c r="AR260" s="124" t="s">
        <v>239</v>
      </c>
      <c r="AS260" t="s">
        <v>239</v>
      </c>
      <c r="AT260" t="s">
        <v>393</v>
      </c>
      <c r="AU260" t="s">
        <v>239</v>
      </c>
      <c r="AW260">
        <v>3</v>
      </c>
      <c r="AX260" s="124">
        <v>4</v>
      </c>
      <c r="AY260" s="209" t="s">
        <v>321</v>
      </c>
      <c r="AZ260" t="s">
        <v>315</v>
      </c>
      <c r="BB260">
        <f t="shared" si="19"/>
        <v>1</v>
      </c>
      <c r="BC260">
        <f t="shared" si="21"/>
        <v>0</v>
      </c>
      <c r="BD260">
        <f t="shared" si="21"/>
        <v>0</v>
      </c>
      <c r="BE260">
        <f t="shared" si="21"/>
        <v>0</v>
      </c>
      <c r="BF260">
        <f t="shared" si="21"/>
        <v>0</v>
      </c>
      <c r="BG260">
        <f t="shared" si="21"/>
        <v>0</v>
      </c>
      <c r="BH260">
        <f t="shared" si="20"/>
        <v>0</v>
      </c>
      <c r="BI260">
        <f t="shared" si="20"/>
        <v>1</v>
      </c>
      <c r="BJ260">
        <f t="shared" si="20"/>
        <v>0</v>
      </c>
      <c r="BK260">
        <f t="shared" si="20"/>
        <v>1</v>
      </c>
      <c r="BL260">
        <f t="shared" si="20"/>
        <v>1</v>
      </c>
      <c r="BM260">
        <f t="shared" si="20"/>
        <v>0</v>
      </c>
      <c r="BN260">
        <f t="shared" si="20"/>
        <v>0</v>
      </c>
    </row>
    <row r="261" spans="1:66" x14ac:dyDescent="0.2">
      <c r="A261" s="167" t="str">
        <f>IF(ISNA(LOOKUP($E261,BLIOTECAS!$B$1:$B$27,BLIOTECAS!C$1:C$27)),"",LOOKUP($E261,BLIOTECAS!$B$1:$B$27,BLIOTECAS!C$1:C$27))</f>
        <v/>
      </c>
      <c r="B261" s="167" t="str">
        <f>IF(ISNA(LOOKUP($E261,BLIOTECAS!$B$1:$B$27,BLIOTECAS!D$1:D$27)),"",LOOKUP($E261,BLIOTECAS!$B$1:$B$27,BLIOTECAS!D$1:D$27))</f>
        <v/>
      </c>
      <c r="C261" s="167" t="str">
        <f>IFERROR(VLOOKUP(E261,BLIOTECAS!$C$1:$E$26,3,FALSE),"")</f>
        <v>Ciencias Experimentales</v>
      </c>
      <c r="D261" s="229">
        <v>43970.672222222223</v>
      </c>
      <c r="E261" t="s">
        <v>79</v>
      </c>
      <c r="F261" t="s">
        <v>316</v>
      </c>
      <c r="G261" t="s">
        <v>351</v>
      </c>
      <c r="H261" t="s">
        <v>339</v>
      </c>
      <c r="I261" t="s">
        <v>79</v>
      </c>
      <c r="Q261">
        <v>2</v>
      </c>
      <c r="R261">
        <v>4</v>
      </c>
      <c r="S261">
        <v>5</v>
      </c>
      <c r="T261">
        <v>1</v>
      </c>
      <c r="U261">
        <v>5</v>
      </c>
      <c r="V261">
        <v>4</v>
      </c>
      <c r="X261">
        <v>3</v>
      </c>
      <c r="Y261">
        <v>3</v>
      </c>
      <c r="Z261">
        <v>2</v>
      </c>
      <c r="AA261">
        <v>3</v>
      </c>
      <c r="AB261">
        <v>2</v>
      </c>
      <c r="AC261" t="s">
        <v>314</v>
      </c>
      <c r="AJ261">
        <v>3</v>
      </c>
      <c r="AK261" t="s">
        <v>7</v>
      </c>
      <c r="AQ261" t="s">
        <v>7</v>
      </c>
      <c r="AR261" s="124" t="s">
        <v>239</v>
      </c>
      <c r="AS261" t="s">
        <v>7</v>
      </c>
      <c r="AU261" t="s">
        <v>7</v>
      </c>
      <c r="AW261">
        <v>5</v>
      </c>
      <c r="AX261" s="124">
        <v>5</v>
      </c>
      <c r="AY261" s="209" t="s">
        <v>321</v>
      </c>
      <c r="AZ261" t="s">
        <v>315</v>
      </c>
      <c r="BB261">
        <f t="shared" si="19"/>
        <v>0</v>
      </c>
      <c r="BC261">
        <f t="shared" si="21"/>
        <v>0</v>
      </c>
      <c r="BD261">
        <f t="shared" si="21"/>
        <v>1</v>
      </c>
      <c r="BE261">
        <f t="shared" si="21"/>
        <v>0</v>
      </c>
      <c r="BF261">
        <f t="shared" si="21"/>
        <v>0</v>
      </c>
      <c r="BG261">
        <f t="shared" si="21"/>
        <v>0</v>
      </c>
      <c r="BH261">
        <f t="shared" si="20"/>
        <v>0</v>
      </c>
      <c r="BI261">
        <f t="shared" si="20"/>
        <v>0</v>
      </c>
      <c r="BJ261">
        <f t="shared" si="20"/>
        <v>0</v>
      </c>
      <c r="BK261">
        <f t="shared" si="20"/>
        <v>0</v>
      </c>
      <c r="BL261">
        <f t="shared" si="20"/>
        <v>0</v>
      </c>
      <c r="BM261">
        <f t="shared" si="20"/>
        <v>1</v>
      </c>
      <c r="BN261">
        <f t="shared" si="20"/>
        <v>0</v>
      </c>
    </row>
    <row r="262" spans="1:66" x14ac:dyDescent="0.2">
      <c r="C262" s="167" t="str">
        <f>IFERROR(VLOOKUP(E262,BLIOTECAS!$C$1:$E$26,3,FALSE),"")</f>
        <v>Ciencias de la Salud</v>
      </c>
      <c r="D262" s="229">
        <v>43970.668055555558</v>
      </c>
      <c r="E262" t="s">
        <v>92</v>
      </c>
      <c r="F262" t="s">
        <v>316</v>
      </c>
      <c r="G262" t="s">
        <v>303</v>
      </c>
      <c r="H262" t="s">
        <v>330</v>
      </c>
      <c r="I262" t="s">
        <v>92</v>
      </c>
      <c r="Q262">
        <v>2</v>
      </c>
      <c r="R262">
        <v>5</v>
      </c>
      <c r="S262">
        <v>4</v>
      </c>
      <c r="T262">
        <v>4</v>
      </c>
      <c r="U262">
        <v>5</v>
      </c>
      <c r="V262">
        <v>5</v>
      </c>
      <c r="X262">
        <v>4</v>
      </c>
      <c r="Y262">
        <v>5</v>
      </c>
      <c r="Z262">
        <v>5</v>
      </c>
      <c r="AA262">
        <v>5</v>
      </c>
      <c r="AB262">
        <v>4</v>
      </c>
      <c r="AC262" t="s">
        <v>336</v>
      </c>
      <c r="AJ262">
        <v>5</v>
      </c>
      <c r="AK262" t="s">
        <v>239</v>
      </c>
      <c r="AL262" t="s">
        <v>323</v>
      </c>
      <c r="AQ262" t="s">
        <v>239</v>
      </c>
      <c r="AR262" s="124" t="s">
        <v>239</v>
      </c>
      <c r="AS262" t="s">
        <v>239</v>
      </c>
      <c r="AT262" t="s">
        <v>324</v>
      </c>
      <c r="AU262" t="s">
        <v>7</v>
      </c>
      <c r="AW262">
        <v>5</v>
      </c>
      <c r="AX262" s="124">
        <v>5</v>
      </c>
      <c r="AY262" s="209" t="s">
        <v>309</v>
      </c>
      <c r="AZ262" t="s">
        <v>310</v>
      </c>
      <c r="BB262">
        <f t="shared" si="19"/>
        <v>0</v>
      </c>
      <c r="BC262">
        <f t="shared" si="21"/>
        <v>1</v>
      </c>
      <c r="BD262">
        <f t="shared" si="21"/>
        <v>0</v>
      </c>
      <c r="BE262">
        <f t="shared" si="21"/>
        <v>0</v>
      </c>
      <c r="BF262">
        <f t="shared" si="21"/>
        <v>0</v>
      </c>
      <c r="BG262">
        <f t="shared" si="21"/>
        <v>0</v>
      </c>
      <c r="BH262">
        <f t="shared" si="20"/>
        <v>0</v>
      </c>
      <c r="BI262">
        <f t="shared" si="20"/>
        <v>0</v>
      </c>
      <c r="BJ262">
        <f t="shared" si="20"/>
        <v>0</v>
      </c>
      <c r="BK262">
        <f t="shared" si="20"/>
        <v>1</v>
      </c>
      <c r="BL262">
        <f t="shared" si="20"/>
        <v>1</v>
      </c>
      <c r="BM262">
        <f t="shared" si="20"/>
        <v>0</v>
      </c>
      <c r="BN262">
        <f t="shared" si="20"/>
        <v>0</v>
      </c>
    </row>
    <row r="263" spans="1:66" x14ac:dyDescent="0.2">
      <c r="C263" s="167" t="str">
        <f>IFERROR(VLOOKUP(E263,BLIOTECAS!$C$1:$E$26,3,FALSE),"")</f>
        <v>Ciencias Sociales</v>
      </c>
      <c r="D263" s="229">
        <v>43970.666666666664</v>
      </c>
      <c r="E263" t="s">
        <v>80</v>
      </c>
      <c r="F263" t="s">
        <v>303</v>
      </c>
      <c r="G263" t="s">
        <v>311</v>
      </c>
      <c r="H263" t="s">
        <v>312</v>
      </c>
      <c r="I263" t="s">
        <v>80</v>
      </c>
      <c r="J263" t="s">
        <v>317</v>
      </c>
      <c r="K263" t="s">
        <v>75</v>
      </c>
      <c r="L263" t="s">
        <v>707</v>
      </c>
      <c r="Q263">
        <v>5</v>
      </c>
      <c r="R263">
        <v>5</v>
      </c>
      <c r="S263">
        <v>4</v>
      </c>
      <c r="T263">
        <v>4</v>
      </c>
      <c r="U263">
        <v>4</v>
      </c>
      <c r="V263">
        <v>4</v>
      </c>
      <c r="X263">
        <v>4</v>
      </c>
      <c r="Y263">
        <v>5</v>
      </c>
      <c r="Z263">
        <v>4</v>
      </c>
      <c r="AA263">
        <v>5</v>
      </c>
      <c r="AB263">
        <v>4</v>
      </c>
      <c r="AC263" t="s">
        <v>336</v>
      </c>
      <c r="AJ263">
        <v>4</v>
      </c>
      <c r="AK263" t="s">
        <v>239</v>
      </c>
      <c r="AL263" t="s">
        <v>307</v>
      </c>
      <c r="AQ263" t="s">
        <v>239</v>
      </c>
      <c r="AR263" s="124" t="s">
        <v>239</v>
      </c>
      <c r="AS263" t="s">
        <v>239</v>
      </c>
      <c r="AT263" t="s">
        <v>324</v>
      </c>
      <c r="AU263" t="s">
        <v>239</v>
      </c>
      <c r="AW263">
        <v>4</v>
      </c>
      <c r="AX263" s="124">
        <v>4</v>
      </c>
      <c r="AY263" s="209" t="s">
        <v>321</v>
      </c>
      <c r="AZ263" t="s">
        <v>315</v>
      </c>
      <c r="BB263">
        <f t="shared" si="19"/>
        <v>1</v>
      </c>
      <c r="BC263">
        <f t="shared" si="21"/>
        <v>0</v>
      </c>
      <c r="BD263">
        <f t="shared" si="21"/>
        <v>0</v>
      </c>
      <c r="BE263">
        <f t="shared" si="21"/>
        <v>0</v>
      </c>
      <c r="BF263">
        <f t="shared" si="21"/>
        <v>0</v>
      </c>
      <c r="BG263">
        <f t="shared" si="21"/>
        <v>0</v>
      </c>
      <c r="BH263">
        <f t="shared" si="20"/>
        <v>0</v>
      </c>
      <c r="BI263">
        <f t="shared" si="20"/>
        <v>0</v>
      </c>
      <c r="BJ263">
        <f t="shared" si="20"/>
        <v>0</v>
      </c>
      <c r="BK263">
        <f t="shared" si="20"/>
        <v>1</v>
      </c>
      <c r="BL263">
        <f t="shared" si="20"/>
        <v>1</v>
      </c>
      <c r="BM263">
        <f t="shared" si="20"/>
        <v>0</v>
      </c>
      <c r="BN263">
        <f t="shared" si="20"/>
        <v>0</v>
      </c>
    </row>
    <row r="264" spans="1:66" x14ac:dyDescent="0.2">
      <c r="C264" s="167" t="str">
        <f>IFERROR(VLOOKUP(E264,BLIOTECAS!$C$1:$E$26,3,FALSE),"")</f>
        <v>Humanidades</v>
      </c>
      <c r="D264" s="229">
        <v>43970.662499999999</v>
      </c>
      <c r="E264" t="s">
        <v>83</v>
      </c>
      <c r="F264" t="s">
        <v>311</v>
      </c>
      <c r="G264" t="s">
        <v>311</v>
      </c>
      <c r="H264" t="s">
        <v>384</v>
      </c>
      <c r="I264" t="s">
        <v>83</v>
      </c>
      <c r="J264" t="s">
        <v>86</v>
      </c>
      <c r="K264" t="s">
        <v>80</v>
      </c>
      <c r="Q264">
        <v>5</v>
      </c>
      <c r="R264">
        <v>5</v>
      </c>
      <c r="S264">
        <v>3</v>
      </c>
      <c r="T264">
        <v>3</v>
      </c>
      <c r="U264">
        <v>2</v>
      </c>
      <c r="V264">
        <v>4</v>
      </c>
      <c r="X264">
        <v>4</v>
      </c>
      <c r="Y264">
        <v>5</v>
      </c>
      <c r="Z264">
        <v>3</v>
      </c>
      <c r="AA264">
        <v>4</v>
      </c>
      <c r="AB264">
        <v>4</v>
      </c>
      <c r="AC264" t="s">
        <v>529</v>
      </c>
      <c r="AJ264">
        <v>4</v>
      </c>
      <c r="AK264" t="s">
        <v>7</v>
      </c>
      <c r="AQ264" t="s">
        <v>7</v>
      </c>
      <c r="AR264" s="124" t="s">
        <v>239</v>
      </c>
      <c r="AS264" t="s">
        <v>239</v>
      </c>
      <c r="AT264" t="s">
        <v>6</v>
      </c>
      <c r="AU264" t="s">
        <v>239</v>
      </c>
      <c r="AW264">
        <v>5</v>
      </c>
      <c r="AX264" s="124">
        <v>5</v>
      </c>
      <c r="AY264" s="209" t="s">
        <v>309</v>
      </c>
      <c r="AZ264" t="s">
        <v>310</v>
      </c>
      <c r="BB264">
        <f t="shared" si="19"/>
        <v>1</v>
      </c>
      <c r="BC264">
        <f t="shared" si="21"/>
        <v>0</v>
      </c>
      <c r="BD264">
        <f t="shared" si="21"/>
        <v>1</v>
      </c>
      <c r="BE264">
        <f t="shared" si="21"/>
        <v>0</v>
      </c>
      <c r="BF264">
        <f t="shared" si="21"/>
        <v>0</v>
      </c>
      <c r="BG264">
        <f t="shared" si="21"/>
        <v>0</v>
      </c>
      <c r="BH264">
        <f t="shared" si="20"/>
        <v>1</v>
      </c>
      <c r="BI264">
        <f t="shared" si="20"/>
        <v>1</v>
      </c>
      <c r="BJ264">
        <f t="shared" si="20"/>
        <v>0</v>
      </c>
      <c r="BK264">
        <f t="shared" si="20"/>
        <v>1</v>
      </c>
      <c r="BL264">
        <f t="shared" si="20"/>
        <v>0</v>
      </c>
      <c r="BM264">
        <f t="shared" si="20"/>
        <v>0</v>
      </c>
      <c r="BN264">
        <f t="shared" si="20"/>
        <v>0</v>
      </c>
    </row>
    <row r="265" spans="1:66" x14ac:dyDescent="0.2">
      <c r="C265" s="167" t="str">
        <f>IFERROR(VLOOKUP(E265,BLIOTECAS!$C$1:$E$26,3,FALSE),"")</f>
        <v>Ciencias Experimentales</v>
      </c>
      <c r="D265" s="229">
        <v>43970.661805555559</v>
      </c>
      <c r="E265" t="s">
        <v>88</v>
      </c>
      <c r="F265" t="s">
        <v>316</v>
      </c>
      <c r="G265" t="s">
        <v>304</v>
      </c>
      <c r="H265" t="s">
        <v>312</v>
      </c>
      <c r="I265" t="s">
        <v>88</v>
      </c>
      <c r="Q265">
        <v>3</v>
      </c>
      <c r="R265">
        <v>5</v>
      </c>
      <c r="S265">
        <v>2</v>
      </c>
      <c r="T265">
        <v>3</v>
      </c>
      <c r="U265">
        <v>3</v>
      </c>
      <c r="V265">
        <v>4</v>
      </c>
      <c r="X265">
        <v>5</v>
      </c>
      <c r="Y265">
        <v>4</v>
      </c>
      <c r="Z265">
        <v>3</v>
      </c>
      <c r="AA265">
        <v>4</v>
      </c>
      <c r="AB265">
        <v>3</v>
      </c>
      <c r="AC265" t="s">
        <v>326</v>
      </c>
      <c r="AJ265">
        <v>3</v>
      </c>
      <c r="AK265" t="s">
        <v>239</v>
      </c>
      <c r="AL265" t="s">
        <v>323</v>
      </c>
      <c r="AQ265" t="s">
        <v>239</v>
      </c>
      <c r="AR265" s="124" t="s">
        <v>239</v>
      </c>
      <c r="AS265" t="s">
        <v>7</v>
      </c>
      <c r="AU265" t="s">
        <v>7</v>
      </c>
      <c r="AW265">
        <v>4</v>
      </c>
      <c r="AX265" s="124">
        <v>4</v>
      </c>
      <c r="AY265" s="209" t="s">
        <v>321</v>
      </c>
      <c r="AZ265" t="s">
        <v>315</v>
      </c>
      <c r="BB265">
        <f t="shared" si="19"/>
        <v>1</v>
      </c>
      <c r="BC265">
        <f t="shared" si="21"/>
        <v>0</v>
      </c>
      <c r="BD265">
        <f t="shared" si="21"/>
        <v>0</v>
      </c>
      <c r="BE265">
        <f t="shared" si="21"/>
        <v>0</v>
      </c>
      <c r="BF265">
        <f t="shared" si="21"/>
        <v>0</v>
      </c>
      <c r="BG265">
        <f t="shared" si="21"/>
        <v>0</v>
      </c>
      <c r="BH265">
        <f t="shared" ref="BH265:BN301" si="22">IF(IFERROR(FIND(BH$1,$AC265,1),0)&lt;&gt;0,1,0)</f>
        <v>0</v>
      </c>
      <c r="BI265">
        <f t="shared" si="22"/>
        <v>0</v>
      </c>
      <c r="BJ265">
        <f t="shared" si="22"/>
        <v>0</v>
      </c>
      <c r="BK265">
        <f t="shared" si="22"/>
        <v>1</v>
      </c>
      <c r="BL265">
        <f t="shared" si="22"/>
        <v>0</v>
      </c>
      <c r="BM265">
        <f t="shared" si="22"/>
        <v>0</v>
      </c>
      <c r="BN265">
        <f t="shared" si="22"/>
        <v>0</v>
      </c>
    </row>
    <row r="266" spans="1:66" x14ac:dyDescent="0.2">
      <c r="C266" s="167" t="str">
        <f>IFERROR(VLOOKUP(E266,BLIOTECAS!$C$1:$E$26,3,FALSE),"")</f>
        <v>Humanidades</v>
      </c>
      <c r="D266" s="229">
        <v>43970.65902777778</v>
      </c>
      <c r="E266" t="s">
        <v>87</v>
      </c>
      <c r="F266" t="s">
        <v>303</v>
      </c>
      <c r="G266" t="s">
        <v>304</v>
      </c>
      <c r="H266" t="s">
        <v>312</v>
      </c>
      <c r="I266" t="s">
        <v>317</v>
      </c>
      <c r="J266" t="s">
        <v>87</v>
      </c>
      <c r="K266" t="s">
        <v>72</v>
      </c>
      <c r="L266" t="s">
        <v>708</v>
      </c>
      <c r="Q266">
        <v>2</v>
      </c>
      <c r="R266">
        <v>1</v>
      </c>
      <c r="S266">
        <v>5</v>
      </c>
      <c r="T266">
        <v>5</v>
      </c>
      <c r="U266">
        <v>5</v>
      </c>
      <c r="V266">
        <v>2</v>
      </c>
      <c r="X266">
        <v>1</v>
      </c>
      <c r="Y266">
        <v>4</v>
      </c>
      <c r="Z266">
        <v>1</v>
      </c>
      <c r="AA266">
        <v>2</v>
      </c>
      <c r="AB266">
        <v>1</v>
      </c>
      <c r="AC266" t="s">
        <v>617</v>
      </c>
      <c r="AJ266">
        <v>3</v>
      </c>
      <c r="AK266" t="s">
        <v>239</v>
      </c>
      <c r="AL266" t="s">
        <v>307</v>
      </c>
      <c r="AQ266" t="s">
        <v>7</v>
      </c>
      <c r="AR266" s="124" t="s">
        <v>239</v>
      </c>
      <c r="AS266" t="s">
        <v>239</v>
      </c>
      <c r="AT266" t="s">
        <v>393</v>
      </c>
      <c r="AU266" t="s">
        <v>239</v>
      </c>
      <c r="AV266" t="s">
        <v>709</v>
      </c>
      <c r="AW266">
        <v>3</v>
      </c>
      <c r="AX266" s="124">
        <v>5</v>
      </c>
      <c r="AY266" s="209" t="s">
        <v>343</v>
      </c>
      <c r="AZ266" t="s">
        <v>315</v>
      </c>
      <c r="BB266">
        <f t="shared" si="19"/>
        <v>1</v>
      </c>
      <c r="BC266">
        <f t="shared" si="21"/>
        <v>0</v>
      </c>
      <c r="BD266">
        <f t="shared" si="21"/>
        <v>0</v>
      </c>
      <c r="BE266">
        <f t="shared" si="21"/>
        <v>0</v>
      </c>
      <c r="BF266">
        <f t="shared" si="21"/>
        <v>0</v>
      </c>
      <c r="BG266">
        <f t="shared" si="21"/>
        <v>0</v>
      </c>
      <c r="BH266">
        <f t="shared" si="22"/>
        <v>1</v>
      </c>
      <c r="BI266">
        <f t="shared" si="22"/>
        <v>0</v>
      </c>
      <c r="BJ266">
        <f t="shared" si="22"/>
        <v>1</v>
      </c>
      <c r="BK266">
        <f t="shared" si="22"/>
        <v>0</v>
      </c>
      <c r="BL266">
        <f t="shared" si="22"/>
        <v>1</v>
      </c>
      <c r="BM266">
        <f t="shared" si="22"/>
        <v>0</v>
      </c>
      <c r="BN266">
        <f t="shared" si="22"/>
        <v>0</v>
      </c>
    </row>
    <row r="267" spans="1:66" x14ac:dyDescent="0.2">
      <c r="C267" s="167" t="str">
        <f>IFERROR(VLOOKUP(E267,BLIOTECAS!$C$1:$E$26,3,FALSE),"")</f>
        <v>Humanidades</v>
      </c>
      <c r="D267" s="229">
        <v>43970.658333333333</v>
      </c>
      <c r="E267" t="s">
        <v>85</v>
      </c>
      <c r="F267" t="s">
        <v>311</v>
      </c>
      <c r="G267" t="s">
        <v>311</v>
      </c>
      <c r="H267" t="s">
        <v>312</v>
      </c>
      <c r="I267" t="s">
        <v>318</v>
      </c>
      <c r="J267" t="s">
        <v>317</v>
      </c>
      <c r="Q267">
        <v>5</v>
      </c>
      <c r="R267">
        <v>4</v>
      </c>
      <c r="S267">
        <v>5</v>
      </c>
      <c r="T267">
        <v>3</v>
      </c>
      <c r="U267">
        <v>4</v>
      </c>
      <c r="V267">
        <v>5</v>
      </c>
      <c r="X267">
        <v>3</v>
      </c>
      <c r="Y267">
        <v>5</v>
      </c>
      <c r="Z267">
        <v>3</v>
      </c>
      <c r="AA267">
        <v>5</v>
      </c>
      <c r="AB267">
        <v>3</v>
      </c>
      <c r="AC267" t="s">
        <v>331</v>
      </c>
      <c r="AJ267">
        <v>3</v>
      </c>
      <c r="AK267" t="s">
        <v>239</v>
      </c>
      <c r="AL267" t="s">
        <v>323</v>
      </c>
      <c r="AQ267" t="s">
        <v>7</v>
      </c>
      <c r="AR267" s="124" t="s">
        <v>239</v>
      </c>
      <c r="AS267" t="s">
        <v>239</v>
      </c>
      <c r="AT267" t="s">
        <v>393</v>
      </c>
      <c r="AU267" t="s">
        <v>7</v>
      </c>
      <c r="AW267">
        <v>5</v>
      </c>
      <c r="AX267" s="124">
        <v>5</v>
      </c>
      <c r="AY267" s="209" t="s">
        <v>321</v>
      </c>
      <c r="AZ267" t="s">
        <v>337</v>
      </c>
      <c r="BA267" t="s">
        <v>710</v>
      </c>
      <c r="BB267">
        <f t="shared" si="19"/>
        <v>1</v>
      </c>
      <c r="BC267">
        <f t="shared" si="21"/>
        <v>0</v>
      </c>
      <c r="BD267">
        <f t="shared" si="21"/>
        <v>0</v>
      </c>
      <c r="BE267">
        <f t="shared" si="21"/>
        <v>0</v>
      </c>
      <c r="BF267">
        <f t="shared" si="21"/>
        <v>0</v>
      </c>
      <c r="BG267">
        <f t="shared" si="21"/>
        <v>0</v>
      </c>
      <c r="BH267">
        <f t="shared" si="22"/>
        <v>0</v>
      </c>
      <c r="BI267">
        <f t="shared" si="22"/>
        <v>0</v>
      </c>
      <c r="BJ267">
        <f t="shared" si="22"/>
        <v>0</v>
      </c>
      <c r="BK267">
        <f t="shared" si="22"/>
        <v>0</v>
      </c>
      <c r="BL267">
        <f t="shared" si="22"/>
        <v>1</v>
      </c>
      <c r="BM267">
        <f t="shared" si="22"/>
        <v>0</v>
      </c>
      <c r="BN267">
        <f t="shared" si="22"/>
        <v>0</v>
      </c>
    </row>
    <row r="268" spans="1:66" x14ac:dyDescent="0.2">
      <c r="C268" s="167" t="str">
        <f>IFERROR(VLOOKUP(E268,BLIOTECAS!$C$1:$E$26,3,FALSE),"")</f>
        <v>Humanidades</v>
      </c>
      <c r="D268" s="229">
        <v>43970.655555555553</v>
      </c>
      <c r="E268" t="s">
        <v>85</v>
      </c>
      <c r="F268" t="s">
        <v>304</v>
      </c>
      <c r="G268" t="s">
        <v>304</v>
      </c>
      <c r="H268" t="s">
        <v>312</v>
      </c>
      <c r="I268" t="s">
        <v>317</v>
      </c>
      <c r="J268" t="s">
        <v>318</v>
      </c>
      <c r="K268" t="s">
        <v>67</v>
      </c>
      <c r="L268" t="s">
        <v>231</v>
      </c>
      <c r="Q268">
        <v>4</v>
      </c>
      <c r="R268">
        <v>4</v>
      </c>
      <c r="S268">
        <v>4</v>
      </c>
      <c r="T268">
        <v>4</v>
      </c>
      <c r="U268">
        <v>3</v>
      </c>
      <c r="V268">
        <v>5</v>
      </c>
      <c r="X268">
        <v>4</v>
      </c>
      <c r="Y268">
        <v>5</v>
      </c>
      <c r="Z268">
        <v>5</v>
      </c>
      <c r="AA268">
        <v>5</v>
      </c>
      <c r="AB268">
        <v>5</v>
      </c>
      <c r="AC268" t="s">
        <v>348</v>
      </c>
      <c r="AJ268">
        <v>5</v>
      </c>
      <c r="AK268" t="s">
        <v>239</v>
      </c>
      <c r="AL268" t="s">
        <v>327</v>
      </c>
      <c r="AQ268" t="s">
        <v>239</v>
      </c>
      <c r="AR268" s="124" t="s">
        <v>239</v>
      </c>
      <c r="AS268" t="s">
        <v>7</v>
      </c>
      <c r="AU268" t="s">
        <v>239</v>
      </c>
      <c r="AW268">
        <v>5</v>
      </c>
      <c r="AX268" s="124">
        <v>5</v>
      </c>
      <c r="AY268" s="209" t="s">
        <v>309</v>
      </c>
      <c r="AZ268" t="s">
        <v>315</v>
      </c>
      <c r="BB268">
        <f t="shared" si="19"/>
        <v>1</v>
      </c>
      <c r="BC268">
        <f t="shared" si="21"/>
        <v>0</v>
      </c>
      <c r="BD268">
        <f t="shared" si="21"/>
        <v>0</v>
      </c>
      <c r="BE268">
        <f t="shared" si="21"/>
        <v>0</v>
      </c>
      <c r="BF268">
        <f t="shared" si="21"/>
        <v>0</v>
      </c>
      <c r="BG268">
        <f t="shared" si="21"/>
        <v>0</v>
      </c>
      <c r="BH268">
        <f t="shared" si="22"/>
        <v>1</v>
      </c>
      <c r="BI268">
        <f t="shared" si="22"/>
        <v>0</v>
      </c>
      <c r="BJ268">
        <f t="shared" si="22"/>
        <v>0</v>
      </c>
      <c r="BK268">
        <f t="shared" si="22"/>
        <v>1</v>
      </c>
      <c r="BL268">
        <f t="shared" si="22"/>
        <v>1</v>
      </c>
      <c r="BM268">
        <f t="shared" si="22"/>
        <v>0</v>
      </c>
      <c r="BN268">
        <f t="shared" si="22"/>
        <v>0</v>
      </c>
    </row>
    <row r="269" spans="1:66" x14ac:dyDescent="0.2">
      <c r="C269" s="167" t="str">
        <f>IFERROR(VLOOKUP(E269,BLIOTECAS!$C$1:$E$26,3,FALSE),"")</f>
        <v>Ciencias de la Salud</v>
      </c>
      <c r="D269" s="229">
        <v>43970.652777777781</v>
      </c>
      <c r="E269" t="s">
        <v>202</v>
      </c>
      <c r="F269" t="s">
        <v>303</v>
      </c>
      <c r="G269" t="s">
        <v>303</v>
      </c>
      <c r="H269" t="s">
        <v>330</v>
      </c>
      <c r="I269" t="s">
        <v>202</v>
      </c>
      <c r="Q269">
        <v>3</v>
      </c>
      <c r="R269">
        <v>3</v>
      </c>
      <c r="S269">
        <v>3</v>
      </c>
      <c r="T269">
        <v>1</v>
      </c>
      <c r="V269">
        <v>4</v>
      </c>
      <c r="X269">
        <v>5</v>
      </c>
      <c r="Y269">
        <v>5</v>
      </c>
      <c r="Z269">
        <v>4</v>
      </c>
      <c r="AA269">
        <v>3</v>
      </c>
      <c r="AB269">
        <v>5</v>
      </c>
      <c r="AC269" t="s">
        <v>373</v>
      </c>
      <c r="AJ269">
        <v>5</v>
      </c>
      <c r="AK269" t="s">
        <v>239</v>
      </c>
      <c r="AL269" t="s">
        <v>323</v>
      </c>
      <c r="AQ269" t="s">
        <v>239</v>
      </c>
      <c r="AR269" s="124" t="s">
        <v>239</v>
      </c>
      <c r="AS269" t="s">
        <v>239</v>
      </c>
      <c r="AT269" t="s">
        <v>324</v>
      </c>
      <c r="AU269" t="s">
        <v>7</v>
      </c>
      <c r="AW269">
        <v>4</v>
      </c>
      <c r="AX269" s="124">
        <v>4</v>
      </c>
      <c r="AY269" s="209" t="s">
        <v>309</v>
      </c>
      <c r="AZ269" t="s">
        <v>315</v>
      </c>
      <c r="BB269">
        <f t="shared" si="19"/>
        <v>0</v>
      </c>
      <c r="BC269">
        <f t="shared" si="21"/>
        <v>1</v>
      </c>
      <c r="BD269">
        <f t="shared" si="21"/>
        <v>0</v>
      </c>
      <c r="BE269">
        <f t="shared" si="21"/>
        <v>0</v>
      </c>
      <c r="BF269">
        <f t="shared" si="21"/>
        <v>0</v>
      </c>
      <c r="BG269">
        <f t="shared" si="21"/>
        <v>0</v>
      </c>
      <c r="BH269">
        <f t="shared" si="22"/>
        <v>1</v>
      </c>
      <c r="BI269">
        <f t="shared" si="22"/>
        <v>0</v>
      </c>
      <c r="BJ269">
        <f t="shared" si="22"/>
        <v>0</v>
      </c>
      <c r="BK269">
        <f t="shared" si="22"/>
        <v>1</v>
      </c>
      <c r="BL269">
        <f t="shared" si="22"/>
        <v>0</v>
      </c>
      <c r="BM269">
        <f t="shared" si="22"/>
        <v>0</v>
      </c>
      <c r="BN269">
        <f t="shared" si="22"/>
        <v>0</v>
      </c>
    </row>
    <row r="270" spans="1:66" x14ac:dyDescent="0.2">
      <c r="C270" s="167" t="str">
        <f>IFERROR(VLOOKUP(E270,BLIOTECAS!$C$1:$E$26,3,FALSE),"")</f>
        <v>Ciencias Sociales</v>
      </c>
      <c r="D270" s="229">
        <v>43970.650694444441</v>
      </c>
      <c r="E270" t="s">
        <v>76</v>
      </c>
      <c r="F270" t="s">
        <v>303</v>
      </c>
      <c r="G270" t="s">
        <v>303</v>
      </c>
      <c r="H270" t="s">
        <v>330</v>
      </c>
      <c r="I270" t="s">
        <v>76</v>
      </c>
      <c r="J270" t="s">
        <v>199</v>
      </c>
      <c r="L270" t="s">
        <v>711</v>
      </c>
      <c r="Q270">
        <v>3</v>
      </c>
      <c r="R270">
        <v>5</v>
      </c>
      <c r="S270">
        <v>4</v>
      </c>
      <c r="T270">
        <v>2</v>
      </c>
      <c r="U270">
        <v>4</v>
      </c>
      <c r="V270">
        <v>4</v>
      </c>
      <c r="X270">
        <v>4</v>
      </c>
      <c r="Y270">
        <v>5</v>
      </c>
      <c r="Z270">
        <v>4</v>
      </c>
      <c r="AA270">
        <v>2</v>
      </c>
      <c r="AB270">
        <v>4</v>
      </c>
      <c r="AC270" t="s">
        <v>314</v>
      </c>
      <c r="AJ270">
        <v>2</v>
      </c>
      <c r="AK270" t="s">
        <v>239</v>
      </c>
      <c r="AL270" t="s">
        <v>307</v>
      </c>
      <c r="AQ270" t="s">
        <v>239</v>
      </c>
      <c r="AR270" s="124" t="s">
        <v>7</v>
      </c>
      <c r="AS270" t="s">
        <v>7</v>
      </c>
      <c r="AU270" t="s">
        <v>7</v>
      </c>
      <c r="AW270">
        <v>5</v>
      </c>
      <c r="AX270" s="124">
        <v>5</v>
      </c>
      <c r="AY270" s="209" t="s">
        <v>309</v>
      </c>
      <c r="AZ270" t="s">
        <v>315</v>
      </c>
      <c r="BB270">
        <f t="shared" si="19"/>
        <v>0</v>
      </c>
      <c r="BC270">
        <f t="shared" si="21"/>
        <v>1</v>
      </c>
      <c r="BD270">
        <f t="shared" si="21"/>
        <v>0</v>
      </c>
      <c r="BE270">
        <f t="shared" si="21"/>
        <v>0</v>
      </c>
      <c r="BF270">
        <f t="shared" si="21"/>
        <v>0</v>
      </c>
      <c r="BG270">
        <f t="shared" si="21"/>
        <v>0</v>
      </c>
      <c r="BH270">
        <f t="shared" si="22"/>
        <v>0</v>
      </c>
      <c r="BI270">
        <f t="shared" si="22"/>
        <v>0</v>
      </c>
      <c r="BJ270">
        <f t="shared" si="22"/>
        <v>0</v>
      </c>
      <c r="BK270">
        <f t="shared" si="22"/>
        <v>0</v>
      </c>
      <c r="BL270">
        <f t="shared" si="22"/>
        <v>0</v>
      </c>
      <c r="BM270">
        <f t="shared" si="22"/>
        <v>1</v>
      </c>
      <c r="BN270">
        <f t="shared" si="22"/>
        <v>0</v>
      </c>
    </row>
    <row r="271" spans="1:66" x14ac:dyDescent="0.2">
      <c r="C271" s="167" t="str">
        <f>IFERROR(VLOOKUP(E271,BLIOTECAS!$C$1:$E$26,3,FALSE),"")</f>
        <v>Humanidades</v>
      </c>
      <c r="D271" s="229">
        <v>43970.647222222222</v>
      </c>
      <c r="E271" t="s">
        <v>72</v>
      </c>
      <c r="F271" t="s">
        <v>303</v>
      </c>
      <c r="G271" t="s">
        <v>311</v>
      </c>
      <c r="H271" t="s">
        <v>330</v>
      </c>
      <c r="I271" t="s">
        <v>72</v>
      </c>
      <c r="L271" t="s">
        <v>712</v>
      </c>
      <c r="Q271">
        <v>4</v>
      </c>
      <c r="R271">
        <v>3</v>
      </c>
      <c r="S271">
        <v>4</v>
      </c>
      <c r="T271">
        <v>3</v>
      </c>
      <c r="U271">
        <v>3</v>
      </c>
      <c r="V271">
        <v>4</v>
      </c>
      <c r="X271">
        <v>3</v>
      </c>
      <c r="Y271">
        <v>5</v>
      </c>
      <c r="Z271">
        <v>3</v>
      </c>
      <c r="AA271">
        <v>5</v>
      </c>
      <c r="AB271">
        <v>4</v>
      </c>
      <c r="AC271" t="s">
        <v>713</v>
      </c>
      <c r="AJ271">
        <v>4</v>
      </c>
      <c r="AK271" t="s">
        <v>239</v>
      </c>
      <c r="AQ271" t="s">
        <v>239</v>
      </c>
      <c r="AR271" s="124" t="s">
        <v>239</v>
      </c>
      <c r="AS271" t="s">
        <v>239</v>
      </c>
      <c r="AT271" t="s">
        <v>324</v>
      </c>
      <c r="AU271" t="s">
        <v>239</v>
      </c>
      <c r="AW271">
        <v>5</v>
      </c>
      <c r="AX271" s="124">
        <v>5</v>
      </c>
      <c r="AY271" s="209" t="s">
        <v>309</v>
      </c>
      <c r="AZ271" t="s">
        <v>310</v>
      </c>
      <c r="BB271">
        <f t="shared" si="19"/>
        <v>0</v>
      </c>
      <c r="BC271">
        <f t="shared" si="21"/>
        <v>1</v>
      </c>
      <c r="BD271">
        <f t="shared" si="21"/>
        <v>0</v>
      </c>
      <c r="BE271">
        <f t="shared" si="21"/>
        <v>0</v>
      </c>
      <c r="BF271">
        <f t="shared" si="21"/>
        <v>0</v>
      </c>
      <c r="BG271">
        <f t="shared" si="21"/>
        <v>0</v>
      </c>
      <c r="BH271">
        <f t="shared" si="22"/>
        <v>0</v>
      </c>
      <c r="BI271">
        <f t="shared" si="22"/>
        <v>1</v>
      </c>
      <c r="BJ271">
        <f t="shared" si="22"/>
        <v>1</v>
      </c>
      <c r="BK271">
        <f t="shared" si="22"/>
        <v>0</v>
      </c>
      <c r="BL271">
        <f t="shared" si="22"/>
        <v>1</v>
      </c>
      <c r="BM271">
        <f t="shared" si="22"/>
        <v>0</v>
      </c>
      <c r="BN271">
        <f t="shared" si="22"/>
        <v>0</v>
      </c>
    </row>
    <row r="272" spans="1:66" x14ac:dyDescent="0.2">
      <c r="C272" s="167" t="str">
        <f>IFERROR(VLOOKUP(E272,BLIOTECAS!$C$1:$E$26,3,FALSE),"")</f>
        <v>Ciencias de la Salud</v>
      </c>
      <c r="D272" s="229">
        <v>43970.645833333336</v>
      </c>
      <c r="E272" t="s">
        <v>89</v>
      </c>
      <c r="F272" t="s">
        <v>316</v>
      </c>
      <c r="G272" t="s">
        <v>311</v>
      </c>
      <c r="H272" t="s">
        <v>312</v>
      </c>
      <c r="I272" t="s">
        <v>89</v>
      </c>
      <c r="J272" t="s">
        <v>89</v>
      </c>
      <c r="Q272">
        <v>3</v>
      </c>
      <c r="R272">
        <v>5</v>
      </c>
      <c r="S272">
        <v>4</v>
      </c>
      <c r="T272">
        <v>3</v>
      </c>
      <c r="U272">
        <v>4</v>
      </c>
      <c r="V272">
        <v>4</v>
      </c>
      <c r="X272">
        <v>5</v>
      </c>
      <c r="Y272">
        <v>5</v>
      </c>
      <c r="Z272">
        <v>5</v>
      </c>
      <c r="AA272">
        <v>3</v>
      </c>
      <c r="AB272">
        <v>4</v>
      </c>
      <c r="AC272" t="s">
        <v>314</v>
      </c>
      <c r="AJ272">
        <v>4</v>
      </c>
      <c r="AK272" t="s">
        <v>7</v>
      </c>
      <c r="AQ272" t="s">
        <v>239</v>
      </c>
      <c r="AR272" s="124" t="s">
        <v>7</v>
      </c>
      <c r="AS272" t="s">
        <v>7</v>
      </c>
      <c r="AU272" t="s">
        <v>239</v>
      </c>
      <c r="AW272">
        <v>4</v>
      </c>
      <c r="AX272" s="124">
        <v>4</v>
      </c>
      <c r="AY272" s="209" t="s">
        <v>321</v>
      </c>
      <c r="AZ272" t="s">
        <v>315</v>
      </c>
      <c r="BB272">
        <f t="shared" si="19"/>
        <v>1</v>
      </c>
      <c r="BC272">
        <f t="shared" si="21"/>
        <v>0</v>
      </c>
      <c r="BD272">
        <f t="shared" si="21"/>
        <v>0</v>
      </c>
      <c r="BE272">
        <f t="shared" si="21"/>
        <v>0</v>
      </c>
      <c r="BF272">
        <f t="shared" si="21"/>
        <v>0</v>
      </c>
      <c r="BG272">
        <f t="shared" si="21"/>
        <v>0</v>
      </c>
      <c r="BH272">
        <f t="shared" si="22"/>
        <v>0</v>
      </c>
      <c r="BI272">
        <f t="shared" si="22"/>
        <v>0</v>
      </c>
      <c r="BJ272">
        <f t="shared" si="22"/>
        <v>0</v>
      </c>
      <c r="BK272">
        <f t="shared" si="22"/>
        <v>0</v>
      </c>
      <c r="BL272">
        <f t="shared" si="22"/>
        <v>0</v>
      </c>
      <c r="BM272">
        <f t="shared" si="22"/>
        <v>1</v>
      </c>
      <c r="BN272">
        <f t="shared" si="22"/>
        <v>0</v>
      </c>
    </row>
    <row r="273" spans="3:66" x14ac:dyDescent="0.2">
      <c r="C273" s="167" t="str">
        <f>IFERROR(VLOOKUP(E273,BLIOTECAS!$C$1:$E$26,3,FALSE),"")</f>
        <v>Ciencias de la Salud</v>
      </c>
      <c r="D273" s="229">
        <v>43970.643055555556</v>
      </c>
      <c r="E273" t="s">
        <v>92</v>
      </c>
      <c r="F273" t="s">
        <v>303</v>
      </c>
      <c r="G273" t="s">
        <v>304</v>
      </c>
      <c r="H273" t="s">
        <v>312</v>
      </c>
      <c r="I273" t="s">
        <v>92</v>
      </c>
      <c r="Q273">
        <v>1</v>
      </c>
      <c r="R273">
        <v>5</v>
      </c>
      <c r="S273">
        <v>2</v>
      </c>
      <c r="T273">
        <v>2</v>
      </c>
      <c r="U273">
        <v>3</v>
      </c>
      <c r="V273">
        <v>5</v>
      </c>
      <c r="X273">
        <v>4</v>
      </c>
      <c r="Y273">
        <v>5</v>
      </c>
      <c r="Z273">
        <v>4</v>
      </c>
      <c r="AA273">
        <v>5</v>
      </c>
      <c r="AB273">
        <v>4</v>
      </c>
      <c r="AC273" t="s">
        <v>714</v>
      </c>
      <c r="AJ273">
        <v>4</v>
      </c>
      <c r="AK273" t="s">
        <v>239</v>
      </c>
      <c r="AL273" t="s">
        <v>327</v>
      </c>
      <c r="AQ273" t="s">
        <v>239</v>
      </c>
      <c r="AR273" s="124" t="s">
        <v>239</v>
      </c>
      <c r="AS273" t="s">
        <v>239</v>
      </c>
      <c r="AT273" t="s">
        <v>6</v>
      </c>
      <c r="AU273" t="s">
        <v>7</v>
      </c>
      <c r="AW273">
        <v>5</v>
      </c>
      <c r="AX273" s="124">
        <v>5</v>
      </c>
      <c r="AY273" s="209" t="s">
        <v>309</v>
      </c>
      <c r="AZ273" t="s">
        <v>315</v>
      </c>
      <c r="BB273">
        <f t="shared" si="19"/>
        <v>1</v>
      </c>
      <c r="BC273">
        <f t="shared" si="21"/>
        <v>0</v>
      </c>
      <c r="BD273">
        <f t="shared" si="21"/>
        <v>0</v>
      </c>
      <c r="BE273">
        <f t="shared" si="21"/>
        <v>0</v>
      </c>
      <c r="BF273">
        <f t="shared" si="21"/>
        <v>0</v>
      </c>
      <c r="BG273">
        <f t="shared" si="21"/>
        <v>0</v>
      </c>
      <c r="BH273">
        <f t="shared" si="22"/>
        <v>0</v>
      </c>
      <c r="BI273">
        <f t="shared" si="22"/>
        <v>1</v>
      </c>
      <c r="BJ273">
        <f t="shared" si="22"/>
        <v>0</v>
      </c>
      <c r="BK273">
        <f t="shared" si="22"/>
        <v>0</v>
      </c>
      <c r="BL273">
        <f t="shared" si="22"/>
        <v>0</v>
      </c>
      <c r="BM273">
        <f t="shared" si="22"/>
        <v>1</v>
      </c>
      <c r="BN273">
        <f t="shared" si="22"/>
        <v>0</v>
      </c>
    </row>
    <row r="274" spans="3:66" x14ac:dyDescent="0.2">
      <c r="C274" s="167" t="str">
        <f>IFERROR(VLOOKUP(E274,BLIOTECAS!$C$1:$E$26,3,FALSE),"")</f>
        <v>Ciencias de la Salud</v>
      </c>
      <c r="D274" s="229">
        <v>43970.640972222223</v>
      </c>
      <c r="E274" t="s">
        <v>202</v>
      </c>
      <c r="F274" t="s">
        <v>303</v>
      </c>
      <c r="G274" t="s">
        <v>303</v>
      </c>
      <c r="H274" t="s">
        <v>312</v>
      </c>
      <c r="I274" t="s">
        <v>202</v>
      </c>
      <c r="R274">
        <v>5</v>
      </c>
      <c r="U274">
        <v>3</v>
      </c>
      <c r="V274">
        <v>5</v>
      </c>
      <c r="X274">
        <v>5</v>
      </c>
      <c r="Y274">
        <v>5</v>
      </c>
      <c r="Z274">
        <v>4</v>
      </c>
      <c r="AA274">
        <v>5</v>
      </c>
      <c r="AB274">
        <v>5</v>
      </c>
      <c r="AC274" t="s">
        <v>336</v>
      </c>
      <c r="AJ274">
        <v>4</v>
      </c>
      <c r="AK274" t="s">
        <v>239</v>
      </c>
      <c r="AL274" t="s">
        <v>323</v>
      </c>
      <c r="AQ274" t="s">
        <v>239</v>
      </c>
      <c r="AR274" s="124" t="s">
        <v>239</v>
      </c>
      <c r="AS274" t="s">
        <v>7</v>
      </c>
      <c r="AU274" t="s">
        <v>239</v>
      </c>
      <c r="AW274">
        <v>5</v>
      </c>
      <c r="AX274" s="124">
        <v>5</v>
      </c>
      <c r="AY274" s="209" t="s">
        <v>309</v>
      </c>
      <c r="AZ274" t="s">
        <v>315</v>
      </c>
      <c r="BB274">
        <f t="shared" si="19"/>
        <v>1</v>
      </c>
      <c r="BC274">
        <f t="shared" si="21"/>
        <v>0</v>
      </c>
      <c r="BD274">
        <f t="shared" si="21"/>
        <v>0</v>
      </c>
      <c r="BE274">
        <f t="shared" si="21"/>
        <v>0</v>
      </c>
      <c r="BF274">
        <f t="shared" si="21"/>
        <v>0</v>
      </c>
      <c r="BG274">
        <f t="shared" si="21"/>
        <v>0</v>
      </c>
      <c r="BH274">
        <f t="shared" si="22"/>
        <v>0</v>
      </c>
      <c r="BI274">
        <f t="shared" si="22"/>
        <v>0</v>
      </c>
      <c r="BJ274">
        <f t="shared" si="22"/>
        <v>0</v>
      </c>
      <c r="BK274">
        <f t="shared" si="22"/>
        <v>1</v>
      </c>
      <c r="BL274">
        <f t="shared" si="22"/>
        <v>1</v>
      </c>
      <c r="BM274">
        <f t="shared" si="22"/>
        <v>0</v>
      </c>
      <c r="BN274">
        <f t="shared" si="22"/>
        <v>0</v>
      </c>
    </row>
    <row r="275" spans="3:66" x14ac:dyDescent="0.2">
      <c r="C275" s="167" t="str">
        <f>IFERROR(VLOOKUP(E275,BLIOTECAS!$C$1:$E$26,3,FALSE),"")</f>
        <v>Humanidades</v>
      </c>
      <c r="D275" s="229">
        <v>43970.637499999997</v>
      </c>
      <c r="E275" t="s">
        <v>87</v>
      </c>
      <c r="F275" t="s">
        <v>311</v>
      </c>
      <c r="G275" t="s">
        <v>304</v>
      </c>
      <c r="H275" t="s">
        <v>312</v>
      </c>
      <c r="I275" t="s">
        <v>87</v>
      </c>
      <c r="J275" t="s">
        <v>317</v>
      </c>
      <c r="K275" t="s">
        <v>67</v>
      </c>
      <c r="Q275">
        <v>4</v>
      </c>
      <c r="R275">
        <v>4</v>
      </c>
      <c r="S275">
        <v>3</v>
      </c>
      <c r="T275">
        <v>4</v>
      </c>
      <c r="U275">
        <v>4</v>
      </c>
      <c r="V275">
        <v>4</v>
      </c>
      <c r="X275">
        <v>1</v>
      </c>
      <c r="Y275">
        <v>4</v>
      </c>
      <c r="Z275">
        <v>1</v>
      </c>
      <c r="AA275">
        <v>4</v>
      </c>
      <c r="AB275">
        <v>4</v>
      </c>
      <c r="AC275" t="s">
        <v>487</v>
      </c>
      <c r="AJ275">
        <v>4</v>
      </c>
      <c r="AK275" t="s">
        <v>239</v>
      </c>
      <c r="AQ275" t="s">
        <v>7</v>
      </c>
      <c r="AR275" s="124" t="s">
        <v>239</v>
      </c>
      <c r="AS275" t="s">
        <v>239</v>
      </c>
      <c r="AU275" t="s">
        <v>239</v>
      </c>
      <c r="AW275">
        <v>5</v>
      </c>
      <c r="AX275" s="124">
        <v>5</v>
      </c>
      <c r="AY275" s="209" t="s">
        <v>321</v>
      </c>
      <c r="AZ275" t="s">
        <v>315</v>
      </c>
      <c r="BB275">
        <f t="shared" si="19"/>
        <v>1</v>
      </c>
      <c r="BC275">
        <f t="shared" si="21"/>
        <v>0</v>
      </c>
      <c r="BD275">
        <f t="shared" si="21"/>
        <v>0</v>
      </c>
      <c r="BE275">
        <f t="shared" si="21"/>
        <v>0</v>
      </c>
      <c r="BF275">
        <f t="shared" si="21"/>
        <v>0</v>
      </c>
      <c r="BG275">
        <f t="shared" si="21"/>
        <v>0</v>
      </c>
      <c r="BH275">
        <f t="shared" si="22"/>
        <v>1</v>
      </c>
      <c r="BI275">
        <f t="shared" si="22"/>
        <v>1</v>
      </c>
      <c r="BJ275">
        <f t="shared" si="22"/>
        <v>0</v>
      </c>
      <c r="BK275">
        <f t="shared" si="22"/>
        <v>0</v>
      </c>
      <c r="BL275">
        <f t="shared" si="22"/>
        <v>1</v>
      </c>
      <c r="BM275">
        <f t="shared" si="22"/>
        <v>0</v>
      </c>
      <c r="BN275">
        <f t="shared" si="22"/>
        <v>0</v>
      </c>
    </row>
    <row r="276" spans="3:66" x14ac:dyDescent="0.2">
      <c r="C276" s="167" t="str">
        <f>IFERROR(VLOOKUP(E276,BLIOTECAS!$C$1:$E$26,3,FALSE),"")</f>
        <v>Ciencias de la Salud</v>
      </c>
      <c r="D276" s="229">
        <v>43970.637499999997</v>
      </c>
      <c r="E276" t="s">
        <v>89</v>
      </c>
      <c r="F276" t="s">
        <v>304</v>
      </c>
      <c r="G276" t="s">
        <v>303</v>
      </c>
      <c r="H276" t="s">
        <v>312</v>
      </c>
      <c r="I276" t="s">
        <v>89</v>
      </c>
      <c r="J276" t="s">
        <v>84</v>
      </c>
      <c r="K276" t="s">
        <v>90</v>
      </c>
      <c r="Q276">
        <v>4</v>
      </c>
      <c r="R276">
        <v>5</v>
      </c>
      <c r="S276">
        <v>2</v>
      </c>
      <c r="T276">
        <v>1</v>
      </c>
      <c r="U276">
        <v>3</v>
      </c>
      <c r="V276">
        <v>4</v>
      </c>
      <c r="X276">
        <v>4</v>
      </c>
      <c r="Y276">
        <v>5</v>
      </c>
      <c r="Z276">
        <v>3</v>
      </c>
      <c r="AA276">
        <v>5</v>
      </c>
      <c r="AB276">
        <v>4</v>
      </c>
      <c r="AC276" t="s">
        <v>590</v>
      </c>
      <c r="AJ276">
        <v>5</v>
      </c>
      <c r="AK276" t="s">
        <v>239</v>
      </c>
      <c r="AL276" t="s">
        <v>323</v>
      </c>
      <c r="AQ276" t="s">
        <v>7</v>
      </c>
      <c r="AR276" s="124" t="s">
        <v>239</v>
      </c>
      <c r="AS276" t="s">
        <v>7</v>
      </c>
      <c r="AU276" t="s">
        <v>7</v>
      </c>
      <c r="AW276">
        <v>5</v>
      </c>
      <c r="AX276" s="124">
        <v>5</v>
      </c>
      <c r="AY276" s="209" t="s">
        <v>309</v>
      </c>
      <c r="AZ276" t="s">
        <v>310</v>
      </c>
      <c r="BB276">
        <f t="shared" si="19"/>
        <v>1</v>
      </c>
      <c r="BC276">
        <f t="shared" si="21"/>
        <v>0</v>
      </c>
      <c r="BD276">
        <f t="shared" si="21"/>
        <v>0</v>
      </c>
      <c r="BE276">
        <f t="shared" si="21"/>
        <v>0</v>
      </c>
      <c r="BF276">
        <f t="shared" si="21"/>
        <v>0</v>
      </c>
      <c r="BG276">
        <f t="shared" si="21"/>
        <v>0</v>
      </c>
      <c r="BH276">
        <f t="shared" si="22"/>
        <v>1</v>
      </c>
      <c r="BI276">
        <f t="shared" si="22"/>
        <v>1</v>
      </c>
      <c r="BJ276">
        <f t="shared" si="22"/>
        <v>1</v>
      </c>
      <c r="BK276">
        <f t="shared" si="22"/>
        <v>0</v>
      </c>
      <c r="BL276">
        <f t="shared" si="22"/>
        <v>0</v>
      </c>
      <c r="BM276">
        <f t="shared" si="22"/>
        <v>0</v>
      </c>
      <c r="BN276">
        <f t="shared" si="22"/>
        <v>0</v>
      </c>
    </row>
    <row r="277" spans="3:66" x14ac:dyDescent="0.2">
      <c r="C277" s="167" t="str">
        <f>IFERROR(VLOOKUP(E277,BLIOTECAS!$C$1:$E$26,3,FALSE),"")</f>
        <v>Ciencias de la Salud</v>
      </c>
      <c r="D277" s="229">
        <v>43970.635416666664</v>
      </c>
      <c r="E277" t="s">
        <v>89</v>
      </c>
      <c r="F277" t="s">
        <v>316</v>
      </c>
      <c r="G277" t="s">
        <v>316</v>
      </c>
      <c r="H277" t="s">
        <v>330</v>
      </c>
      <c r="I277" t="s">
        <v>89</v>
      </c>
      <c r="J277" t="s">
        <v>73</v>
      </c>
      <c r="K277" t="s">
        <v>200</v>
      </c>
      <c r="Q277">
        <v>2</v>
      </c>
      <c r="R277">
        <v>5</v>
      </c>
      <c r="S277">
        <v>2</v>
      </c>
      <c r="T277">
        <v>2</v>
      </c>
      <c r="U277">
        <v>5</v>
      </c>
      <c r="V277">
        <v>5</v>
      </c>
      <c r="X277">
        <v>5</v>
      </c>
      <c r="Y277">
        <v>5</v>
      </c>
      <c r="Z277">
        <v>5</v>
      </c>
      <c r="AA277">
        <v>5</v>
      </c>
      <c r="AB277">
        <v>5</v>
      </c>
      <c r="AC277" t="s">
        <v>336</v>
      </c>
      <c r="AJ277">
        <v>1</v>
      </c>
      <c r="AK277" t="s">
        <v>7</v>
      </c>
      <c r="AQ277" t="s">
        <v>7</v>
      </c>
      <c r="AR277" s="124" t="s">
        <v>7</v>
      </c>
      <c r="AS277" t="s">
        <v>7</v>
      </c>
      <c r="AU277" t="s">
        <v>7</v>
      </c>
      <c r="AW277">
        <v>5</v>
      </c>
      <c r="AX277" s="124">
        <v>5</v>
      </c>
      <c r="AY277" s="209" t="s">
        <v>321</v>
      </c>
      <c r="AZ277" t="s">
        <v>315</v>
      </c>
      <c r="BB277">
        <f t="shared" si="19"/>
        <v>0</v>
      </c>
      <c r="BC277">
        <f t="shared" si="21"/>
        <v>1</v>
      </c>
      <c r="BD277">
        <f t="shared" si="21"/>
        <v>0</v>
      </c>
      <c r="BE277">
        <f t="shared" si="21"/>
        <v>0</v>
      </c>
      <c r="BF277">
        <f t="shared" si="21"/>
        <v>0</v>
      </c>
      <c r="BG277">
        <f t="shared" si="21"/>
        <v>0</v>
      </c>
      <c r="BH277">
        <f t="shared" si="22"/>
        <v>0</v>
      </c>
      <c r="BI277">
        <f t="shared" si="22"/>
        <v>0</v>
      </c>
      <c r="BJ277">
        <f t="shared" si="22"/>
        <v>0</v>
      </c>
      <c r="BK277">
        <f t="shared" si="22"/>
        <v>1</v>
      </c>
      <c r="BL277">
        <f t="shared" si="22"/>
        <v>1</v>
      </c>
      <c r="BM277">
        <f t="shared" si="22"/>
        <v>0</v>
      </c>
      <c r="BN277">
        <f t="shared" si="22"/>
        <v>0</v>
      </c>
    </row>
    <row r="278" spans="3:66" x14ac:dyDescent="0.2">
      <c r="C278" s="167" t="str">
        <f>IFERROR(VLOOKUP(E278,BLIOTECAS!$C$1:$E$26,3,FALSE),"")</f>
        <v>Ciencias Sociales</v>
      </c>
      <c r="D278" s="229">
        <v>43970.634027777778</v>
      </c>
      <c r="E278" t="s">
        <v>76</v>
      </c>
      <c r="F278" t="s">
        <v>303</v>
      </c>
      <c r="G278" t="s">
        <v>304</v>
      </c>
      <c r="H278" t="s">
        <v>312</v>
      </c>
      <c r="I278" t="s">
        <v>76</v>
      </c>
      <c r="J278" t="s">
        <v>199</v>
      </c>
      <c r="K278" t="s">
        <v>317</v>
      </c>
      <c r="Q278">
        <v>1</v>
      </c>
      <c r="R278">
        <v>4</v>
      </c>
      <c r="S278">
        <v>4</v>
      </c>
      <c r="T278">
        <v>4</v>
      </c>
      <c r="U278">
        <v>4</v>
      </c>
      <c r="V278">
        <v>4</v>
      </c>
      <c r="X278">
        <v>4</v>
      </c>
      <c r="Y278">
        <v>5</v>
      </c>
      <c r="Z278">
        <v>4</v>
      </c>
      <c r="AA278">
        <v>5</v>
      </c>
      <c r="AB278">
        <v>4</v>
      </c>
      <c r="AC278" t="s">
        <v>326</v>
      </c>
      <c r="AJ278">
        <v>4</v>
      </c>
      <c r="AK278" t="s">
        <v>239</v>
      </c>
      <c r="AL278" t="s">
        <v>323</v>
      </c>
      <c r="AQ278" t="s">
        <v>239</v>
      </c>
      <c r="AR278" s="124" t="s">
        <v>239</v>
      </c>
      <c r="AS278" t="s">
        <v>239</v>
      </c>
      <c r="AT278" t="s">
        <v>324</v>
      </c>
      <c r="AU278" t="s">
        <v>7</v>
      </c>
      <c r="AW278">
        <v>5</v>
      </c>
      <c r="AX278" s="124">
        <v>5</v>
      </c>
      <c r="AY278" s="209" t="s">
        <v>309</v>
      </c>
      <c r="AZ278" t="s">
        <v>310</v>
      </c>
      <c r="BB278">
        <f t="shared" si="19"/>
        <v>1</v>
      </c>
      <c r="BC278">
        <f t="shared" si="21"/>
        <v>0</v>
      </c>
      <c r="BD278">
        <f t="shared" si="21"/>
        <v>0</v>
      </c>
      <c r="BE278">
        <f t="shared" si="21"/>
        <v>0</v>
      </c>
      <c r="BF278">
        <f t="shared" si="21"/>
        <v>0</v>
      </c>
      <c r="BG278">
        <f t="shared" si="21"/>
        <v>0</v>
      </c>
      <c r="BH278">
        <f t="shared" si="22"/>
        <v>0</v>
      </c>
      <c r="BI278">
        <f t="shared" si="22"/>
        <v>0</v>
      </c>
      <c r="BJ278">
        <f t="shared" si="22"/>
        <v>0</v>
      </c>
      <c r="BK278">
        <f t="shared" si="22"/>
        <v>1</v>
      </c>
      <c r="BL278">
        <f t="shared" si="22"/>
        <v>0</v>
      </c>
      <c r="BM278">
        <f t="shared" si="22"/>
        <v>0</v>
      </c>
      <c r="BN278">
        <f t="shared" si="22"/>
        <v>0</v>
      </c>
    </row>
    <row r="279" spans="3:66" x14ac:dyDescent="0.2">
      <c r="C279" s="167" t="str">
        <f>IFERROR(VLOOKUP(E279,BLIOTECAS!$C$1:$E$26,3,FALSE),"")</f>
        <v>Ciencias Sociales</v>
      </c>
      <c r="D279" s="229">
        <v>43970.630555555559</v>
      </c>
      <c r="E279" t="s">
        <v>75</v>
      </c>
      <c r="F279" t="s">
        <v>316</v>
      </c>
      <c r="G279" t="s">
        <v>311</v>
      </c>
      <c r="H279" t="s">
        <v>312</v>
      </c>
      <c r="I279" t="s">
        <v>75</v>
      </c>
      <c r="Q279">
        <v>2</v>
      </c>
      <c r="R279">
        <v>4</v>
      </c>
      <c r="S279">
        <v>4</v>
      </c>
      <c r="T279">
        <v>4</v>
      </c>
      <c r="U279">
        <v>4</v>
      </c>
      <c r="V279">
        <v>4</v>
      </c>
      <c r="X279">
        <v>3</v>
      </c>
      <c r="Y279">
        <v>4</v>
      </c>
      <c r="Z279">
        <v>4</v>
      </c>
      <c r="AA279">
        <v>3</v>
      </c>
      <c r="AB279">
        <v>4</v>
      </c>
      <c r="AC279" t="s">
        <v>715</v>
      </c>
      <c r="AJ279">
        <v>3</v>
      </c>
      <c r="AK279" t="s">
        <v>239</v>
      </c>
      <c r="AL279" t="s">
        <v>323</v>
      </c>
      <c r="AQ279" t="s">
        <v>239</v>
      </c>
      <c r="AR279" s="124" t="s">
        <v>239</v>
      </c>
      <c r="AS279" t="s">
        <v>7</v>
      </c>
      <c r="AU279" t="s">
        <v>7</v>
      </c>
      <c r="AV279" t="s">
        <v>716</v>
      </c>
      <c r="AW279">
        <v>5</v>
      </c>
      <c r="AX279" s="124">
        <v>5</v>
      </c>
      <c r="AY279" s="209" t="s">
        <v>321</v>
      </c>
      <c r="AZ279" t="s">
        <v>315</v>
      </c>
      <c r="BB279">
        <f t="shared" si="19"/>
        <v>1</v>
      </c>
      <c r="BC279">
        <f t="shared" si="21"/>
        <v>0</v>
      </c>
      <c r="BD279">
        <f t="shared" si="21"/>
        <v>0</v>
      </c>
      <c r="BE279">
        <f t="shared" si="21"/>
        <v>0</v>
      </c>
      <c r="BF279">
        <f t="shared" si="21"/>
        <v>0</v>
      </c>
      <c r="BG279">
        <f t="shared" si="21"/>
        <v>0</v>
      </c>
      <c r="BH279">
        <f t="shared" si="22"/>
        <v>1</v>
      </c>
      <c r="BI279">
        <f t="shared" si="22"/>
        <v>1</v>
      </c>
      <c r="BJ279">
        <f t="shared" si="22"/>
        <v>0</v>
      </c>
      <c r="BK279">
        <f t="shared" si="22"/>
        <v>1</v>
      </c>
      <c r="BL279">
        <f t="shared" si="22"/>
        <v>0</v>
      </c>
      <c r="BM279">
        <f t="shared" si="22"/>
        <v>0</v>
      </c>
      <c r="BN279">
        <f t="shared" si="22"/>
        <v>1</v>
      </c>
    </row>
    <row r="280" spans="3:66" x14ac:dyDescent="0.2">
      <c r="C280" s="167" t="str">
        <f>IFERROR(VLOOKUP(E280,BLIOTECAS!$C$1:$E$26,3,FALSE),"")</f>
        <v>Humanidades</v>
      </c>
      <c r="D280" s="229">
        <v>43970.625</v>
      </c>
      <c r="E280" t="s">
        <v>85</v>
      </c>
      <c r="F280" t="s">
        <v>311</v>
      </c>
      <c r="G280" t="s">
        <v>311</v>
      </c>
      <c r="H280" t="s">
        <v>339</v>
      </c>
      <c r="I280" t="s">
        <v>317</v>
      </c>
      <c r="J280" t="s">
        <v>318</v>
      </c>
      <c r="K280" t="s">
        <v>87</v>
      </c>
      <c r="Q280">
        <v>5</v>
      </c>
      <c r="R280">
        <v>2</v>
      </c>
      <c r="S280">
        <v>5</v>
      </c>
      <c r="T280">
        <v>3</v>
      </c>
      <c r="U280">
        <v>5</v>
      </c>
      <c r="V280">
        <v>4</v>
      </c>
      <c r="X280">
        <v>3</v>
      </c>
      <c r="Y280">
        <v>4</v>
      </c>
      <c r="Z280">
        <v>4</v>
      </c>
      <c r="AA280">
        <v>3</v>
      </c>
      <c r="AB280">
        <v>3</v>
      </c>
      <c r="AC280" t="s">
        <v>336</v>
      </c>
      <c r="AJ280">
        <v>3</v>
      </c>
      <c r="AK280" t="s">
        <v>239</v>
      </c>
      <c r="AL280" t="s">
        <v>323</v>
      </c>
      <c r="AQ280" t="s">
        <v>7</v>
      </c>
      <c r="AR280" s="124" t="s">
        <v>239</v>
      </c>
      <c r="AS280" t="s">
        <v>7</v>
      </c>
      <c r="AU280" t="s">
        <v>7</v>
      </c>
      <c r="AW280">
        <v>4</v>
      </c>
      <c r="AX280" s="124">
        <v>5</v>
      </c>
      <c r="AY280" s="209" t="s">
        <v>321</v>
      </c>
      <c r="AZ280" t="s">
        <v>315</v>
      </c>
      <c r="BB280">
        <f t="shared" si="19"/>
        <v>0</v>
      </c>
      <c r="BC280">
        <f t="shared" si="21"/>
        <v>0</v>
      </c>
      <c r="BD280">
        <f t="shared" si="21"/>
        <v>1</v>
      </c>
      <c r="BE280">
        <f t="shared" si="21"/>
        <v>0</v>
      </c>
      <c r="BF280">
        <f t="shared" si="21"/>
        <v>0</v>
      </c>
      <c r="BG280">
        <f t="shared" si="21"/>
        <v>0</v>
      </c>
      <c r="BH280">
        <f t="shared" si="22"/>
        <v>0</v>
      </c>
      <c r="BI280">
        <f t="shared" si="22"/>
        <v>0</v>
      </c>
      <c r="BJ280">
        <f t="shared" si="22"/>
        <v>0</v>
      </c>
      <c r="BK280">
        <f t="shared" si="22"/>
        <v>1</v>
      </c>
      <c r="BL280">
        <f t="shared" si="22"/>
        <v>1</v>
      </c>
      <c r="BM280">
        <f t="shared" si="22"/>
        <v>0</v>
      </c>
      <c r="BN280">
        <f t="shared" si="22"/>
        <v>0</v>
      </c>
    </row>
    <row r="281" spans="3:66" x14ac:dyDescent="0.2">
      <c r="C281" s="167" t="str">
        <f>IFERROR(VLOOKUP(E281,BLIOTECAS!$C$1:$E$26,3,FALSE),"")</f>
        <v>Ciencias Experimentales</v>
      </c>
      <c r="D281" s="229">
        <v>43970.62222222222</v>
      </c>
      <c r="E281" t="s">
        <v>81</v>
      </c>
      <c r="F281" t="s">
        <v>311</v>
      </c>
      <c r="G281" t="s">
        <v>303</v>
      </c>
      <c r="H281" t="s">
        <v>312</v>
      </c>
      <c r="I281" t="s">
        <v>81</v>
      </c>
      <c r="Q281">
        <v>3</v>
      </c>
      <c r="R281">
        <v>3</v>
      </c>
      <c r="S281">
        <v>2</v>
      </c>
      <c r="T281">
        <v>3</v>
      </c>
      <c r="U281">
        <v>4</v>
      </c>
      <c r="V281">
        <v>4</v>
      </c>
      <c r="X281">
        <v>4</v>
      </c>
      <c r="Y281">
        <v>5</v>
      </c>
      <c r="Z281">
        <v>4</v>
      </c>
      <c r="AA281">
        <v>5</v>
      </c>
      <c r="AB281">
        <v>5</v>
      </c>
      <c r="AC281" t="s">
        <v>314</v>
      </c>
      <c r="AJ281">
        <v>5</v>
      </c>
      <c r="AK281" t="s">
        <v>239</v>
      </c>
      <c r="AL281" t="s">
        <v>323</v>
      </c>
      <c r="AQ281" t="s">
        <v>7</v>
      </c>
      <c r="AR281" s="124" t="s">
        <v>239</v>
      </c>
      <c r="AS281" t="s">
        <v>7</v>
      </c>
      <c r="AU281" t="s">
        <v>7</v>
      </c>
      <c r="AW281">
        <v>5</v>
      </c>
      <c r="AX281" s="124">
        <v>5</v>
      </c>
      <c r="AY281" s="209" t="s">
        <v>309</v>
      </c>
      <c r="AZ281" t="s">
        <v>337</v>
      </c>
      <c r="BB281">
        <f t="shared" si="19"/>
        <v>1</v>
      </c>
      <c r="BC281">
        <f t="shared" si="21"/>
        <v>0</v>
      </c>
      <c r="BD281">
        <f t="shared" si="21"/>
        <v>0</v>
      </c>
      <c r="BE281">
        <f t="shared" si="21"/>
        <v>0</v>
      </c>
      <c r="BF281">
        <f t="shared" si="21"/>
        <v>0</v>
      </c>
      <c r="BG281">
        <f t="shared" si="21"/>
        <v>0</v>
      </c>
      <c r="BH281">
        <f t="shared" si="22"/>
        <v>0</v>
      </c>
      <c r="BI281">
        <f t="shared" si="22"/>
        <v>0</v>
      </c>
      <c r="BJ281">
        <f t="shared" si="22"/>
        <v>0</v>
      </c>
      <c r="BK281">
        <f t="shared" si="22"/>
        <v>0</v>
      </c>
      <c r="BL281">
        <f t="shared" si="22"/>
        <v>0</v>
      </c>
      <c r="BM281">
        <f t="shared" si="22"/>
        <v>1</v>
      </c>
      <c r="BN281">
        <f t="shared" si="22"/>
        <v>0</v>
      </c>
    </row>
    <row r="282" spans="3:66" x14ac:dyDescent="0.2">
      <c r="C282" s="167" t="str">
        <f>IFERROR(VLOOKUP(E282,BLIOTECAS!$C$1:$E$26,3,FALSE),"")</f>
        <v>Ciencias Sociales</v>
      </c>
      <c r="D282" s="229">
        <v>43970.620833333334</v>
      </c>
      <c r="E282" t="s">
        <v>82</v>
      </c>
      <c r="F282" t="s">
        <v>303</v>
      </c>
      <c r="G282" t="s">
        <v>316</v>
      </c>
      <c r="H282" t="s">
        <v>717</v>
      </c>
      <c r="I282" t="s">
        <v>317</v>
      </c>
      <c r="L282" t="s">
        <v>718</v>
      </c>
      <c r="Q282">
        <v>5</v>
      </c>
      <c r="S282">
        <v>5</v>
      </c>
      <c r="AJ282">
        <v>5</v>
      </c>
      <c r="AK282" t="s">
        <v>7</v>
      </c>
      <c r="AQ282" t="s">
        <v>7</v>
      </c>
      <c r="AR282" s="124" t="s">
        <v>239</v>
      </c>
      <c r="AS282" t="s">
        <v>239</v>
      </c>
      <c r="AT282" t="s">
        <v>324</v>
      </c>
      <c r="AU282" t="s">
        <v>239</v>
      </c>
      <c r="AW282">
        <v>5</v>
      </c>
      <c r="AX282" s="124">
        <v>5</v>
      </c>
      <c r="AY282" s="209" t="s">
        <v>309</v>
      </c>
      <c r="AZ282" t="s">
        <v>310</v>
      </c>
      <c r="BB282">
        <f t="shared" si="19"/>
        <v>0</v>
      </c>
      <c r="BC282">
        <f t="shared" si="21"/>
        <v>0</v>
      </c>
      <c r="BD282">
        <f t="shared" si="21"/>
        <v>0</v>
      </c>
      <c r="BE282">
        <f t="shared" si="21"/>
        <v>0</v>
      </c>
      <c r="BF282">
        <f t="shared" si="21"/>
        <v>0</v>
      </c>
      <c r="BG282">
        <f t="shared" si="21"/>
        <v>0</v>
      </c>
      <c r="BH282">
        <f t="shared" si="22"/>
        <v>0</v>
      </c>
      <c r="BI282">
        <f t="shared" si="22"/>
        <v>0</v>
      </c>
      <c r="BJ282">
        <f t="shared" si="22"/>
        <v>0</v>
      </c>
      <c r="BK282">
        <f t="shared" si="22"/>
        <v>0</v>
      </c>
      <c r="BL282">
        <f t="shared" si="22"/>
        <v>0</v>
      </c>
      <c r="BM282">
        <f t="shared" si="22"/>
        <v>0</v>
      </c>
      <c r="BN282">
        <f t="shared" si="22"/>
        <v>0</v>
      </c>
    </row>
    <row r="283" spans="3:66" x14ac:dyDescent="0.2">
      <c r="C283" s="167" t="str">
        <f>IFERROR(VLOOKUP(E283,BLIOTECAS!$C$1:$E$26,3,FALSE),"")</f>
        <v>Ciencias Sociales</v>
      </c>
      <c r="D283" s="229">
        <v>43970.611111111109</v>
      </c>
      <c r="E283" t="s">
        <v>80</v>
      </c>
      <c r="F283" t="s">
        <v>303</v>
      </c>
      <c r="G283" t="s">
        <v>304</v>
      </c>
      <c r="H283" t="s">
        <v>339</v>
      </c>
      <c r="I283" t="s">
        <v>80</v>
      </c>
      <c r="J283" t="s">
        <v>317</v>
      </c>
      <c r="Q283">
        <v>5</v>
      </c>
      <c r="R283">
        <v>4</v>
      </c>
      <c r="S283">
        <v>3</v>
      </c>
      <c r="T283">
        <v>4</v>
      </c>
      <c r="U283">
        <v>4</v>
      </c>
      <c r="V283">
        <v>4</v>
      </c>
      <c r="X283">
        <v>4</v>
      </c>
      <c r="Y283">
        <v>5</v>
      </c>
      <c r="Z283">
        <v>3</v>
      </c>
      <c r="AA283">
        <v>4</v>
      </c>
      <c r="AB283">
        <v>4</v>
      </c>
      <c r="AC283" t="s">
        <v>306</v>
      </c>
      <c r="AJ283">
        <v>4</v>
      </c>
      <c r="AK283" t="s">
        <v>239</v>
      </c>
      <c r="AL283" t="s">
        <v>323</v>
      </c>
      <c r="AQ283" t="s">
        <v>7</v>
      </c>
      <c r="AR283" s="124" t="s">
        <v>239</v>
      </c>
      <c r="AS283" t="s">
        <v>239</v>
      </c>
      <c r="AT283" t="s">
        <v>324</v>
      </c>
      <c r="AU283" t="s">
        <v>239</v>
      </c>
      <c r="AW283">
        <v>5</v>
      </c>
      <c r="AX283" s="124">
        <v>5</v>
      </c>
      <c r="AY283" s="209" t="s">
        <v>309</v>
      </c>
      <c r="AZ283" t="s">
        <v>310</v>
      </c>
      <c r="BB283">
        <f t="shared" si="19"/>
        <v>0</v>
      </c>
      <c r="BC283">
        <f t="shared" si="21"/>
        <v>0</v>
      </c>
      <c r="BD283">
        <f t="shared" si="21"/>
        <v>1</v>
      </c>
      <c r="BE283">
        <f t="shared" si="21"/>
        <v>0</v>
      </c>
      <c r="BF283">
        <f t="shared" si="21"/>
        <v>0</v>
      </c>
      <c r="BG283">
        <f t="shared" si="21"/>
        <v>0</v>
      </c>
      <c r="BH283">
        <f t="shared" si="22"/>
        <v>0</v>
      </c>
      <c r="BI283">
        <f t="shared" si="22"/>
        <v>1</v>
      </c>
      <c r="BJ283">
        <f t="shared" si="22"/>
        <v>0</v>
      </c>
      <c r="BK283">
        <f t="shared" si="22"/>
        <v>1</v>
      </c>
      <c r="BL283">
        <f t="shared" si="22"/>
        <v>1</v>
      </c>
      <c r="BM283">
        <f t="shared" si="22"/>
        <v>0</v>
      </c>
      <c r="BN283">
        <f t="shared" si="22"/>
        <v>1</v>
      </c>
    </row>
    <row r="284" spans="3:66" x14ac:dyDescent="0.2">
      <c r="C284" s="167" t="str">
        <f>IFERROR(VLOOKUP(E284,BLIOTECAS!$C$1:$E$26,3,FALSE),"")</f>
        <v>Ciencias Sociales</v>
      </c>
      <c r="D284" s="229">
        <v>43970.61041666667</v>
      </c>
      <c r="E284" t="s">
        <v>80</v>
      </c>
      <c r="F284" t="s">
        <v>311</v>
      </c>
      <c r="G284" t="s">
        <v>311</v>
      </c>
      <c r="H284" t="s">
        <v>339</v>
      </c>
      <c r="I284" t="s">
        <v>80</v>
      </c>
      <c r="J284" t="s">
        <v>86</v>
      </c>
      <c r="K284" t="s">
        <v>317</v>
      </c>
      <c r="Q284">
        <v>3</v>
      </c>
      <c r="R284">
        <v>3</v>
      </c>
      <c r="S284">
        <v>4</v>
      </c>
      <c r="T284">
        <v>3</v>
      </c>
      <c r="U284">
        <v>3</v>
      </c>
      <c r="V284">
        <v>3</v>
      </c>
      <c r="X284">
        <v>4</v>
      </c>
      <c r="Y284">
        <v>3</v>
      </c>
      <c r="Z284">
        <v>3</v>
      </c>
      <c r="AA284">
        <v>3</v>
      </c>
      <c r="AB284">
        <v>3</v>
      </c>
      <c r="AC284" t="s">
        <v>336</v>
      </c>
      <c r="AJ284">
        <v>3</v>
      </c>
      <c r="AK284" t="s">
        <v>239</v>
      </c>
      <c r="AL284" t="s">
        <v>323</v>
      </c>
      <c r="AQ284" t="s">
        <v>7</v>
      </c>
      <c r="AR284" s="124" t="s">
        <v>239</v>
      </c>
      <c r="AS284" t="s">
        <v>7</v>
      </c>
      <c r="AU284" t="s">
        <v>7</v>
      </c>
      <c r="AW284">
        <v>4</v>
      </c>
      <c r="AX284" s="124">
        <v>4</v>
      </c>
      <c r="AY284" s="209" t="s">
        <v>321</v>
      </c>
      <c r="AZ284" t="s">
        <v>337</v>
      </c>
      <c r="BB284">
        <f t="shared" si="19"/>
        <v>0</v>
      </c>
      <c r="BC284">
        <f t="shared" si="21"/>
        <v>0</v>
      </c>
      <c r="BD284">
        <f t="shared" si="21"/>
        <v>1</v>
      </c>
      <c r="BE284">
        <f t="shared" si="21"/>
        <v>0</v>
      </c>
      <c r="BF284">
        <f t="shared" si="21"/>
        <v>0</v>
      </c>
      <c r="BG284">
        <f t="shared" si="21"/>
        <v>0</v>
      </c>
      <c r="BH284">
        <f t="shared" si="22"/>
        <v>0</v>
      </c>
      <c r="BI284">
        <f t="shared" si="22"/>
        <v>0</v>
      </c>
      <c r="BJ284">
        <f t="shared" si="22"/>
        <v>0</v>
      </c>
      <c r="BK284">
        <f t="shared" si="22"/>
        <v>1</v>
      </c>
      <c r="BL284">
        <f t="shared" si="22"/>
        <v>1</v>
      </c>
      <c r="BM284">
        <f t="shared" si="22"/>
        <v>0</v>
      </c>
      <c r="BN284">
        <f t="shared" si="22"/>
        <v>0</v>
      </c>
    </row>
    <row r="285" spans="3:66" x14ac:dyDescent="0.2">
      <c r="C285" s="167" t="str">
        <f>IFERROR(VLOOKUP(E285,BLIOTECAS!$C$1:$E$26,3,FALSE),"")</f>
        <v>Ciencias Sociales</v>
      </c>
      <c r="D285" s="229">
        <v>43970.606944444444</v>
      </c>
      <c r="E285" t="s">
        <v>80</v>
      </c>
      <c r="F285" t="s">
        <v>311</v>
      </c>
      <c r="G285" t="s">
        <v>311</v>
      </c>
      <c r="H285" t="s">
        <v>312</v>
      </c>
      <c r="I285" t="s">
        <v>80</v>
      </c>
      <c r="J285" t="s">
        <v>203</v>
      </c>
      <c r="K285" t="s">
        <v>486</v>
      </c>
      <c r="Q285">
        <v>4</v>
      </c>
      <c r="R285">
        <v>5</v>
      </c>
      <c r="S285">
        <v>4</v>
      </c>
      <c r="T285">
        <v>4</v>
      </c>
      <c r="U285">
        <v>1</v>
      </c>
      <c r="V285">
        <v>5</v>
      </c>
      <c r="X285">
        <v>5</v>
      </c>
      <c r="Y285">
        <v>5</v>
      </c>
      <c r="Z285">
        <v>4</v>
      </c>
      <c r="AA285">
        <v>5</v>
      </c>
      <c r="AB285">
        <v>3</v>
      </c>
      <c r="AC285" t="s">
        <v>341</v>
      </c>
      <c r="AJ285">
        <v>4</v>
      </c>
      <c r="AK285" t="s">
        <v>239</v>
      </c>
      <c r="AQ285" t="s">
        <v>7</v>
      </c>
      <c r="AR285" s="124" t="s">
        <v>239</v>
      </c>
      <c r="AS285" t="s">
        <v>239</v>
      </c>
      <c r="AT285" t="s">
        <v>6</v>
      </c>
      <c r="AU285" t="s">
        <v>239</v>
      </c>
      <c r="AW285">
        <v>5</v>
      </c>
      <c r="AX285" s="124">
        <v>5</v>
      </c>
      <c r="AY285" s="209" t="s">
        <v>321</v>
      </c>
      <c r="AZ285" t="s">
        <v>310</v>
      </c>
      <c r="BB285">
        <f t="shared" si="19"/>
        <v>1</v>
      </c>
      <c r="BC285">
        <f t="shared" si="21"/>
        <v>0</v>
      </c>
      <c r="BD285">
        <f t="shared" si="21"/>
        <v>0</v>
      </c>
      <c r="BE285">
        <f t="shared" si="21"/>
        <v>0</v>
      </c>
      <c r="BF285">
        <f t="shared" si="21"/>
        <v>0</v>
      </c>
      <c r="BG285">
        <f t="shared" si="21"/>
        <v>0</v>
      </c>
      <c r="BH285">
        <f t="shared" si="22"/>
        <v>0</v>
      </c>
      <c r="BI285">
        <f t="shared" si="22"/>
        <v>1</v>
      </c>
      <c r="BJ285">
        <f t="shared" si="22"/>
        <v>0</v>
      </c>
      <c r="BK285">
        <f t="shared" si="22"/>
        <v>1</v>
      </c>
      <c r="BL285">
        <f t="shared" si="22"/>
        <v>1</v>
      </c>
      <c r="BM285">
        <f t="shared" si="22"/>
        <v>0</v>
      </c>
      <c r="BN285">
        <f t="shared" si="22"/>
        <v>0</v>
      </c>
    </row>
    <row r="286" spans="3:66" x14ac:dyDescent="0.2">
      <c r="C286" s="167" t="str">
        <f>IFERROR(VLOOKUP(E286,BLIOTECAS!$C$1:$E$26,3,FALSE),"")</f>
        <v>Humanidades</v>
      </c>
      <c r="D286" s="229">
        <v>43970.606249999997</v>
      </c>
      <c r="E286" t="s">
        <v>86</v>
      </c>
      <c r="F286" t="s">
        <v>311</v>
      </c>
      <c r="G286" t="s">
        <v>311</v>
      </c>
      <c r="H286" t="s">
        <v>312</v>
      </c>
      <c r="I286" t="s">
        <v>86</v>
      </c>
      <c r="J286" t="s">
        <v>318</v>
      </c>
      <c r="K286" t="s">
        <v>87</v>
      </c>
      <c r="Q286">
        <v>4</v>
      </c>
      <c r="R286">
        <v>3</v>
      </c>
      <c r="S286">
        <v>4</v>
      </c>
      <c r="T286">
        <v>3</v>
      </c>
      <c r="U286">
        <v>4</v>
      </c>
      <c r="V286">
        <v>3</v>
      </c>
      <c r="X286">
        <v>3</v>
      </c>
      <c r="Y286">
        <v>5</v>
      </c>
      <c r="Z286">
        <v>2</v>
      </c>
      <c r="AA286">
        <v>5</v>
      </c>
      <c r="AB286">
        <v>3</v>
      </c>
      <c r="AC286" t="s">
        <v>336</v>
      </c>
      <c r="AJ286">
        <v>4</v>
      </c>
      <c r="AK286" t="s">
        <v>239</v>
      </c>
      <c r="AL286" t="s">
        <v>323</v>
      </c>
      <c r="AQ286" t="s">
        <v>239</v>
      </c>
      <c r="AR286" s="124" t="s">
        <v>239</v>
      </c>
      <c r="AS286" t="s">
        <v>7</v>
      </c>
      <c r="AU286" t="s">
        <v>239</v>
      </c>
      <c r="AW286">
        <v>5</v>
      </c>
      <c r="AX286" s="124">
        <v>5</v>
      </c>
      <c r="AY286" s="209" t="s">
        <v>321</v>
      </c>
      <c r="AZ286" t="s">
        <v>315</v>
      </c>
      <c r="BA286" t="s">
        <v>719</v>
      </c>
      <c r="BB286">
        <f t="shared" si="19"/>
        <v>1</v>
      </c>
      <c r="BC286">
        <f t="shared" si="21"/>
        <v>0</v>
      </c>
      <c r="BD286">
        <f t="shared" si="21"/>
        <v>0</v>
      </c>
      <c r="BE286">
        <f t="shared" si="21"/>
        <v>0</v>
      </c>
      <c r="BF286">
        <f t="shared" si="21"/>
        <v>0</v>
      </c>
      <c r="BG286">
        <f t="shared" si="21"/>
        <v>0</v>
      </c>
      <c r="BH286">
        <f t="shared" si="22"/>
        <v>0</v>
      </c>
      <c r="BI286">
        <f t="shared" si="22"/>
        <v>0</v>
      </c>
      <c r="BJ286">
        <f t="shared" si="22"/>
        <v>0</v>
      </c>
      <c r="BK286">
        <f t="shared" si="22"/>
        <v>1</v>
      </c>
      <c r="BL286">
        <f t="shared" si="22"/>
        <v>1</v>
      </c>
      <c r="BM286">
        <f t="shared" si="22"/>
        <v>0</v>
      </c>
      <c r="BN286">
        <f t="shared" si="22"/>
        <v>0</v>
      </c>
    </row>
    <row r="287" spans="3:66" x14ac:dyDescent="0.2">
      <c r="C287" s="167" t="str">
        <f>IFERROR(VLOOKUP(E287,BLIOTECAS!$C$1:$E$26,3,FALSE),"")</f>
        <v>Ciencias Experimentales</v>
      </c>
      <c r="D287" s="229">
        <v>43970.604861111111</v>
      </c>
      <c r="E287" t="s">
        <v>88</v>
      </c>
      <c r="F287" t="s">
        <v>311</v>
      </c>
      <c r="G287" t="s">
        <v>311</v>
      </c>
      <c r="H287" t="s">
        <v>312</v>
      </c>
      <c r="I287" t="s">
        <v>317</v>
      </c>
      <c r="Q287">
        <v>5</v>
      </c>
      <c r="R287">
        <v>5</v>
      </c>
      <c r="S287">
        <v>4</v>
      </c>
      <c r="T287">
        <v>2</v>
      </c>
      <c r="U287">
        <v>3</v>
      </c>
      <c r="V287">
        <v>5</v>
      </c>
      <c r="X287">
        <v>5</v>
      </c>
      <c r="Y287">
        <v>5</v>
      </c>
      <c r="Z287">
        <v>5</v>
      </c>
      <c r="AA287">
        <v>5</v>
      </c>
      <c r="AB287">
        <v>5</v>
      </c>
      <c r="AC287" t="s">
        <v>326</v>
      </c>
      <c r="AJ287">
        <v>5</v>
      </c>
      <c r="AK287" t="s">
        <v>239</v>
      </c>
      <c r="AL287" t="s">
        <v>327</v>
      </c>
      <c r="AQ287" t="s">
        <v>7</v>
      </c>
      <c r="AR287" s="124" t="s">
        <v>239</v>
      </c>
      <c r="AS287" t="s">
        <v>7</v>
      </c>
      <c r="AU287" t="s">
        <v>239</v>
      </c>
      <c r="AW287">
        <v>5</v>
      </c>
      <c r="AX287" s="124">
        <v>5</v>
      </c>
      <c r="AY287" s="209" t="s">
        <v>309</v>
      </c>
      <c r="AZ287" t="s">
        <v>315</v>
      </c>
      <c r="BB287">
        <f t="shared" si="19"/>
        <v>1</v>
      </c>
      <c r="BC287">
        <f t="shared" si="21"/>
        <v>0</v>
      </c>
      <c r="BD287">
        <f t="shared" si="21"/>
        <v>0</v>
      </c>
      <c r="BE287">
        <f t="shared" si="21"/>
        <v>0</v>
      </c>
      <c r="BF287">
        <f t="shared" si="21"/>
        <v>0</v>
      </c>
      <c r="BG287">
        <f t="shared" si="21"/>
        <v>0</v>
      </c>
      <c r="BH287">
        <f t="shared" si="22"/>
        <v>0</v>
      </c>
      <c r="BI287">
        <f t="shared" si="22"/>
        <v>0</v>
      </c>
      <c r="BJ287">
        <f t="shared" si="22"/>
        <v>0</v>
      </c>
      <c r="BK287">
        <f t="shared" si="22"/>
        <v>1</v>
      </c>
      <c r="BL287">
        <f t="shared" si="22"/>
        <v>0</v>
      </c>
      <c r="BM287">
        <f t="shared" si="22"/>
        <v>0</v>
      </c>
      <c r="BN287">
        <f t="shared" si="22"/>
        <v>0</v>
      </c>
    </row>
    <row r="288" spans="3:66" x14ac:dyDescent="0.2">
      <c r="C288" s="167" t="str">
        <f>IFERROR(VLOOKUP(E288,BLIOTECAS!$C$1:$E$26,3,FALSE),"")</f>
        <v>Humanidades</v>
      </c>
      <c r="D288" s="229">
        <v>43970.601388888892</v>
      </c>
      <c r="E288" t="s">
        <v>83</v>
      </c>
      <c r="F288" t="s">
        <v>311</v>
      </c>
      <c r="G288" t="s">
        <v>304</v>
      </c>
      <c r="H288" t="s">
        <v>312</v>
      </c>
      <c r="I288" t="s">
        <v>83</v>
      </c>
      <c r="J288" t="s">
        <v>87</v>
      </c>
      <c r="K288" t="s">
        <v>86</v>
      </c>
      <c r="L288" t="s">
        <v>720</v>
      </c>
      <c r="Q288">
        <v>5</v>
      </c>
      <c r="R288">
        <v>2</v>
      </c>
      <c r="S288">
        <v>3</v>
      </c>
      <c r="T288">
        <v>1</v>
      </c>
      <c r="U288">
        <v>2</v>
      </c>
      <c r="V288">
        <v>3</v>
      </c>
      <c r="X288">
        <v>2</v>
      </c>
      <c r="Y288">
        <v>4</v>
      </c>
      <c r="Z288">
        <v>2</v>
      </c>
      <c r="AA288">
        <v>2</v>
      </c>
      <c r="AB288">
        <v>2</v>
      </c>
      <c r="AC288" t="s">
        <v>336</v>
      </c>
      <c r="AJ288">
        <v>5</v>
      </c>
      <c r="AK288" t="s">
        <v>239</v>
      </c>
      <c r="AL288" t="s">
        <v>327</v>
      </c>
      <c r="AQ288" t="s">
        <v>7</v>
      </c>
      <c r="AR288" s="124" t="s">
        <v>7</v>
      </c>
      <c r="AS288" t="s">
        <v>7</v>
      </c>
      <c r="AU288" t="s">
        <v>7</v>
      </c>
      <c r="AW288">
        <v>5</v>
      </c>
      <c r="AX288" s="124">
        <v>5</v>
      </c>
      <c r="AY288" s="209" t="s">
        <v>309</v>
      </c>
      <c r="AZ288" t="s">
        <v>315</v>
      </c>
      <c r="BB288">
        <f t="shared" si="19"/>
        <v>1</v>
      </c>
      <c r="BC288">
        <f t="shared" si="21"/>
        <v>0</v>
      </c>
      <c r="BD288">
        <f t="shared" si="21"/>
        <v>0</v>
      </c>
      <c r="BE288">
        <f t="shared" si="21"/>
        <v>0</v>
      </c>
      <c r="BF288">
        <f t="shared" si="21"/>
        <v>0</v>
      </c>
      <c r="BG288">
        <f t="shared" si="21"/>
        <v>0</v>
      </c>
      <c r="BH288">
        <f t="shared" si="22"/>
        <v>0</v>
      </c>
      <c r="BI288">
        <f t="shared" si="22"/>
        <v>0</v>
      </c>
      <c r="BJ288">
        <f t="shared" si="22"/>
        <v>0</v>
      </c>
      <c r="BK288">
        <f t="shared" si="22"/>
        <v>1</v>
      </c>
      <c r="BL288">
        <f t="shared" si="22"/>
        <v>1</v>
      </c>
      <c r="BM288">
        <f t="shared" si="22"/>
        <v>0</v>
      </c>
      <c r="BN288">
        <f t="shared" si="22"/>
        <v>0</v>
      </c>
    </row>
    <row r="289" spans="3:66" x14ac:dyDescent="0.2">
      <c r="C289" s="167" t="str">
        <f>IFERROR(VLOOKUP(E289,BLIOTECAS!$C$1:$E$26,3,FALSE),"")</f>
        <v>Ciencias de la Salud</v>
      </c>
      <c r="D289" s="229">
        <v>43970.600694444445</v>
      </c>
      <c r="E289" t="s">
        <v>84</v>
      </c>
      <c r="F289" t="s">
        <v>316</v>
      </c>
      <c r="G289" t="s">
        <v>304</v>
      </c>
      <c r="H289" t="s">
        <v>312</v>
      </c>
      <c r="I289" t="s">
        <v>84</v>
      </c>
      <c r="J289" t="s">
        <v>89</v>
      </c>
      <c r="Q289">
        <v>4</v>
      </c>
      <c r="R289">
        <v>5</v>
      </c>
      <c r="S289">
        <v>1</v>
      </c>
      <c r="T289">
        <v>4</v>
      </c>
      <c r="U289">
        <v>4</v>
      </c>
      <c r="V289">
        <v>4</v>
      </c>
      <c r="X289">
        <v>5</v>
      </c>
      <c r="Y289">
        <v>5</v>
      </c>
      <c r="Z289">
        <v>3</v>
      </c>
      <c r="AA289">
        <v>4</v>
      </c>
      <c r="AB289">
        <v>4</v>
      </c>
      <c r="AC289" t="s">
        <v>326</v>
      </c>
      <c r="AJ289">
        <v>5</v>
      </c>
      <c r="AK289" t="s">
        <v>7</v>
      </c>
      <c r="AQ289" t="s">
        <v>7</v>
      </c>
      <c r="AR289" s="124" t="s">
        <v>7</v>
      </c>
      <c r="AS289" t="s">
        <v>7</v>
      </c>
      <c r="AU289" t="s">
        <v>7</v>
      </c>
      <c r="AW289">
        <v>5</v>
      </c>
      <c r="AX289" s="124">
        <v>5</v>
      </c>
      <c r="AY289" s="209" t="s">
        <v>321</v>
      </c>
      <c r="AZ289" t="s">
        <v>315</v>
      </c>
      <c r="BB289">
        <f t="shared" si="19"/>
        <v>1</v>
      </c>
      <c r="BC289">
        <f t="shared" si="21"/>
        <v>0</v>
      </c>
      <c r="BD289">
        <f t="shared" si="21"/>
        <v>0</v>
      </c>
      <c r="BE289">
        <f t="shared" si="21"/>
        <v>0</v>
      </c>
      <c r="BF289">
        <f t="shared" si="21"/>
        <v>0</v>
      </c>
      <c r="BG289">
        <f t="shared" si="21"/>
        <v>0</v>
      </c>
      <c r="BH289">
        <f t="shared" si="22"/>
        <v>0</v>
      </c>
      <c r="BI289">
        <f t="shared" si="22"/>
        <v>0</v>
      </c>
      <c r="BJ289">
        <f t="shared" si="22"/>
        <v>0</v>
      </c>
      <c r="BK289">
        <f t="shared" si="22"/>
        <v>1</v>
      </c>
      <c r="BL289">
        <f t="shared" si="22"/>
        <v>0</v>
      </c>
      <c r="BM289">
        <f t="shared" si="22"/>
        <v>0</v>
      </c>
      <c r="BN289">
        <f t="shared" si="22"/>
        <v>0</v>
      </c>
    </row>
    <row r="290" spans="3:66" x14ac:dyDescent="0.2">
      <c r="C290" s="167" t="str">
        <f>IFERROR(VLOOKUP(E290,BLIOTECAS!$C$1:$E$26,3,FALSE),"")</f>
        <v>Ciencias Experimentales</v>
      </c>
      <c r="D290" s="229">
        <v>43970.598611111112</v>
      </c>
      <c r="E290" t="s">
        <v>77</v>
      </c>
      <c r="F290" t="s">
        <v>316</v>
      </c>
      <c r="G290" t="s">
        <v>303</v>
      </c>
      <c r="H290" t="s">
        <v>333</v>
      </c>
      <c r="I290" t="s">
        <v>77</v>
      </c>
      <c r="J290" t="s">
        <v>79</v>
      </c>
      <c r="K290" t="s">
        <v>87</v>
      </c>
      <c r="L290" t="s">
        <v>721</v>
      </c>
      <c r="Q290">
        <v>2</v>
      </c>
      <c r="R290">
        <v>2</v>
      </c>
      <c r="S290">
        <v>5</v>
      </c>
      <c r="T290">
        <v>2</v>
      </c>
      <c r="U290">
        <v>5</v>
      </c>
      <c r="V290">
        <v>3</v>
      </c>
      <c r="X290">
        <v>2</v>
      </c>
      <c r="Y290">
        <v>5</v>
      </c>
      <c r="Z290">
        <v>1</v>
      </c>
      <c r="AA290">
        <v>3</v>
      </c>
      <c r="AB290">
        <v>3</v>
      </c>
      <c r="AC290" t="s">
        <v>371</v>
      </c>
      <c r="AJ290">
        <v>5</v>
      </c>
      <c r="AK290" t="s">
        <v>239</v>
      </c>
      <c r="AL290" t="s">
        <v>327</v>
      </c>
      <c r="AQ290" t="s">
        <v>7</v>
      </c>
      <c r="AR290" s="124" t="s">
        <v>239</v>
      </c>
      <c r="AS290" t="s">
        <v>239</v>
      </c>
      <c r="AT290" t="s">
        <v>393</v>
      </c>
      <c r="AU290" t="s">
        <v>239</v>
      </c>
      <c r="AV290" t="s">
        <v>722</v>
      </c>
      <c r="AW290">
        <v>4</v>
      </c>
      <c r="AX290" s="124">
        <v>5</v>
      </c>
      <c r="AY290" s="209" t="s">
        <v>321</v>
      </c>
      <c r="AZ290" t="s">
        <v>315</v>
      </c>
      <c r="BA290" t="s">
        <v>723</v>
      </c>
      <c r="BB290">
        <f t="shared" si="19"/>
        <v>0</v>
      </c>
      <c r="BC290">
        <f t="shared" si="21"/>
        <v>0</v>
      </c>
      <c r="BD290">
        <f t="shared" si="21"/>
        <v>0</v>
      </c>
      <c r="BE290">
        <f t="shared" si="21"/>
        <v>1</v>
      </c>
      <c r="BF290">
        <f t="shared" si="21"/>
        <v>0</v>
      </c>
      <c r="BG290">
        <f t="shared" si="21"/>
        <v>0</v>
      </c>
      <c r="BH290">
        <f t="shared" si="22"/>
        <v>1</v>
      </c>
      <c r="BI290">
        <f t="shared" si="22"/>
        <v>0</v>
      </c>
      <c r="BJ290">
        <f t="shared" si="22"/>
        <v>0</v>
      </c>
      <c r="BK290">
        <f t="shared" si="22"/>
        <v>0</v>
      </c>
      <c r="BL290">
        <f t="shared" si="22"/>
        <v>1</v>
      </c>
      <c r="BM290">
        <f t="shared" si="22"/>
        <v>0</v>
      </c>
      <c r="BN290">
        <f t="shared" si="22"/>
        <v>0</v>
      </c>
    </row>
    <row r="291" spans="3:66" x14ac:dyDescent="0.2">
      <c r="C291" s="167" t="str">
        <f>IFERROR(VLOOKUP(E291,BLIOTECAS!$C$1:$E$26,3,FALSE),"")</f>
        <v>Ciencias Sociales</v>
      </c>
      <c r="D291" s="229">
        <v>43970.595833333333</v>
      </c>
      <c r="E291" t="s">
        <v>75</v>
      </c>
      <c r="F291" t="s">
        <v>303</v>
      </c>
      <c r="G291" t="s">
        <v>311</v>
      </c>
      <c r="H291" t="s">
        <v>330</v>
      </c>
      <c r="I291" t="s">
        <v>75</v>
      </c>
      <c r="J291" t="s">
        <v>80</v>
      </c>
      <c r="K291" t="s">
        <v>317</v>
      </c>
      <c r="Q291">
        <v>3</v>
      </c>
      <c r="R291">
        <v>5</v>
      </c>
      <c r="S291">
        <v>2</v>
      </c>
      <c r="T291">
        <v>1</v>
      </c>
      <c r="U291">
        <v>3</v>
      </c>
      <c r="V291">
        <v>5</v>
      </c>
      <c r="X291">
        <v>4</v>
      </c>
      <c r="Y291">
        <v>5</v>
      </c>
      <c r="Z291">
        <v>4</v>
      </c>
      <c r="AA291">
        <v>4</v>
      </c>
      <c r="AB291">
        <v>4</v>
      </c>
      <c r="AC291" t="s">
        <v>418</v>
      </c>
      <c r="AJ291">
        <v>5</v>
      </c>
      <c r="AK291" t="s">
        <v>239</v>
      </c>
      <c r="AL291" t="s">
        <v>323</v>
      </c>
      <c r="AQ291" t="s">
        <v>7</v>
      </c>
      <c r="AR291" s="124" t="s">
        <v>239</v>
      </c>
      <c r="AS291" t="s">
        <v>239</v>
      </c>
      <c r="AT291" t="s">
        <v>6</v>
      </c>
      <c r="AU291" t="s">
        <v>7</v>
      </c>
      <c r="AV291" t="s">
        <v>724</v>
      </c>
      <c r="AW291">
        <v>5</v>
      </c>
      <c r="AX291" s="124">
        <v>5</v>
      </c>
      <c r="AY291" s="209" t="s">
        <v>309</v>
      </c>
      <c r="AZ291" t="s">
        <v>315</v>
      </c>
      <c r="BB291">
        <f t="shared" si="19"/>
        <v>0</v>
      </c>
      <c r="BC291">
        <f t="shared" si="21"/>
        <v>1</v>
      </c>
      <c r="BD291">
        <f t="shared" si="21"/>
        <v>0</v>
      </c>
      <c r="BE291">
        <f t="shared" si="21"/>
        <v>0</v>
      </c>
      <c r="BF291">
        <f t="shared" si="21"/>
        <v>0</v>
      </c>
      <c r="BG291">
        <f t="shared" si="21"/>
        <v>0</v>
      </c>
      <c r="BH291">
        <f t="shared" si="22"/>
        <v>0</v>
      </c>
      <c r="BI291">
        <f t="shared" si="22"/>
        <v>0</v>
      </c>
      <c r="BJ291">
        <f t="shared" si="22"/>
        <v>0</v>
      </c>
      <c r="BK291">
        <f t="shared" si="22"/>
        <v>1</v>
      </c>
      <c r="BL291">
        <f t="shared" si="22"/>
        <v>1</v>
      </c>
      <c r="BM291">
        <f t="shared" si="22"/>
        <v>0</v>
      </c>
      <c r="BN291">
        <f t="shared" si="22"/>
        <v>1</v>
      </c>
    </row>
    <row r="292" spans="3:66" x14ac:dyDescent="0.2">
      <c r="C292" s="167" t="str">
        <f>IFERROR(VLOOKUP(E292,BLIOTECAS!$C$1:$E$26,3,FALSE),"")</f>
        <v>Ciencias de la Salud</v>
      </c>
      <c r="D292" s="229">
        <v>43970.595833333333</v>
      </c>
      <c r="E292" t="s">
        <v>92</v>
      </c>
      <c r="F292" t="s">
        <v>316</v>
      </c>
      <c r="G292" t="s">
        <v>304</v>
      </c>
      <c r="H292" t="s">
        <v>312</v>
      </c>
      <c r="I292" t="s">
        <v>92</v>
      </c>
      <c r="Q292">
        <v>2</v>
      </c>
      <c r="R292">
        <v>5</v>
      </c>
      <c r="S292">
        <v>3</v>
      </c>
      <c r="T292">
        <v>3</v>
      </c>
      <c r="U292">
        <v>4</v>
      </c>
      <c r="V292">
        <v>5</v>
      </c>
      <c r="X292">
        <v>5</v>
      </c>
      <c r="Y292">
        <v>5</v>
      </c>
      <c r="Z292">
        <v>4</v>
      </c>
      <c r="AA292">
        <v>5</v>
      </c>
      <c r="AB292">
        <v>4</v>
      </c>
      <c r="AC292" t="s">
        <v>326</v>
      </c>
      <c r="AJ292">
        <v>5</v>
      </c>
      <c r="AK292" t="s">
        <v>239</v>
      </c>
      <c r="AL292" t="s">
        <v>327</v>
      </c>
      <c r="AQ292" t="s">
        <v>7</v>
      </c>
      <c r="AR292" s="124" t="s">
        <v>239</v>
      </c>
      <c r="AS292" t="s">
        <v>7</v>
      </c>
      <c r="AU292" t="s">
        <v>7</v>
      </c>
      <c r="AW292">
        <v>5</v>
      </c>
      <c r="AX292" s="124">
        <v>5</v>
      </c>
      <c r="AY292" s="209" t="s">
        <v>309</v>
      </c>
      <c r="AZ292" t="s">
        <v>310</v>
      </c>
      <c r="BB292">
        <f t="shared" si="19"/>
        <v>1</v>
      </c>
      <c r="BC292">
        <f t="shared" si="21"/>
        <v>0</v>
      </c>
      <c r="BD292">
        <f t="shared" si="21"/>
        <v>0</v>
      </c>
      <c r="BE292">
        <f t="shared" si="21"/>
        <v>0</v>
      </c>
      <c r="BF292">
        <f t="shared" si="21"/>
        <v>0</v>
      </c>
      <c r="BG292">
        <f t="shared" si="21"/>
        <v>0</v>
      </c>
      <c r="BH292">
        <f t="shared" si="22"/>
        <v>0</v>
      </c>
      <c r="BI292">
        <f t="shared" si="22"/>
        <v>0</v>
      </c>
      <c r="BJ292">
        <f t="shared" si="22"/>
        <v>0</v>
      </c>
      <c r="BK292">
        <f t="shared" si="22"/>
        <v>1</v>
      </c>
      <c r="BL292">
        <f t="shared" si="22"/>
        <v>0</v>
      </c>
      <c r="BM292">
        <f t="shared" si="22"/>
        <v>0</v>
      </c>
      <c r="BN292">
        <f t="shared" si="22"/>
        <v>0</v>
      </c>
    </row>
    <row r="293" spans="3:66" x14ac:dyDescent="0.2">
      <c r="C293" s="167" t="str">
        <f>IFERROR(VLOOKUP(E293,BLIOTECAS!$C$1:$E$26,3,FALSE),"")</f>
        <v>Ciencias Experimentales</v>
      </c>
      <c r="D293" s="229">
        <v>43970.595138888886</v>
      </c>
      <c r="E293" t="s">
        <v>78</v>
      </c>
      <c r="F293" t="s">
        <v>303</v>
      </c>
      <c r="G293" t="s">
        <v>311</v>
      </c>
      <c r="H293" t="s">
        <v>312</v>
      </c>
      <c r="I293" t="s">
        <v>78</v>
      </c>
      <c r="L293" t="s">
        <v>725</v>
      </c>
      <c r="Q293">
        <v>5</v>
      </c>
      <c r="R293">
        <v>4</v>
      </c>
      <c r="S293">
        <v>5</v>
      </c>
      <c r="T293">
        <v>3</v>
      </c>
      <c r="U293">
        <v>4</v>
      </c>
      <c r="V293">
        <v>4</v>
      </c>
      <c r="X293">
        <v>4</v>
      </c>
      <c r="Y293">
        <v>5</v>
      </c>
      <c r="Z293">
        <v>3</v>
      </c>
      <c r="AA293">
        <v>5</v>
      </c>
      <c r="AB293">
        <v>4</v>
      </c>
      <c r="AC293" t="s">
        <v>387</v>
      </c>
      <c r="AJ293">
        <v>5</v>
      </c>
      <c r="AK293" t="s">
        <v>239</v>
      </c>
      <c r="AL293" t="s">
        <v>323</v>
      </c>
      <c r="AQ293" t="s">
        <v>239</v>
      </c>
      <c r="AR293" s="124" t="s">
        <v>239</v>
      </c>
      <c r="AS293" t="s">
        <v>239</v>
      </c>
      <c r="AT293" t="s">
        <v>324</v>
      </c>
      <c r="AU293" t="s">
        <v>239</v>
      </c>
      <c r="AW293">
        <v>5</v>
      </c>
      <c r="AX293" s="124">
        <v>5</v>
      </c>
      <c r="AY293" s="209" t="s">
        <v>309</v>
      </c>
      <c r="AZ293" t="s">
        <v>315</v>
      </c>
      <c r="BA293" t="s">
        <v>726</v>
      </c>
      <c r="BB293">
        <f t="shared" si="19"/>
        <v>1</v>
      </c>
      <c r="BC293">
        <f t="shared" si="21"/>
        <v>0</v>
      </c>
      <c r="BD293">
        <f t="shared" si="21"/>
        <v>0</v>
      </c>
      <c r="BE293">
        <f t="shared" si="21"/>
        <v>0</v>
      </c>
      <c r="BF293">
        <f t="shared" si="21"/>
        <v>0</v>
      </c>
      <c r="BG293">
        <f t="shared" si="21"/>
        <v>0</v>
      </c>
      <c r="BH293">
        <f t="shared" si="22"/>
        <v>0</v>
      </c>
      <c r="BI293">
        <f t="shared" si="22"/>
        <v>0</v>
      </c>
      <c r="BJ293">
        <f t="shared" si="22"/>
        <v>0</v>
      </c>
      <c r="BK293">
        <f t="shared" si="22"/>
        <v>1</v>
      </c>
      <c r="BL293">
        <f t="shared" si="22"/>
        <v>0</v>
      </c>
      <c r="BM293">
        <f t="shared" si="22"/>
        <v>0</v>
      </c>
      <c r="BN293">
        <f t="shared" si="22"/>
        <v>1</v>
      </c>
    </row>
    <row r="294" spans="3:66" x14ac:dyDescent="0.2">
      <c r="C294" s="167" t="str">
        <f>IFERROR(VLOOKUP(E294,BLIOTECAS!$C$1:$E$26,3,FALSE),"")</f>
        <v>Ciencias Experimentales</v>
      </c>
      <c r="D294" s="229">
        <v>43970.591666666667</v>
      </c>
      <c r="E294" t="s">
        <v>81</v>
      </c>
      <c r="F294" t="s">
        <v>316</v>
      </c>
      <c r="G294" t="s">
        <v>304</v>
      </c>
      <c r="H294" t="s">
        <v>312</v>
      </c>
      <c r="I294" t="s">
        <v>81</v>
      </c>
      <c r="Q294">
        <v>3</v>
      </c>
      <c r="R294">
        <v>5</v>
      </c>
      <c r="S294">
        <v>4</v>
      </c>
      <c r="T294">
        <v>5</v>
      </c>
      <c r="U294">
        <v>5</v>
      </c>
      <c r="V294">
        <v>3</v>
      </c>
      <c r="X294">
        <v>4</v>
      </c>
      <c r="Y294">
        <v>5</v>
      </c>
      <c r="Z294">
        <v>4</v>
      </c>
      <c r="AA294">
        <v>5</v>
      </c>
      <c r="AB294">
        <v>4</v>
      </c>
      <c r="AC294" t="s">
        <v>326</v>
      </c>
      <c r="AJ294">
        <v>4</v>
      </c>
      <c r="AK294" t="s">
        <v>239</v>
      </c>
      <c r="AL294" t="s">
        <v>323</v>
      </c>
      <c r="AQ294" t="s">
        <v>7</v>
      </c>
      <c r="AR294" s="124" t="s">
        <v>239</v>
      </c>
      <c r="AS294" t="s">
        <v>7</v>
      </c>
      <c r="AU294" t="s">
        <v>239</v>
      </c>
      <c r="AW294">
        <v>5</v>
      </c>
      <c r="AX294" s="124">
        <v>5</v>
      </c>
      <c r="AY294" s="209" t="s">
        <v>309</v>
      </c>
      <c r="AZ294" t="s">
        <v>337</v>
      </c>
      <c r="BB294">
        <f t="shared" ref="BB294:BB357" si="23">IF(IFERROR(FIND(BB$1,$H294,1),0)&lt;&gt;0,1,0)</f>
        <v>1</v>
      </c>
      <c r="BC294">
        <f t="shared" si="21"/>
        <v>0</v>
      </c>
      <c r="BD294">
        <f t="shared" si="21"/>
        <v>0</v>
      </c>
      <c r="BE294">
        <f t="shared" si="21"/>
        <v>0</v>
      </c>
      <c r="BF294">
        <f t="shared" si="21"/>
        <v>0</v>
      </c>
      <c r="BG294">
        <f t="shared" si="21"/>
        <v>0</v>
      </c>
      <c r="BH294">
        <f t="shared" si="22"/>
        <v>0</v>
      </c>
      <c r="BI294">
        <f t="shared" si="22"/>
        <v>0</v>
      </c>
      <c r="BJ294">
        <f t="shared" si="22"/>
        <v>0</v>
      </c>
      <c r="BK294">
        <f t="shared" si="22"/>
        <v>1</v>
      </c>
      <c r="BL294">
        <f t="shared" si="22"/>
        <v>0</v>
      </c>
      <c r="BM294">
        <f t="shared" si="22"/>
        <v>0</v>
      </c>
      <c r="BN294">
        <f t="shared" si="22"/>
        <v>0</v>
      </c>
    </row>
    <row r="295" spans="3:66" x14ac:dyDescent="0.2">
      <c r="C295" s="167" t="str">
        <f>IFERROR(VLOOKUP(E295,BLIOTECAS!$C$1:$E$26,3,FALSE),"")</f>
        <v>Ciencias Sociales</v>
      </c>
      <c r="D295" s="229">
        <v>43970.590277777781</v>
      </c>
      <c r="E295" t="s">
        <v>82</v>
      </c>
      <c r="F295" t="s">
        <v>303</v>
      </c>
      <c r="G295" t="s">
        <v>303</v>
      </c>
      <c r="H295" t="s">
        <v>312</v>
      </c>
      <c r="I295" t="s">
        <v>317</v>
      </c>
      <c r="Q295">
        <v>3</v>
      </c>
      <c r="R295">
        <v>3</v>
      </c>
      <c r="S295">
        <v>5</v>
      </c>
      <c r="T295">
        <v>5</v>
      </c>
      <c r="U295">
        <v>4</v>
      </c>
      <c r="V295">
        <v>3</v>
      </c>
      <c r="X295">
        <v>3</v>
      </c>
      <c r="Y295">
        <v>5</v>
      </c>
      <c r="Z295">
        <v>3</v>
      </c>
      <c r="AA295">
        <v>4</v>
      </c>
      <c r="AB295">
        <v>3</v>
      </c>
      <c r="AJ295">
        <v>4</v>
      </c>
      <c r="AK295" t="s">
        <v>239</v>
      </c>
      <c r="AL295" t="s">
        <v>323</v>
      </c>
      <c r="AQ295" t="s">
        <v>239</v>
      </c>
      <c r="AR295" s="124" t="s">
        <v>239</v>
      </c>
      <c r="AS295" t="s">
        <v>7</v>
      </c>
      <c r="AU295" t="s">
        <v>7</v>
      </c>
      <c r="AW295">
        <v>4</v>
      </c>
      <c r="AY295" s="209" t="s">
        <v>321</v>
      </c>
      <c r="AZ295" t="s">
        <v>315</v>
      </c>
      <c r="BB295">
        <f t="shared" si="23"/>
        <v>1</v>
      </c>
      <c r="BC295">
        <f t="shared" si="21"/>
        <v>0</v>
      </c>
      <c r="BD295">
        <f t="shared" si="21"/>
        <v>0</v>
      </c>
      <c r="BE295">
        <f t="shared" si="21"/>
        <v>0</v>
      </c>
      <c r="BF295">
        <f t="shared" si="21"/>
        <v>0</v>
      </c>
      <c r="BG295">
        <f t="shared" si="21"/>
        <v>0</v>
      </c>
      <c r="BH295">
        <f t="shared" si="22"/>
        <v>0</v>
      </c>
      <c r="BI295">
        <f t="shared" si="22"/>
        <v>0</v>
      </c>
      <c r="BJ295">
        <f t="shared" si="22"/>
        <v>0</v>
      </c>
      <c r="BK295">
        <f t="shared" si="22"/>
        <v>0</v>
      </c>
      <c r="BL295">
        <f t="shared" si="22"/>
        <v>0</v>
      </c>
      <c r="BM295">
        <f t="shared" si="22"/>
        <v>0</v>
      </c>
      <c r="BN295">
        <f t="shared" si="22"/>
        <v>0</v>
      </c>
    </row>
    <row r="296" spans="3:66" x14ac:dyDescent="0.2">
      <c r="C296" s="167" t="str">
        <f>IFERROR(VLOOKUP(E296,BLIOTECAS!$C$1:$E$26,3,FALSE),"")</f>
        <v>Ciencias Sociales</v>
      </c>
      <c r="D296" s="229">
        <v>43970.587500000001</v>
      </c>
      <c r="E296" t="s">
        <v>76</v>
      </c>
      <c r="F296" t="s">
        <v>303</v>
      </c>
      <c r="G296" t="s">
        <v>311</v>
      </c>
      <c r="H296" t="s">
        <v>312</v>
      </c>
      <c r="I296" t="s">
        <v>76</v>
      </c>
      <c r="J296" t="s">
        <v>317</v>
      </c>
      <c r="K296" t="s">
        <v>199</v>
      </c>
      <c r="Q296">
        <v>3</v>
      </c>
      <c r="R296">
        <v>5</v>
      </c>
      <c r="S296">
        <v>3</v>
      </c>
      <c r="T296">
        <v>2</v>
      </c>
      <c r="U296">
        <v>2</v>
      </c>
      <c r="V296">
        <v>5</v>
      </c>
      <c r="X296">
        <v>5</v>
      </c>
      <c r="Y296">
        <v>5</v>
      </c>
      <c r="Z296">
        <v>5</v>
      </c>
      <c r="AA296">
        <v>5</v>
      </c>
      <c r="AB296">
        <v>5</v>
      </c>
      <c r="AC296" t="s">
        <v>326</v>
      </c>
      <c r="AJ296">
        <v>5</v>
      </c>
      <c r="AK296" t="s">
        <v>239</v>
      </c>
      <c r="AL296" t="s">
        <v>323</v>
      </c>
      <c r="AQ296" t="s">
        <v>7</v>
      </c>
      <c r="AR296" s="124" t="s">
        <v>239</v>
      </c>
      <c r="AS296" t="s">
        <v>7</v>
      </c>
      <c r="AU296" t="s">
        <v>7</v>
      </c>
      <c r="AV296" t="s">
        <v>727</v>
      </c>
      <c r="AW296">
        <v>5</v>
      </c>
      <c r="AX296" s="124">
        <v>5</v>
      </c>
      <c r="AY296" s="209" t="s">
        <v>309</v>
      </c>
      <c r="AZ296" t="s">
        <v>337</v>
      </c>
      <c r="BA296" t="s">
        <v>728</v>
      </c>
      <c r="BB296">
        <f t="shared" si="23"/>
        <v>1</v>
      </c>
      <c r="BC296">
        <f t="shared" si="21"/>
        <v>0</v>
      </c>
      <c r="BD296">
        <f t="shared" si="21"/>
        <v>0</v>
      </c>
      <c r="BE296">
        <f t="shared" si="21"/>
        <v>0</v>
      </c>
      <c r="BF296">
        <f t="shared" si="21"/>
        <v>0</v>
      </c>
      <c r="BG296">
        <f t="shared" si="21"/>
        <v>0</v>
      </c>
      <c r="BH296">
        <f t="shared" si="22"/>
        <v>0</v>
      </c>
      <c r="BI296">
        <f t="shared" si="22"/>
        <v>0</v>
      </c>
      <c r="BJ296">
        <f t="shared" si="22"/>
        <v>0</v>
      </c>
      <c r="BK296">
        <f t="shared" si="22"/>
        <v>1</v>
      </c>
      <c r="BL296">
        <f t="shared" si="22"/>
        <v>0</v>
      </c>
      <c r="BM296">
        <f t="shared" si="22"/>
        <v>0</v>
      </c>
      <c r="BN296">
        <f t="shared" si="22"/>
        <v>0</v>
      </c>
    </row>
    <row r="297" spans="3:66" x14ac:dyDescent="0.2">
      <c r="C297" s="167" t="str">
        <f>IFERROR(VLOOKUP(E297,BLIOTECAS!$C$1:$E$26,3,FALSE),"")</f>
        <v>Ciencias de la Salud</v>
      </c>
      <c r="D297" s="229">
        <v>43970.587500000001</v>
      </c>
      <c r="E297" t="s">
        <v>89</v>
      </c>
      <c r="F297" t="s">
        <v>316</v>
      </c>
      <c r="G297" t="s">
        <v>303</v>
      </c>
      <c r="H297" t="s">
        <v>312</v>
      </c>
      <c r="I297" t="s">
        <v>90</v>
      </c>
      <c r="Q297">
        <v>2</v>
      </c>
      <c r="R297">
        <v>3</v>
      </c>
      <c r="S297">
        <v>3</v>
      </c>
      <c r="T297">
        <v>1</v>
      </c>
      <c r="U297">
        <v>5</v>
      </c>
      <c r="V297">
        <v>5</v>
      </c>
      <c r="X297">
        <v>5</v>
      </c>
      <c r="Y297">
        <v>5</v>
      </c>
      <c r="Z297">
        <v>4</v>
      </c>
      <c r="AA297">
        <v>4</v>
      </c>
      <c r="AB297">
        <v>4</v>
      </c>
      <c r="AC297" t="s">
        <v>328</v>
      </c>
      <c r="AJ297">
        <v>5</v>
      </c>
      <c r="AK297" t="s">
        <v>239</v>
      </c>
      <c r="AL297" t="s">
        <v>327</v>
      </c>
      <c r="AQ297" t="s">
        <v>7</v>
      </c>
      <c r="AR297" s="124" t="s">
        <v>239</v>
      </c>
      <c r="AS297" t="s">
        <v>7</v>
      </c>
      <c r="AU297" t="s">
        <v>7</v>
      </c>
      <c r="AW297">
        <v>5</v>
      </c>
      <c r="AX297" s="124">
        <v>5</v>
      </c>
      <c r="AY297" s="209" t="s">
        <v>309</v>
      </c>
      <c r="AZ297" t="s">
        <v>310</v>
      </c>
      <c r="BB297">
        <f t="shared" si="23"/>
        <v>1</v>
      </c>
      <c r="BC297">
        <f t="shared" si="21"/>
        <v>0</v>
      </c>
      <c r="BD297">
        <f t="shared" si="21"/>
        <v>0</v>
      </c>
      <c r="BE297">
        <f t="shared" si="21"/>
        <v>0</v>
      </c>
      <c r="BF297">
        <f t="shared" si="21"/>
        <v>0</v>
      </c>
      <c r="BG297">
        <f t="shared" si="21"/>
        <v>0</v>
      </c>
      <c r="BH297">
        <f t="shared" si="22"/>
        <v>1</v>
      </c>
      <c r="BI297">
        <f t="shared" si="22"/>
        <v>1</v>
      </c>
      <c r="BJ297">
        <f t="shared" si="22"/>
        <v>1</v>
      </c>
      <c r="BK297">
        <f t="shared" si="22"/>
        <v>1</v>
      </c>
      <c r="BL297">
        <f t="shared" si="22"/>
        <v>1</v>
      </c>
      <c r="BM297">
        <f t="shared" si="22"/>
        <v>0</v>
      </c>
      <c r="BN297">
        <f t="shared" si="22"/>
        <v>0</v>
      </c>
    </row>
    <row r="298" spans="3:66" x14ac:dyDescent="0.2">
      <c r="C298" s="167" t="str">
        <f>IFERROR(VLOOKUP(E298,BLIOTECAS!$C$1:$E$26,3,FALSE),"")</f>
        <v>Humanidades</v>
      </c>
      <c r="D298" s="229">
        <v>43970.586111111108</v>
      </c>
      <c r="E298" t="s">
        <v>83</v>
      </c>
      <c r="F298" t="s">
        <v>303</v>
      </c>
      <c r="G298" t="s">
        <v>304</v>
      </c>
      <c r="H298" t="s">
        <v>312</v>
      </c>
      <c r="I298" t="s">
        <v>83</v>
      </c>
      <c r="Q298">
        <v>3</v>
      </c>
      <c r="R298">
        <v>5</v>
      </c>
      <c r="S298">
        <v>4</v>
      </c>
      <c r="T298">
        <v>4</v>
      </c>
      <c r="U298">
        <v>3</v>
      </c>
      <c r="V298">
        <v>4</v>
      </c>
      <c r="X298">
        <v>5</v>
      </c>
      <c r="Y298">
        <v>4</v>
      </c>
      <c r="Z298">
        <v>4</v>
      </c>
      <c r="AA298">
        <v>3</v>
      </c>
      <c r="AB298">
        <v>4</v>
      </c>
      <c r="AC298" t="s">
        <v>387</v>
      </c>
      <c r="AJ298">
        <v>4</v>
      </c>
      <c r="AK298" t="s">
        <v>239</v>
      </c>
      <c r="AL298" t="s">
        <v>323</v>
      </c>
      <c r="AQ298" t="s">
        <v>239</v>
      </c>
      <c r="AR298" s="124" t="s">
        <v>239</v>
      </c>
      <c r="AS298" t="s">
        <v>7</v>
      </c>
      <c r="AU298" t="s">
        <v>7</v>
      </c>
      <c r="AW298">
        <v>5</v>
      </c>
      <c r="AX298" s="124">
        <v>4</v>
      </c>
      <c r="AY298" s="209" t="s">
        <v>321</v>
      </c>
      <c r="AZ298" t="s">
        <v>315</v>
      </c>
      <c r="BB298">
        <f t="shared" si="23"/>
        <v>1</v>
      </c>
      <c r="BC298">
        <f t="shared" si="21"/>
        <v>0</v>
      </c>
      <c r="BD298">
        <f t="shared" si="21"/>
        <v>0</v>
      </c>
      <c r="BE298">
        <f t="shared" si="21"/>
        <v>0</v>
      </c>
      <c r="BF298">
        <f t="shared" si="21"/>
        <v>0</v>
      </c>
      <c r="BG298">
        <f t="shared" si="21"/>
        <v>0</v>
      </c>
      <c r="BH298">
        <f t="shared" si="22"/>
        <v>0</v>
      </c>
      <c r="BI298">
        <f t="shared" si="22"/>
        <v>0</v>
      </c>
      <c r="BJ298">
        <f t="shared" si="22"/>
        <v>0</v>
      </c>
      <c r="BK298">
        <f t="shared" si="22"/>
        <v>1</v>
      </c>
      <c r="BL298">
        <f t="shared" si="22"/>
        <v>0</v>
      </c>
      <c r="BM298">
        <f t="shared" si="22"/>
        <v>0</v>
      </c>
      <c r="BN298">
        <f t="shared" si="22"/>
        <v>1</v>
      </c>
    </row>
    <row r="299" spans="3:66" x14ac:dyDescent="0.2">
      <c r="C299" s="167" t="str">
        <f>IFERROR(VLOOKUP(E299,BLIOTECAS!$C$1:$E$26,3,FALSE),"")</f>
        <v>Ciencias Sociales</v>
      </c>
      <c r="D299" s="229">
        <v>43970.585416666669</v>
      </c>
      <c r="E299" t="s">
        <v>80</v>
      </c>
      <c r="F299" t="s">
        <v>311</v>
      </c>
      <c r="G299" t="s">
        <v>311</v>
      </c>
      <c r="H299" t="s">
        <v>312</v>
      </c>
      <c r="I299" t="s">
        <v>80</v>
      </c>
      <c r="J299" t="s">
        <v>317</v>
      </c>
      <c r="K299" t="s">
        <v>76</v>
      </c>
      <c r="Q299">
        <v>5</v>
      </c>
      <c r="R299">
        <v>4</v>
      </c>
      <c r="S299">
        <v>2</v>
      </c>
      <c r="T299">
        <v>2</v>
      </c>
      <c r="U299">
        <v>3</v>
      </c>
      <c r="V299">
        <v>4</v>
      </c>
      <c r="X299">
        <v>3</v>
      </c>
      <c r="Y299">
        <v>5</v>
      </c>
      <c r="Z299">
        <v>3</v>
      </c>
      <c r="AA299">
        <v>5</v>
      </c>
      <c r="AB299">
        <v>4</v>
      </c>
      <c r="AC299" t="s">
        <v>314</v>
      </c>
      <c r="AJ299">
        <v>4</v>
      </c>
      <c r="AK299" t="s">
        <v>239</v>
      </c>
      <c r="AL299" t="s">
        <v>323</v>
      </c>
      <c r="AQ299" t="s">
        <v>7</v>
      </c>
      <c r="AR299" s="124" t="s">
        <v>239</v>
      </c>
      <c r="AS299" t="s">
        <v>239</v>
      </c>
      <c r="AT299" t="s">
        <v>393</v>
      </c>
      <c r="AU299" t="s">
        <v>239</v>
      </c>
      <c r="AW299">
        <v>5</v>
      </c>
      <c r="AX299" s="124">
        <v>5</v>
      </c>
      <c r="AY299" s="209" t="s">
        <v>321</v>
      </c>
      <c r="AZ299" t="s">
        <v>310</v>
      </c>
      <c r="BB299">
        <f t="shared" si="23"/>
        <v>1</v>
      </c>
      <c r="BC299">
        <f t="shared" si="21"/>
        <v>0</v>
      </c>
      <c r="BD299">
        <f t="shared" si="21"/>
        <v>0</v>
      </c>
      <c r="BE299">
        <f t="shared" si="21"/>
        <v>0</v>
      </c>
      <c r="BF299">
        <f t="shared" si="21"/>
        <v>0</v>
      </c>
      <c r="BG299">
        <f t="shared" si="21"/>
        <v>0</v>
      </c>
      <c r="BH299">
        <f t="shared" si="22"/>
        <v>0</v>
      </c>
      <c r="BI299">
        <f t="shared" si="22"/>
        <v>0</v>
      </c>
      <c r="BJ299">
        <f t="shared" si="22"/>
        <v>0</v>
      </c>
      <c r="BK299">
        <f t="shared" si="22"/>
        <v>0</v>
      </c>
      <c r="BL299">
        <f t="shared" si="22"/>
        <v>0</v>
      </c>
      <c r="BM299">
        <f t="shared" si="22"/>
        <v>1</v>
      </c>
      <c r="BN299">
        <f t="shared" si="22"/>
        <v>0</v>
      </c>
    </row>
    <row r="300" spans="3:66" x14ac:dyDescent="0.2">
      <c r="C300" s="167" t="str">
        <f>IFERROR(VLOOKUP(E300,BLIOTECAS!$C$1:$E$26,3,FALSE),"")</f>
        <v>Ciencias Sociales</v>
      </c>
      <c r="D300" s="229">
        <v>43970.585416666669</v>
      </c>
      <c r="E300" t="s">
        <v>76</v>
      </c>
      <c r="F300" t="s">
        <v>316</v>
      </c>
      <c r="G300" t="s">
        <v>311</v>
      </c>
      <c r="H300" t="s">
        <v>312</v>
      </c>
      <c r="I300" t="s">
        <v>76</v>
      </c>
      <c r="J300" t="s">
        <v>199</v>
      </c>
      <c r="Q300">
        <v>1</v>
      </c>
      <c r="R300">
        <v>5</v>
      </c>
      <c r="S300">
        <v>3</v>
      </c>
      <c r="T300">
        <v>4</v>
      </c>
      <c r="U300">
        <v>5</v>
      </c>
      <c r="V300">
        <v>1</v>
      </c>
      <c r="X300">
        <v>2</v>
      </c>
      <c r="Y300">
        <v>2</v>
      </c>
      <c r="Z300">
        <v>1</v>
      </c>
      <c r="AA300">
        <v>1</v>
      </c>
      <c r="AB300">
        <v>1</v>
      </c>
      <c r="AC300" t="s">
        <v>387</v>
      </c>
      <c r="AJ300">
        <v>1</v>
      </c>
      <c r="AK300" t="s">
        <v>239</v>
      </c>
      <c r="AL300" t="s">
        <v>550</v>
      </c>
      <c r="AQ300" t="s">
        <v>7</v>
      </c>
      <c r="AR300" s="124" t="s">
        <v>7</v>
      </c>
      <c r="AS300" t="s">
        <v>7</v>
      </c>
      <c r="AU300" t="s">
        <v>7</v>
      </c>
      <c r="AV300" t="s">
        <v>729</v>
      </c>
      <c r="AW300">
        <v>2</v>
      </c>
      <c r="AX300" s="124">
        <v>3</v>
      </c>
      <c r="AY300" s="209" t="s">
        <v>412</v>
      </c>
      <c r="AZ300" t="s">
        <v>413</v>
      </c>
      <c r="BA300" t="s">
        <v>730</v>
      </c>
      <c r="BB300">
        <f t="shared" si="23"/>
        <v>1</v>
      </c>
      <c r="BC300">
        <f t="shared" si="21"/>
        <v>0</v>
      </c>
      <c r="BD300">
        <f t="shared" si="21"/>
        <v>0</v>
      </c>
      <c r="BE300">
        <f t="shared" si="21"/>
        <v>0</v>
      </c>
      <c r="BF300">
        <f t="shared" si="21"/>
        <v>0</v>
      </c>
      <c r="BG300">
        <f t="shared" si="21"/>
        <v>0</v>
      </c>
      <c r="BH300">
        <f t="shared" si="22"/>
        <v>0</v>
      </c>
      <c r="BI300">
        <f t="shared" si="22"/>
        <v>0</v>
      </c>
      <c r="BJ300">
        <f t="shared" si="22"/>
        <v>0</v>
      </c>
      <c r="BK300">
        <f t="shared" si="22"/>
        <v>1</v>
      </c>
      <c r="BL300">
        <f t="shared" si="22"/>
        <v>0</v>
      </c>
      <c r="BM300">
        <f t="shared" si="22"/>
        <v>0</v>
      </c>
      <c r="BN300">
        <f t="shared" si="22"/>
        <v>1</v>
      </c>
    </row>
    <row r="301" spans="3:66" x14ac:dyDescent="0.2">
      <c r="C301" s="167" t="str">
        <f>IFERROR(VLOOKUP(E301,BLIOTECAS!$C$1:$E$26,3,FALSE),"")</f>
        <v>Ciencias Sociales</v>
      </c>
      <c r="D301" s="229">
        <v>43970.584722222222</v>
      </c>
      <c r="E301" t="s">
        <v>80</v>
      </c>
      <c r="F301" t="s">
        <v>311</v>
      </c>
      <c r="G301" t="s">
        <v>311</v>
      </c>
      <c r="H301" t="s">
        <v>358</v>
      </c>
      <c r="I301" t="s">
        <v>80</v>
      </c>
      <c r="J301" t="s">
        <v>317</v>
      </c>
      <c r="K301" t="s">
        <v>76</v>
      </c>
      <c r="Q301">
        <v>5</v>
      </c>
      <c r="R301">
        <v>4</v>
      </c>
      <c r="S301">
        <v>3</v>
      </c>
      <c r="T301">
        <v>4</v>
      </c>
      <c r="U301">
        <v>1</v>
      </c>
      <c r="V301">
        <v>4</v>
      </c>
      <c r="X301">
        <v>5</v>
      </c>
      <c r="Y301">
        <v>5</v>
      </c>
      <c r="Z301">
        <v>5</v>
      </c>
      <c r="AA301">
        <v>5</v>
      </c>
      <c r="AB301">
        <v>5</v>
      </c>
      <c r="AC301" t="s">
        <v>436</v>
      </c>
      <c r="AJ301">
        <v>5</v>
      </c>
      <c r="AK301" t="s">
        <v>7</v>
      </c>
      <c r="AQ301" t="s">
        <v>7</v>
      </c>
      <c r="AR301" s="124" t="s">
        <v>239</v>
      </c>
      <c r="AS301" t="s">
        <v>7</v>
      </c>
      <c r="AU301" t="s">
        <v>7</v>
      </c>
      <c r="AW301">
        <v>5</v>
      </c>
      <c r="AX301" s="124">
        <v>5</v>
      </c>
      <c r="AY301" s="209" t="s">
        <v>309</v>
      </c>
      <c r="AZ301" t="s">
        <v>315</v>
      </c>
      <c r="BB301">
        <f t="shared" si="23"/>
        <v>1</v>
      </c>
      <c r="BC301">
        <f t="shared" si="21"/>
        <v>1</v>
      </c>
      <c r="BD301">
        <f t="shared" si="21"/>
        <v>0</v>
      </c>
      <c r="BE301">
        <f t="shared" si="21"/>
        <v>0</v>
      </c>
      <c r="BF301">
        <f t="shared" si="21"/>
        <v>0</v>
      </c>
      <c r="BG301">
        <f t="shared" si="21"/>
        <v>0</v>
      </c>
      <c r="BH301">
        <f t="shared" si="22"/>
        <v>1</v>
      </c>
      <c r="BI301">
        <f t="shared" si="22"/>
        <v>0</v>
      </c>
      <c r="BJ301">
        <f t="shared" si="22"/>
        <v>0</v>
      </c>
      <c r="BK301">
        <f t="shared" ref="BI301:BN343" si="24">IF(IFERROR(FIND(BK$1,$AC301,1),0)&lt;&gt;0,1,0)</f>
        <v>0</v>
      </c>
      <c r="BL301">
        <f t="shared" si="24"/>
        <v>0</v>
      </c>
      <c r="BM301">
        <f t="shared" si="24"/>
        <v>0</v>
      </c>
      <c r="BN301">
        <f t="shared" si="24"/>
        <v>0</v>
      </c>
    </row>
    <row r="302" spans="3:66" x14ac:dyDescent="0.2">
      <c r="C302" s="167" t="str">
        <f>IFERROR(VLOOKUP(E302,BLIOTECAS!$C$1:$E$26,3,FALSE),"")</f>
        <v>Ciencias Sociales</v>
      </c>
      <c r="D302" s="229">
        <v>43970.584027777775</v>
      </c>
      <c r="E302" t="s">
        <v>82</v>
      </c>
      <c r="F302" t="s">
        <v>351</v>
      </c>
      <c r="G302" t="s">
        <v>351</v>
      </c>
      <c r="H302" t="s">
        <v>333</v>
      </c>
      <c r="Q302">
        <v>2</v>
      </c>
      <c r="R302">
        <v>2</v>
      </c>
      <c r="S302">
        <v>3</v>
      </c>
      <c r="T302">
        <v>3</v>
      </c>
      <c r="U302">
        <v>3</v>
      </c>
      <c r="V302">
        <v>3</v>
      </c>
      <c r="X302">
        <v>3</v>
      </c>
      <c r="Y302">
        <v>3</v>
      </c>
      <c r="Z302">
        <v>3</v>
      </c>
      <c r="AA302">
        <v>3</v>
      </c>
      <c r="AB302">
        <v>3</v>
      </c>
      <c r="AC302" t="s">
        <v>314</v>
      </c>
      <c r="AJ302">
        <v>3</v>
      </c>
      <c r="AK302" t="s">
        <v>7</v>
      </c>
      <c r="AQ302" t="s">
        <v>7</v>
      </c>
      <c r="AR302" s="124" t="s">
        <v>7</v>
      </c>
      <c r="AS302" t="s">
        <v>7</v>
      </c>
      <c r="AU302" t="s">
        <v>7</v>
      </c>
      <c r="AW302">
        <v>3</v>
      </c>
      <c r="AX302" s="124">
        <v>3</v>
      </c>
      <c r="AY302" s="209" t="s">
        <v>343</v>
      </c>
      <c r="AZ302" t="s">
        <v>337</v>
      </c>
      <c r="BB302">
        <f t="shared" si="23"/>
        <v>0</v>
      </c>
      <c r="BC302">
        <f t="shared" si="21"/>
        <v>0</v>
      </c>
      <c r="BD302">
        <f t="shared" si="21"/>
        <v>0</v>
      </c>
      <c r="BE302">
        <f t="shared" si="21"/>
        <v>1</v>
      </c>
      <c r="BF302">
        <f t="shared" si="21"/>
        <v>0</v>
      </c>
      <c r="BG302">
        <f t="shared" si="21"/>
        <v>0</v>
      </c>
      <c r="BH302">
        <f t="shared" ref="BH302:BN359" si="25">IF(IFERROR(FIND(BH$1,$AC302,1),0)&lt;&gt;0,1,0)</f>
        <v>0</v>
      </c>
      <c r="BI302">
        <f t="shared" si="24"/>
        <v>0</v>
      </c>
      <c r="BJ302">
        <f t="shared" si="24"/>
        <v>0</v>
      </c>
      <c r="BK302">
        <f t="shared" si="24"/>
        <v>0</v>
      </c>
      <c r="BL302">
        <f t="shared" si="24"/>
        <v>0</v>
      </c>
      <c r="BM302">
        <f t="shared" si="24"/>
        <v>1</v>
      </c>
      <c r="BN302">
        <f t="shared" si="24"/>
        <v>0</v>
      </c>
    </row>
    <row r="303" spans="3:66" x14ac:dyDescent="0.2">
      <c r="C303" s="167" t="str">
        <f>IFERROR(VLOOKUP(E303,BLIOTECAS!$C$1:$E$26,3,FALSE),"")</f>
        <v>Ciencias Sociales</v>
      </c>
      <c r="D303" s="229">
        <v>43970.584027777775</v>
      </c>
      <c r="E303" t="s">
        <v>80</v>
      </c>
      <c r="F303" t="s">
        <v>311</v>
      </c>
      <c r="G303" t="s">
        <v>304</v>
      </c>
      <c r="H303" t="s">
        <v>312</v>
      </c>
      <c r="I303" t="s">
        <v>317</v>
      </c>
      <c r="J303" t="s">
        <v>76</v>
      </c>
      <c r="K303" t="s">
        <v>203</v>
      </c>
      <c r="L303" t="s">
        <v>731</v>
      </c>
      <c r="Q303">
        <v>5</v>
      </c>
      <c r="R303">
        <v>5</v>
      </c>
      <c r="S303">
        <v>4</v>
      </c>
      <c r="T303">
        <v>1</v>
      </c>
      <c r="U303">
        <v>2</v>
      </c>
      <c r="V303">
        <v>5</v>
      </c>
      <c r="X303">
        <v>5</v>
      </c>
      <c r="Y303">
        <v>5</v>
      </c>
      <c r="Z303">
        <v>3</v>
      </c>
      <c r="AA303">
        <v>5</v>
      </c>
      <c r="AB303">
        <v>5</v>
      </c>
      <c r="AC303" t="s">
        <v>341</v>
      </c>
      <c r="AK303" t="s">
        <v>239</v>
      </c>
      <c r="AL303" t="s">
        <v>323</v>
      </c>
      <c r="AQ303" t="s">
        <v>239</v>
      </c>
      <c r="AR303" s="124" t="s">
        <v>239</v>
      </c>
      <c r="AS303" t="s">
        <v>239</v>
      </c>
      <c r="AT303" t="s">
        <v>6</v>
      </c>
      <c r="AU303" t="s">
        <v>239</v>
      </c>
      <c r="AV303" t="s">
        <v>732</v>
      </c>
      <c r="AW303">
        <v>5</v>
      </c>
      <c r="AX303" s="124">
        <v>5</v>
      </c>
      <c r="AY303" s="209" t="s">
        <v>309</v>
      </c>
      <c r="AZ303" t="s">
        <v>315</v>
      </c>
      <c r="BB303">
        <f t="shared" si="23"/>
        <v>1</v>
      </c>
      <c r="BC303">
        <f t="shared" si="21"/>
        <v>0</v>
      </c>
      <c r="BD303">
        <f t="shared" si="21"/>
        <v>0</v>
      </c>
      <c r="BE303">
        <f t="shared" si="21"/>
        <v>0</v>
      </c>
      <c r="BF303">
        <f t="shared" si="21"/>
        <v>0</v>
      </c>
      <c r="BG303">
        <f t="shared" si="21"/>
        <v>0</v>
      </c>
      <c r="BH303">
        <f t="shared" si="25"/>
        <v>0</v>
      </c>
      <c r="BI303">
        <f t="shared" si="24"/>
        <v>1</v>
      </c>
      <c r="BJ303">
        <f t="shared" si="24"/>
        <v>0</v>
      </c>
      <c r="BK303">
        <f t="shared" si="24"/>
        <v>1</v>
      </c>
      <c r="BL303">
        <f t="shared" si="24"/>
        <v>1</v>
      </c>
      <c r="BM303">
        <f t="shared" si="24"/>
        <v>0</v>
      </c>
      <c r="BN303">
        <f t="shared" si="24"/>
        <v>0</v>
      </c>
    </row>
    <row r="304" spans="3:66" x14ac:dyDescent="0.2">
      <c r="C304" s="167" t="str">
        <f>IFERROR(VLOOKUP(E304,BLIOTECAS!$C$1:$E$26,3,FALSE),"")</f>
        <v>Humanidades</v>
      </c>
      <c r="D304" s="229">
        <v>43970.584027777775</v>
      </c>
      <c r="E304" t="s">
        <v>87</v>
      </c>
      <c r="F304" t="s">
        <v>311</v>
      </c>
      <c r="G304" t="s">
        <v>311</v>
      </c>
      <c r="H304" t="s">
        <v>330</v>
      </c>
      <c r="I304" t="s">
        <v>87</v>
      </c>
      <c r="J304" t="s">
        <v>317</v>
      </c>
      <c r="Q304">
        <v>5</v>
      </c>
      <c r="R304">
        <v>4</v>
      </c>
      <c r="S304">
        <v>5</v>
      </c>
      <c r="T304">
        <v>5</v>
      </c>
      <c r="U304">
        <v>4</v>
      </c>
      <c r="V304">
        <v>4</v>
      </c>
      <c r="X304">
        <v>4</v>
      </c>
      <c r="Y304">
        <v>4</v>
      </c>
      <c r="Z304">
        <v>3</v>
      </c>
      <c r="AA304">
        <v>4</v>
      </c>
      <c r="AB304">
        <v>3</v>
      </c>
      <c r="AC304" t="s">
        <v>314</v>
      </c>
      <c r="AJ304">
        <v>4</v>
      </c>
      <c r="AK304" t="s">
        <v>239</v>
      </c>
      <c r="AL304" t="s">
        <v>323</v>
      </c>
      <c r="AQ304" t="s">
        <v>7</v>
      </c>
      <c r="AR304" s="124" t="s">
        <v>7</v>
      </c>
      <c r="AS304" t="s">
        <v>7</v>
      </c>
      <c r="AU304" t="s">
        <v>239</v>
      </c>
      <c r="AW304">
        <v>4</v>
      </c>
      <c r="AX304" s="124">
        <v>2</v>
      </c>
      <c r="AY304" s="209" t="s">
        <v>321</v>
      </c>
      <c r="AZ304" t="s">
        <v>337</v>
      </c>
      <c r="BB304">
        <f t="shared" si="23"/>
        <v>0</v>
      </c>
      <c r="BC304">
        <f t="shared" si="21"/>
        <v>1</v>
      </c>
      <c r="BD304">
        <f t="shared" si="21"/>
        <v>0</v>
      </c>
      <c r="BE304">
        <f t="shared" si="21"/>
        <v>0</v>
      </c>
      <c r="BF304">
        <f t="shared" si="21"/>
        <v>0</v>
      </c>
      <c r="BG304">
        <f t="shared" si="21"/>
        <v>0</v>
      </c>
      <c r="BH304">
        <f t="shared" si="25"/>
        <v>0</v>
      </c>
      <c r="BI304">
        <f t="shared" si="24"/>
        <v>0</v>
      </c>
      <c r="BJ304">
        <f t="shared" si="24"/>
        <v>0</v>
      </c>
      <c r="BK304">
        <f t="shared" si="24"/>
        <v>0</v>
      </c>
      <c r="BL304">
        <f t="shared" si="24"/>
        <v>0</v>
      </c>
      <c r="BM304">
        <f t="shared" si="24"/>
        <v>1</v>
      </c>
      <c r="BN304">
        <f t="shared" si="24"/>
        <v>0</v>
      </c>
    </row>
    <row r="305" spans="3:66" x14ac:dyDescent="0.2">
      <c r="C305" s="167" t="str">
        <f>IFERROR(VLOOKUP(E305,BLIOTECAS!$C$1:$E$26,3,FALSE),"")</f>
        <v>Ciencias Sociales</v>
      </c>
      <c r="D305" s="229">
        <v>43970.581944444442</v>
      </c>
      <c r="E305" t="s">
        <v>82</v>
      </c>
      <c r="F305" t="s">
        <v>303</v>
      </c>
      <c r="G305" t="s">
        <v>303</v>
      </c>
      <c r="H305" t="s">
        <v>312</v>
      </c>
      <c r="I305" t="s">
        <v>486</v>
      </c>
      <c r="J305" t="s">
        <v>317</v>
      </c>
      <c r="K305" t="s">
        <v>86</v>
      </c>
      <c r="Q305">
        <v>3</v>
      </c>
      <c r="R305">
        <v>3</v>
      </c>
      <c r="S305">
        <v>4</v>
      </c>
      <c r="T305">
        <v>2</v>
      </c>
      <c r="U305">
        <v>4</v>
      </c>
      <c r="V305">
        <v>3</v>
      </c>
      <c r="X305">
        <v>4</v>
      </c>
      <c r="Y305">
        <v>1</v>
      </c>
      <c r="Z305">
        <v>2</v>
      </c>
      <c r="AA305">
        <v>1</v>
      </c>
      <c r="AB305">
        <v>3</v>
      </c>
      <c r="AC305" t="s">
        <v>331</v>
      </c>
      <c r="AJ305">
        <v>2</v>
      </c>
      <c r="AK305" t="s">
        <v>7</v>
      </c>
      <c r="AQ305" t="s">
        <v>7</v>
      </c>
      <c r="AR305" s="124" t="s">
        <v>7</v>
      </c>
      <c r="AS305" t="s">
        <v>7</v>
      </c>
      <c r="AU305" t="s">
        <v>239</v>
      </c>
      <c r="AW305">
        <v>2</v>
      </c>
      <c r="AX305" s="124">
        <v>4</v>
      </c>
      <c r="AY305" s="209" t="s">
        <v>343</v>
      </c>
      <c r="AZ305" t="s">
        <v>337</v>
      </c>
      <c r="BA305" t="s">
        <v>733</v>
      </c>
      <c r="BB305">
        <f t="shared" si="23"/>
        <v>1</v>
      </c>
      <c r="BC305">
        <f t="shared" si="21"/>
        <v>0</v>
      </c>
      <c r="BD305">
        <f t="shared" si="21"/>
        <v>0</v>
      </c>
      <c r="BE305">
        <f t="shared" ref="BC305:BG356" si="26">IF(IFERROR(FIND(BE$1,$H305,1),0)&lt;&gt;0,1,0)</f>
        <v>0</v>
      </c>
      <c r="BF305">
        <f t="shared" si="26"/>
        <v>0</v>
      </c>
      <c r="BG305">
        <f t="shared" si="26"/>
        <v>0</v>
      </c>
      <c r="BH305">
        <f t="shared" si="25"/>
        <v>0</v>
      </c>
      <c r="BI305">
        <f t="shared" si="24"/>
        <v>0</v>
      </c>
      <c r="BJ305">
        <f t="shared" si="24"/>
        <v>0</v>
      </c>
      <c r="BK305">
        <f t="shared" si="24"/>
        <v>0</v>
      </c>
      <c r="BL305">
        <f t="shared" si="24"/>
        <v>1</v>
      </c>
      <c r="BM305">
        <f t="shared" si="24"/>
        <v>0</v>
      </c>
      <c r="BN305">
        <f t="shared" si="24"/>
        <v>0</v>
      </c>
    </row>
    <row r="306" spans="3:66" x14ac:dyDescent="0.2">
      <c r="C306" s="167" t="str">
        <f>IFERROR(VLOOKUP(E306,BLIOTECAS!$C$1:$E$26,3,FALSE),"")</f>
        <v>Ciencias Sociales</v>
      </c>
      <c r="D306" s="229">
        <v>43970.581250000003</v>
      </c>
      <c r="E306" t="s">
        <v>80</v>
      </c>
      <c r="F306" t="s">
        <v>311</v>
      </c>
      <c r="G306" t="s">
        <v>304</v>
      </c>
      <c r="H306" t="s">
        <v>330</v>
      </c>
      <c r="I306" t="s">
        <v>80</v>
      </c>
      <c r="J306" t="s">
        <v>87</v>
      </c>
      <c r="K306" t="s">
        <v>318</v>
      </c>
      <c r="Q306">
        <v>5</v>
      </c>
      <c r="R306">
        <v>5</v>
      </c>
      <c r="S306">
        <v>5</v>
      </c>
      <c r="T306">
        <v>5</v>
      </c>
      <c r="U306">
        <v>3</v>
      </c>
      <c r="V306">
        <v>4</v>
      </c>
      <c r="X306">
        <v>4</v>
      </c>
      <c r="Y306">
        <v>3</v>
      </c>
      <c r="Z306">
        <v>2</v>
      </c>
      <c r="AA306">
        <v>3</v>
      </c>
      <c r="AB306">
        <v>2</v>
      </c>
      <c r="AC306" t="s">
        <v>331</v>
      </c>
      <c r="AJ306">
        <v>5</v>
      </c>
      <c r="AK306" t="s">
        <v>7</v>
      </c>
      <c r="AQ306" t="s">
        <v>7</v>
      </c>
      <c r="AR306" s="124" t="s">
        <v>7</v>
      </c>
      <c r="AS306" t="s">
        <v>7</v>
      </c>
      <c r="AU306" t="s">
        <v>7</v>
      </c>
      <c r="AV306" t="s">
        <v>734</v>
      </c>
      <c r="AW306">
        <v>5</v>
      </c>
      <c r="AX306" s="124">
        <v>5</v>
      </c>
      <c r="AY306" s="209" t="s">
        <v>309</v>
      </c>
      <c r="AZ306" t="s">
        <v>310</v>
      </c>
      <c r="BA306" t="s">
        <v>735</v>
      </c>
      <c r="BB306">
        <f t="shared" si="23"/>
        <v>0</v>
      </c>
      <c r="BC306">
        <f t="shared" si="26"/>
        <v>1</v>
      </c>
      <c r="BD306">
        <f t="shared" si="26"/>
        <v>0</v>
      </c>
      <c r="BE306">
        <f t="shared" si="26"/>
        <v>0</v>
      </c>
      <c r="BF306">
        <f t="shared" si="26"/>
        <v>0</v>
      </c>
      <c r="BG306">
        <f t="shared" si="26"/>
        <v>0</v>
      </c>
      <c r="BH306">
        <f t="shared" si="25"/>
        <v>0</v>
      </c>
      <c r="BI306">
        <f t="shared" si="24"/>
        <v>0</v>
      </c>
      <c r="BJ306">
        <f t="shared" si="24"/>
        <v>0</v>
      </c>
      <c r="BK306">
        <f t="shared" si="24"/>
        <v>0</v>
      </c>
      <c r="BL306">
        <f t="shared" si="24"/>
        <v>1</v>
      </c>
      <c r="BM306">
        <f t="shared" si="24"/>
        <v>0</v>
      </c>
      <c r="BN306">
        <f t="shared" si="24"/>
        <v>0</v>
      </c>
    </row>
    <row r="307" spans="3:66" x14ac:dyDescent="0.2">
      <c r="C307" s="167" t="str">
        <f>IFERROR(VLOOKUP(E307,BLIOTECAS!$C$1:$E$26,3,FALSE),"")</f>
        <v>Ciencias Sociales</v>
      </c>
      <c r="D307" s="229">
        <v>43970.580555555556</v>
      </c>
      <c r="E307" t="s">
        <v>80</v>
      </c>
      <c r="F307" t="s">
        <v>303</v>
      </c>
      <c r="G307" t="s">
        <v>311</v>
      </c>
      <c r="H307" t="s">
        <v>330</v>
      </c>
      <c r="I307" t="s">
        <v>80</v>
      </c>
      <c r="J307" t="s">
        <v>203</v>
      </c>
      <c r="K307" t="s">
        <v>76</v>
      </c>
      <c r="L307" t="s">
        <v>589</v>
      </c>
      <c r="R307">
        <v>4</v>
      </c>
      <c r="S307">
        <v>4</v>
      </c>
      <c r="T307">
        <v>4</v>
      </c>
      <c r="U307">
        <v>4</v>
      </c>
      <c r="V307">
        <v>4</v>
      </c>
      <c r="X307">
        <v>3</v>
      </c>
      <c r="Y307">
        <v>5</v>
      </c>
      <c r="Z307">
        <v>4</v>
      </c>
      <c r="AA307">
        <v>4</v>
      </c>
      <c r="AB307">
        <v>4</v>
      </c>
      <c r="AC307" t="s">
        <v>387</v>
      </c>
      <c r="AJ307">
        <v>4</v>
      </c>
      <c r="AK307" t="s">
        <v>7</v>
      </c>
      <c r="AQ307" t="s">
        <v>7</v>
      </c>
      <c r="AR307" s="124" t="s">
        <v>239</v>
      </c>
      <c r="AS307" t="s">
        <v>7</v>
      </c>
      <c r="AU307" t="s">
        <v>7</v>
      </c>
      <c r="AW307">
        <v>3</v>
      </c>
      <c r="AX307" s="124">
        <v>5</v>
      </c>
      <c r="AY307" s="209" t="s">
        <v>309</v>
      </c>
      <c r="AZ307" t="s">
        <v>315</v>
      </c>
      <c r="BB307">
        <f t="shared" si="23"/>
        <v>0</v>
      </c>
      <c r="BC307">
        <f t="shared" si="26"/>
        <v>1</v>
      </c>
      <c r="BD307">
        <f t="shared" si="26"/>
        <v>0</v>
      </c>
      <c r="BE307">
        <f t="shared" si="26"/>
        <v>0</v>
      </c>
      <c r="BF307">
        <f t="shared" si="26"/>
        <v>0</v>
      </c>
      <c r="BG307">
        <f t="shared" si="26"/>
        <v>0</v>
      </c>
      <c r="BH307">
        <f t="shared" si="25"/>
        <v>0</v>
      </c>
      <c r="BI307">
        <f t="shared" si="24"/>
        <v>0</v>
      </c>
      <c r="BJ307">
        <f t="shared" si="24"/>
        <v>0</v>
      </c>
      <c r="BK307">
        <f t="shared" si="24"/>
        <v>1</v>
      </c>
      <c r="BL307">
        <f t="shared" si="24"/>
        <v>0</v>
      </c>
      <c r="BM307">
        <f t="shared" si="24"/>
        <v>0</v>
      </c>
      <c r="BN307">
        <f t="shared" si="24"/>
        <v>1</v>
      </c>
    </row>
    <row r="308" spans="3:66" x14ac:dyDescent="0.2">
      <c r="C308" s="167" t="str">
        <f>IFERROR(VLOOKUP(E308,BLIOTECAS!$C$1:$E$26,3,FALSE),"")</f>
        <v>Ciencias Experimentales</v>
      </c>
      <c r="D308" s="229">
        <v>43970.578472222223</v>
      </c>
      <c r="E308" t="s">
        <v>79</v>
      </c>
      <c r="F308" t="s">
        <v>316</v>
      </c>
      <c r="G308" t="s">
        <v>311</v>
      </c>
      <c r="H308" t="s">
        <v>312</v>
      </c>
      <c r="I308" t="s">
        <v>79</v>
      </c>
      <c r="Q308">
        <v>2</v>
      </c>
      <c r="R308">
        <v>5</v>
      </c>
      <c r="S308">
        <v>3</v>
      </c>
      <c r="T308">
        <v>4</v>
      </c>
      <c r="U308">
        <v>4</v>
      </c>
      <c r="V308">
        <v>4</v>
      </c>
      <c r="X308">
        <v>5</v>
      </c>
      <c r="Y308">
        <v>5</v>
      </c>
      <c r="Z308">
        <v>3</v>
      </c>
      <c r="AA308">
        <v>5</v>
      </c>
      <c r="AB308">
        <v>4</v>
      </c>
      <c r="AC308" t="s">
        <v>336</v>
      </c>
      <c r="AJ308">
        <v>4</v>
      </c>
      <c r="AK308" t="s">
        <v>239</v>
      </c>
      <c r="AL308" t="s">
        <v>307</v>
      </c>
      <c r="AQ308" t="s">
        <v>239</v>
      </c>
      <c r="AR308" s="124" t="s">
        <v>239</v>
      </c>
      <c r="AS308" t="s">
        <v>7</v>
      </c>
      <c r="AU308" t="s">
        <v>7</v>
      </c>
      <c r="AV308" t="s">
        <v>736</v>
      </c>
      <c r="AW308">
        <v>5</v>
      </c>
      <c r="AX308" s="124">
        <v>5</v>
      </c>
      <c r="AY308" s="209" t="s">
        <v>321</v>
      </c>
      <c r="AZ308" t="s">
        <v>310</v>
      </c>
      <c r="BB308">
        <f t="shared" si="23"/>
        <v>1</v>
      </c>
      <c r="BC308">
        <f t="shared" si="26"/>
        <v>0</v>
      </c>
      <c r="BD308">
        <f t="shared" si="26"/>
        <v>0</v>
      </c>
      <c r="BE308">
        <f t="shared" si="26"/>
        <v>0</v>
      </c>
      <c r="BF308">
        <f t="shared" si="26"/>
        <v>0</v>
      </c>
      <c r="BG308">
        <f t="shared" si="26"/>
        <v>0</v>
      </c>
      <c r="BH308">
        <f t="shared" si="25"/>
        <v>0</v>
      </c>
      <c r="BI308">
        <f t="shared" si="24"/>
        <v>0</v>
      </c>
      <c r="BJ308">
        <f t="shared" si="24"/>
        <v>0</v>
      </c>
      <c r="BK308">
        <f t="shared" si="24"/>
        <v>1</v>
      </c>
      <c r="BL308">
        <f t="shared" si="24"/>
        <v>1</v>
      </c>
      <c r="BM308">
        <f t="shared" si="24"/>
        <v>0</v>
      </c>
      <c r="BN308">
        <f t="shared" si="24"/>
        <v>0</v>
      </c>
    </row>
    <row r="309" spans="3:66" x14ac:dyDescent="0.2">
      <c r="C309" s="167" t="str">
        <f>IFERROR(VLOOKUP(E309,BLIOTECAS!$C$1:$E$26,3,FALSE),"")</f>
        <v>Ciencias de la Salud</v>
      </c>
      <c r="D309" s="229">
        <v>43970.577777777777</v>
      </c>
      <c r="E309" t="s">
        <v>202</v>
      </c>
      <c r="F309" t="s">
        <v>316</v>
      </c>
      <c r="G309" t="s">
        <v>311</v>
      </c>
      <c r="H309" t="s">
        <v>312</v>
      </c>
      <c r="I309" t="s">
        <v>202</v>
      </c>
      <c r="J309" t="s">
        <v>79</v>
      </c>
      <c r="Q309">
        <v>2</v>
      </c>
      <c r="R309">
        <v>4</v>
      </c>
      <c r="S309">
        <v>4</v>
      </c>
      <c r="T309">
        <v>2</v>
      </c>
      <c r="U309">
        <v>5</v>
      </c>
      <c r="V309">
        <v>5</v>
      </c>
      <c r="X309">
        <v>5</v>
      </c>
      <c r="Y309">
        <v>5</v>
      </c>
      <c r="Z309">
        <v>3</v>
      </c>
      <c r="AA309">
        <v>4</v>
      </c>
      <c r="AB309">
        <v>4</v>
      </c>
      <c r="AC309" t="s">
        <v>336</v>
      </c>
      <c r="AJ309">
        <v>5</v>
      </c>
      <c r="AK309" t="s">
        <v>239</v>
      </c>
      <c r="AL309" t="s">
        <v>327</v>
      </c>
      <c r="AQ309" t="s">
        <v>239</v>
      </c>
      <c r="AR309" s="124" t="s">
        <v>239</v>
      </c>
      <c r="AS309" t="s">
        <v>7</v>
      </c>
      <c r="AU309" t="s">
        <v>7</v>
      </c>
      <c r="AW309">
        <v>5</v>
      </c>
      <c r="AX309" s="124">
        <v>5</v>
      </c>
      <c r="AY309" s="209" t="s">
        <v>309</v>
      </c>
      <c r="AZ309" t="s">
        <v>310</v>
      </c>
      <c r="BB309">
        <f t="shared" si="23"/>
        <v>1</v>
      </c>
      <c r="BC309">
        <f t="shared" si="26"/>
        <v>0</v>
      </c>
      <c r="BD309">
        <f t="shared" si="26"/>
        <v>0</v>
      </c>
      <c r="BE309">
        <f t="shared" si="26"/>
        <v>0</v>
      </c>
      <c r="BF309">
        <f t="shared" si="26"/>
        <v>0</v>
      </c>
      <c r="BG309">
        <f t="shared" si="26"/>
        <v>0</v>
      </c>
      <c r="BH309">
        <f t="shared" si="25"/>
        <v>0</v>
      </c>
      <c r="BI309">
        <f t="shared" si="24"/>
        <v>0</v>
      </c>
      <c r="BJ309">
        <f t="shared" si="24"/>
        <v>0</v>
      </c>
      <c r="BK309">
        <f t="shared" si="24"/>
        <v>1</v>
      </c>
      <c r="BL309">
        <f t="shared" si="24"/>
        <v>1</v>
      </c>
      <c r="BM309">
        <f t="shared" si="24"/>
        <v>0</v>
      </c>
      <c r="BN309">
        <f t="shared" si="24"/>
        <v>0</v>
      </c>
    </row>
    <row r="310" spans="3:66" x14ac:dyDescent="0.2">
      <c r="C310" s="167" t="str">
        <f>IFERROR(VLOOKUP(E310,BLIOTECAS!$C$1:$E$26,3,FALSE),"")</f>
        <v>Ciencias Sociales</v>
      </c>
      <c r="D310" s="229">
        <v>43970.57708333333</v>
      </c>
      <c r="E310" t="s">
        <v>80</v>
      </c>
      <c r="F310" t="s">
        <v>311</v>
      </c>
      <c r="G310" t="s">
        <v>311</v>
      </c>
      <c r="H310" t="s">
        <v>312</v>
      </c>
      <c r="I310" t="s">
        <v>80</v>
      </c>
      <c r="J310" t="s">
        <v>87</v>
      </c>
      <c r="K310" t="s">
        <v>86</v>
      </c>
      <c r="Q310">
        <v>4</v>
      </c>
      <c r="R310">
        <v>4</v>
      </c>
      <c r="S310">
        <v>4</v>
      </c>
      <c r="T310">
        <v>3</v>
      </c>
      <c r="U310">
        <v>3</v>
      </c>
      <c r="V310">
        <v>3</v>
      </c>
      <c r="X310">
        <v>5</v>
      </c>
      <c r="Y310">
        <v>5</v>
      </c>
      <c r="Z310">
        <v>5</v>
      </c>
      <c r="AA310">
        <v>5</v>
      </c>
      <c r="AB310">
        <v>5</v>
      </c>
      <c r="AC310" t="s">
        <v>336</v>
      </c>
      <c r="AJ310">
        <v>4</v>
      </c>
      <c r="AK310" t="s">
        <v>239</v>
      </c>
      <c r="AQ310" t="s">
        <v>239</v>
      </c>
      <c r="AR310" s="124" t="s">
        <v>239</v>
      </c>
      <c r="AS310" t="s">
        <v>7</v>
      </c>
      <c r="AU310" t="s">
        <v>7</v>
      </c>
      <c r="AW310">
        <v>5</v>
      </c>
      <c r="AX310" s="124">
        <v>5</v>
      </c>
      <c r="AY310" s="209" t="s">
        <v>309</v>
      </c>
      <c r="AZ310" t="s">
        <v>310</v>
      </c>
      <c r="BB310">
        <f t="shared" si="23"/>
        <v>1</v>
      </c>
      <c r="BC310">
        <f t="shared" si="26"/>
        <v>0</v>
      </c>
      <c r="BD310">
        <f t="shared" si="26"/>
        <v>0</v>
      </c>
      <c r="BE310">
        <f t="shared" si="26"/>
        <v>0</v>
      </c>
      <c r="BF310">
        <f t="shared" si="26"/>
        <v>0</v>
      </c>
      <c r="BG310">
        <f t="shared" si="26"/>
        <v>0</v>
      </c>
      <c r="BH310">
        <f t="shared" si="25"/>
        <v>0</v>
      </c>
      <c r="BI310">
        <f t="shared" si="24"/>
        <v>0</v>
      </c>
      <c r="BJ310">
        <f t="shared" si="24"/>
        <v>0</v>
      </c>
      <c r="BK310">
        <f t="shared" si="24"/>
        <v>1</v>
      </c>
      <c r="BL310">
        <f t="shared" si="24"/>
        <v>1</v>
      </c>
      <c r="BM310">
        <f t="shared" si="24"/>
        <v>0</v>
      </c>
      <c r="BN310">
        <f t="shared" si="24"/>
        <v>0</v>
      </c>
    </row>
    <row r="311" spans="3:66" x14ac:dyDescent="0.2">
      <c r="C311" s="167" t="str">
        <f>IFERROR(VLOOKUP(E311,BLIOTECAS!$C$1:$E$26,3,FALSE),"")</f>
        <v>Ciencias de la Salud</v>
      </c>
      <c r="D311" s="229">
        <v>43970.575694444444</v>
      </c>
      <c r="E311" t="s">
        <v>84</v>
      </c>
      <c r="F311" t="s">
        <v>303</v>
      </c>
      <c r="G311" t="s">
        <v>303</v>
      </c>
      <c r="H311" t="s">
        <v>312</v>
      </c>
      <c r="I311" t="s">
        <v>84</v>
      </c>
      <c r="J311" t="s">
        <v>73</v>
      </c>
      <c r="K311" t="s">
        <v>67</v>
      </c>
      <c r="L311" t="s">
        <v>737</v>
      </c>
      <c r="Q311">
        <v>2</v>
      </c>
      <c r="R311">
        <v>3</v>
      </c>
      <c r="S311">
        <v>3</v>
      </c>
      <c r="T311">
        <v>3</v>
      </c>
      <c r="U311">
        <v>3</v>
      </c>
      <c r="V311">
        <v>2</v>
      </c>
      <c r="X311">
        <v>3</v>
      </c>
      <c r="Y311">
        <v>4</v>
      </c>
      <c r="Z311">
        <v>2</v>
      </c>
      <c r="AA311">
        <v>4</v>
      </c>
      <c r="AB311">
        <v>3</v>
      </c>
      <c r="AC311" t="s">
        <v>387</v>
      </c>
      <c r="AJ311">
        <v>3</v>
      </c>
      <c r="AK311" t="s">
        <v>239</v>
      </c>
      <c r="AL311" t="s">
        <v>307</v>
      </c>
      <c r="AQ311" t="s">
        <v>239</v>
      </c>
      <c r="AR311" s="124" t="s">
        <v>239</v>
      </c>
      <c r="AS311" t="s">
        <v>7</v>
      </c>
      <c r="AU311" t="s">
        <v>239</v>
      </c>
      <c r="AV311" t="s">
        <v>738</v>
      </c>
      <c r="AW311">
        <v>4</v>
      </c>
      <c r="AX311" s="124">
        <v>5</v>
      </c>
      <c r="AY311" s="209" t="s">
        <v>343</v>
      </c>
      <c r="AZ311" t="s">
        <v>315</v>
      </c>
      <c r="BB311">
        <f t="shared" si="23"/>
        <v>1</v>
      </c>
      <c r="BC311">
        <f t="shared" si="26"/>
        <v>0</v>
      </c>
      <c r="BD311">
        <f t="shared" si="26"/>
        <v>0</v>
      </c>
      <c r="BE311">
        <f t="shared" si="26"/>
        <v>0</v>
      </c>
      <c r="BF311">
        <f t="shared" si="26"/>
        <v>0</v>
      </c>
      <c r="BG311">
        <f t="shared" si="26"/>
        <v>0</v>
      </c>
      <c r="BH311">
        <f t="shared" si="25"/>
        <v>0</v>
      </c>
      <c r="BI311">
        <f t="shared" si="24"/>
        <v>0</v>
      </c>
      <c r="BJ311">
        <f t="shared" si="24"/>
        <v>0</v>
      </c>
      <c r="BK311">
        <f t="shared" si="24"/>
        <v>1</v>
      </c>
      <c r="BL311">
        <f t="shared" si="24"/>
        <v>0</v>
      </c>
      <c r="BM311">
        <f t="shared" si="24"/>
        <v>0</v>
      </c>
      <c r="BN311">
        <f t="shared" si="24"/>
        <v>1</v>
      </c>
    </row>
    <row r="312" spans="3:66" x14ac:dyDescent="0.2">
      <c r="C312" s="167" t="str">
        <f>IFERROR(VLOOKUP(E312,BLIOTECAS!$C$1:$E$26,3,FALSE),"")</f>
        <v>Ciencias de la Salud</v>
      </c>
      <c r="D312" s="229">
        <v>43970.574999999997</v>
      </c>
      <c r="E312" t="s">
        <v>89</v>
      </c>
      <c r="F312" t="s">
        <v>303</v>
      </c>
      <c r="G312" t="s">
        <v>316</v>
      </c>
      <c r="H312" t="s">
        <v>312</v>
      </c>
      <c r="Q312">
        <v>3</v>
      </c>
      <c r="S312">
        <v>4</v>
      </c>
      <c r="T312">
        <v>4</v>
      </c>
      <c r="U312">
        <v>4</v>
      </c>
      <c r="V312">
        <v>4</v>
      </c>
      <c r="X312">
        <v>4</v>
      </c>
      <c r="Y312">
        <v>5</v>
      </c>
      <c r="Z312">
        <v>5</v>
      </c>
      <c r="AA312">
        <v>5</v>
      </c>
      <c r="AB312">
        <v>4</v>
      </c>
      <c r="AC312" t="s">
        <v>371</v>
      </c>
      <c r="AJ312">
        <v>4</v>
      </c>
      <c r="AK312" t="s">
        <v>239</v>
      </c>
      <c r="AL312" t="s">
        <v>323</v>
      </c>
      <c r="AQ312" t="s">
        <v>7</v>
      </c>
      <c r="AR312" s="124" t="s">
        <v>239</v>
      </c>
      <c r="AS312" t="s">
        <v>239</v>
      </c>
      <c r="AT312" t="s">
        <v>6</v>
      </c>
      <c r="AU312" t="s">
        <v>239</v>
      </c>
      <c r="AW312">
        <v>5</v>
      </c>
      <c r="AX312" s="124">
        <v>5</v>
      </c>
      <c r="AY312" s="209" t="s">
        <v>309</v>
      </c>
      <c r="AZ312" t="s">
        <v>310</v>
      </c>
      <c r="BB312">
        <f t="shared" si="23"/>
        <v>1</v>
      </c>
      <c r="BC312">
        <f t="shared" si="26"/>
        <v>0</v>
      </c>
      <c r="BD312">
        <f t="shared" si="26"/>
        <v>0</v>
      </c>
      <c r="BE312">
        <f t="shared" si="26"/>
        <v>0</v>
      </c>
      <c r="BF312">
        <f t="shared" si="26"/>
        <v>0</v>
      </c>
      <c r="BG312">
        <f t="shared" si="26"/>
        <v>0</v>
      </c>
      <c r="BH312">
        <f t="shared" si="25"/>
        <v>1</v>
      </c>
      <c r="BI312">
        <f t="shared" si="24"/>
        <v>0</v>
      </c>
      <c r="BJ312">
        <f t="shared" si="24"/>
        <v>0</v>
      </c>
      <c r="BK312">
        <f t="shared" si="24"/>
        <v>0</v>
      </c>
      <c r="BL312">
        <f t="shared" si="24"/>
        <v>1</v>
      </c>
      <c r="BM312">
        <f t="shared" si="24"/>
        <v>0</v>
      </c>
      <c r="BN312">
        <f t="shared" si="24"/>
        <v>0</v>
      </c>
    </row>
    <row r="313" spans="3:66" x14ac:dyDescent="0.2">
      <c r="C313" s="167" t="str">
        <f>IFERROR(VLOOKUP(E313,BLIOTECAS!$C$1:$E$26,3,FALSE),"")</f>
        <v>Ciencias Sociales</v>
      </c>
      <c r="D313" s="229">
        <v>43970.574305555558</v>
      </c>
      <c r="E313" t="s">
        <v>80</v>
      </c>
      <c r="F313" t="s">
        <v>311</v>
      </c>
      <c r="G313" t="s">
        <v>311</v>
      </c>
      <c r="H313" t="s">
        <v>312</v>
      </c>
      <c r="I313" t="s">
        <v>80</v>
      </c>
      <c r="Q313">
        <v>4</v>
      </c>
      <c r="R313">
        <v>4</v>
      </c>
      <c r="S313">
        <v>4</v>
      </c>
      <c r="T313">
        <v>2</v>
      </c>
      <c r="U313">
        <v>4</v>
      </c>
      <c r="V313">
        <v>4</v>
      </c>
      <c r="X313">
        <v>4</v>
      </c>
      <c r="Y313">
        <v>5</v>
      </c>
      <c r="Z313">
        <v>5</v>
      </c>
      <c r="AA313">
        <v>5</v>
      </c>
      <c r="AB313">
        <v>5</v>
      </c>
      <c r="AC313" t="s">
        <v>336</v>
      </c>
      <c r="AJ313">
        <v>5</v>
      </c>
      <c r="AK313" t="s">
        <v>239</v>
      </c>
      <c r="AL313" t="s">
        <v>323</v>
      </c>
      <c r="AQ313" t="s">
        <v>239</v>
      </c>
      <c r="AR313" s="124" t="s">
        <v>239</v>
      </c>
      <c r="AS313" t="s">
        <v>7</v>
      </c>
      <c r="AU313" t="s">
        <v>239</v>
      </c>
      <c r="AW313">
        <v>5</v>
      </c>
      <c r="AX313" s="124">
        <v>5</v>
      </c>
      <c r="AY313" s="209" t="s">
        <v>309</v>
      </c>
      <c r="AZ313" t="s">
        <v>315</v>
      </c>
      <c r="BB313">
        <f t="shared" si="23"/>
        <v>1</v>
      </c>
      <c r="BC313">
        <f t="shared" si="26"/>
        <v>0</v>
      </c>
      <c r="BD313">
        <f t="shared" si="26"/>
        <v>0</v>
      </c>
      <c r="BE313">
        <f t="shared" si="26"/>
        <v>0</v>
      </c>
      <c r="BF313">
        <f t="shared" si="26"/>
        <v>0</v>
      </c>
      <c r="BG313">
        <f t="shared" si="26"/>
        <v>0</v>
      </c>
      <c r="BH313">
        <f t="shared" si="25"/>
        <v>0</v>
      </c>
      <c r="BI313">
        <f t="shared" si="24"/>
        <v>0</v>
      </c>
      <c r="BJ313">
        <f t="shared" si="24"/>
        <v>0</v>
      </c>
      <c r="BK313">
        <f t="shared" si="24"/>
        <v>1</v>
      </c>
      <c r="BL313">
        <f t="shared" si="24"/>
        <v>1</v>
      </c>
      <c r="BM313">
        <f t="shared" si="24"/>
        <v>0</v>
      </c>
      <c r="BN313">
        <f t="shared" si="24"/>
        <v>0</v>
      </c>
    </row>
    <row r="314" spans="3:66" x14ac:dyDescent="0.2">
      <c r="C314" s="167" t="str">
        <f>IFERROR(VLOOKUP(E314,BLIOTECAS!$C$1:$E$26,3,FALSE),"")</f>
        <v>Ciencias Experimentales</v>
      </c>
      <c r="D314" s="229">
        <v>43970.572222222225</v>
      </c>
      <c r="E314" t="s">
        <v>81</v>
      </c>
      <c r="F314" t="s">
        <v>303</v>
      </c>
      <c r="G314" t="s">
        <v>311</v>
      </c>
      <c r="H314" t="s">
        <v>312</v>
      </c>
      <c r="I314" t="s">
        <v>81</v>
      </c>
      <c r="J314" t="s">
        <v>78</v>
      </c>
      <c r="K314" t="s">
        <v>77</v>
      </c>
      <c r="Q314">
        <v>2</v>
      </c>
      <c r="R314">
        <v>4</v>
      </c>
      <c r="S314">
        <v>1</v>
      </c>
      <c r="T314">
        <v>4</v>
      </c>
      <c r="U314">
        <v>5</v>
      </c>
      <c r="V314">
        <v>4</v>
      </c>
      <c r="X314">
        <v>4</v>
      </c>
      <c r="Z314">
        <v>3</v>
      </c>
      <c r="AA314">
        <v>3</v>
      </c>
      <c r="AB314">
        <v>3</v>
      </c>
      <c r="AC314" t="s">
        <v>326</v>
      </c>
      <c r="AJ314">
        <v>5</v>
      </c>
      <c r="AK314" t="s">
        <v>239</v>
      </c>
      <c r="AL314" t="s">
        <v>327</v>
      </c>
      <c r="AQ314" t="s">
        <v>7</v>
      </c>
      <c r="AR314" s="124" t="s">
        <v>239</v>
      </c>
      <c r="AS314" t="s">
        <v>7</v>
      </c>
      <c r="AU314" t="s">
        <v>7</v>
      </c>
      <c r="AV314" t="s">
        <v>739</v>
      </c>
      <c r="AW314">
        <v>4</v>
      </c>
      <c r="AX314" s="124">
        <v>4</v>
      </c>
      <c r="AY314" s="209" t="s">
        <v>321</v>
      </c>
      <c r="AZ314" t="s">
        <v>315</v>
      </c>
      <c r="BA314" t="s">
        <v>739</v>
      </c>
      <c r="BB314">
        <f t="shared" si="23"/>
        <v>1</v>
      </c>
      <c r="BC314">
        <f t="shared" si="26"/>
        <v>0</v>
      </c>
      <c r="BD314">
        <f t="shared" si="26"/>
        <v>0</v>
      </c>
      <c r="BE314">
        <f t="shared" si="26"/>
        <v>0</v>
      </c>
      <c r="BF314">
        <f t="shared" si="26"/>
        <v>0</v>
      </c>
      <c r="BG314">
        <f t="shared" si="26"/>
        <v>0</v>
      </c>
      <c r="BH314">
        <f t="shared" si="25"/>
        <v>0</v>
      </c>
      <c r="BI314">
        <f t="shared" si="24"/>
        <v>0</v>
      </c>
      <c r="BJ314">
        <f t="shared" si="24"/>
        <v>0</v>
      </c>
      <c r="BK314">
        <f t="shared" si="24"/>
        <v>1</v>
      </c>
      <c r="BL314">
        <f t="shared" si="24"/>
        <v>0</v>
      </c>
      <c r="BM314">
        <f t="shared" si="24"/>
        <v>0</v>
      </c>
      <c r="BN314">
        <f t="shared" si="24"/>
        <v>0</v>
      </c>
    </row>
    <row r="315" spans="3:66" x14ac:dyDescent="0.2">
      <c r="C315" s="167" t="str">
        <f>IFERROR(VLOOKUP(E315,BLIOTECAS!$C$1:$E$26,3,FALSE),"")</f>
        <v>Humanidades</v>
      </c>
      <c r="D315" s="229">
        <v>43970.572222222225</v>
      </c>
      <c r="E315" t="s">
        <v>72</v>
      </c>
      <c r="F315" t="s">
        <v>303</v>
      </c>
      <c r="G315" t="s">
        <v>311</v>
      </c>
      <c r="H315" t="s">
        <v>312</v>
      </c>
      <c r="I315" t="s">
        <v>72</v>
      </c>
      <c r="J315" t="s">
        <v>87</v>
      </c>
      <c r="Q315">
        <v>4</v>
      </c>
      <c r="R315">
        <v>3</v>
      </c>
      <c r="S315">
        <v>3</v>
      </c>
      <c r="U315">
        <v>3</v>
      </c>
      <c r="V315">
        <v>4</v>
      </c>
      <c r="X315">
        <v>4</v>
      </c>
      <c r="Y315">
        <v>4</v>
      </c>
      <c r="Z315">
        <v>4</v>
      </c>
      <c r="AA315">
        <v>5</v>
      </c>
      <c r="AB315">
        <v>5</v>
      </c>
      <c r="AC315" t="s">
        <v>336</v>
      </c>
      <c r="AJ315">
        <v>5</v>
      </c>
      <c r="AK315" t="s">
        <v>239</v>
      </c>
      <c r="AL315" t="s">
        <v>323</v>
      </c>
      <c r="AQ315" t="s">
        <v>239</v>
      </c>
      <c r="AR315" s="124" t="s">
        <v>239</v>
      </c>
      <c r="AS315" t="s">
        <v>239</v>
      </c>
      <c r="AT315" t="s">
        <v>6</v>
      </c>
      <c r="AU315" t="s">
        <v>239</v>
      </c>
      <c r="AW315">
        <v>5</v>
      </c>
      <c r="AX315" s="124">
        <v>5</v>
      </c>
      <c r="AY315" s="209" t="s">
        <v>309</v>
      </c>
      <c r="AZ315" t="s">
        <v>310</v>
      </c>
      <c r="BB315">
        <f t="shared" si="23"/>
        <v>1</v>
      </c>
      <c r="BC315">
        <f t="shared" si="26"/>
        <v>0</v>
      </c>
      <c r="BD315">
        <f t="shared" si="26"/>
        <v>0</v>
      </c>
      <c r="BE315">
        <f t="shared" si="26"/>
        <v>0</v>
      </c>
      <c r="BF315">
        <f t="shared" si="26"/>
        <v>0</v>
      </c>
      <c r="BG315">
        <f t="shared" si="26"/>
        <v>0</v>
      </c>
      <c r="BH315">
        <f t="shared" si="25"/>
        <v>0</v>
      </c>
      <c r="BI315">
        <f t="shared" si="24"/>
        <v>0</v>
      </c>
      <c r="BJ315">
        <f t="shared" si="24"/>
        <v>0</v>
      </c>
      <c r="BK315">
        <f t="shared" si="24"/>
        <v>1</v>
      </c>
      <c r="BL315">
        <f t="shared" si="24"/>
        <v>1</v>
      </c>
      <c r="BM315">
        <f t="shared" si="24"/>
        <v>0</v>
      </c>
      <c r="BN315">
        <f t="shared" si="24"/>
        <v>0</v>
      </c>
    </row>
    <row r="316" spans="3:66" x14ac:dyDescent="0.2">
      <c r="C316" s="167" t="str">
        <f>IFERROR(VLOOKUP(E316,BLIOTECAS!$C$1:$E$26,3,FALSE),"")</f>
        <v>Ciencias Experimentales</v>
      </c>
      <c r="D316" s="229">
        <v>43970.571527777778</v>
      </c>
      <c r="E316" t="s">
        <v>79</v>
      </c>
      <c r="F316" t="s">
        <v>316</v>
      </c>
      <c r="G316" t="s">
        <v>311</v>
      </c>
      <c r="H316" t="s">
        <v>312</v>
      </c>
      <c r="I316" t="s">
        <v>79</v>
      </c>
      <c r="Q316">
        <v>4</v>
      </c>
      <c r="R316">
        <v>5</v>
      </c>
      <c r="S316">
        <v>4</v>
      </c>
      <c r="T316">
        <v>3</v>
      </c>
      <c r="U316">
        <v>3</v>
      </c>
      <c r="V316">
        <v>4</v>
      </c>
      <c r="X316">
        <v>4</v>
      </c>
      <c r="Y316">
        <v>4</v>
      </c>
      <c r="Z316">
        <v>4</v>
      </c>
      <c r="AA316">
        <v>4</v>
      </c>
      <c r="AB316">
        <v>4</v>
      </c>
      <c r="AC316" t="s">
        <v>418</v>
      </c>
      <c r="AJ316">
        <v>4</v>
      </c>
      <c r="AK316" t="s">
        <v>239</v>
      </c>
      <c r="AL316" t="s">
        <v>323</v>
      </c>
      <c r="AQ316" t="s">
        <v>7</v>
      </c>
      <c r="AR316" s="124" t="s">
        <v>239</v>
      </c>
      <c r="AS316" t="s">
        <v>7</v>
      </c>
      <c r="AU316" t="s">
        <v>7</v>
      </c>
      <c r="AW316">
        <v>4</v>
      </c>
      <c r="AX316" s="124">
        <v>4</v>
      </c>
      <c r="AY316" s="209" t="s">
        <v>321</v>
      </c>
      <c r="BB316">
        <f t="shared" si="23"/>
        <v>1</v>
      </c>
      <c r="BC316">
        <f t="shared" si="26"/>
        <v>0</v>
      </c>
      <c r="BD316">
        <f t="shared" si="26"/>
        <v>0</v>
      </c>
      <c r="BE316">
        <f t="shared" si="26"/>
        <v>0</v>
      </c>
      <c r="BF316">
        <f t="shared" si="26"/>
        <v>0</v>
      </c>
      <c r="BG316">
        <f t="shared" si="26"/>
        <v>0</v>
      </c>
      <c r="BH316">
        <f t="shared" si="25"/>
        <v>0</v>
      </c>
      <c r="BI316">
        <f t="shared" si="24"/>
        <v>0</v>
      </c>
      <c r="BJ316">
        <f t="shared" si="24"/>
        <v>0</v>
      </c>
      <c r="BK316">
        <f t="shared" si="24"/>
        <v>1</v>
      </c>
      <c r="BL316">
        <f t="shared" si="24"/>
        <v>1</v>
      </c>
      <c r="BM316">
        <f t="shared" si="24"/>
        <v>0</v>
      </c>
      <c r="BN316">
        <f t="shared" si="24"/>
        <v>1</v>
      </c>
    </row>
    <row r="317" spans="3:66" x14ac:dyDescent="0.2">
      <c r="C317" s="167" t="str">
        <f>IFERROR(VLOOKUP(E317,BLIOTECAS!$C$1:$E$26,3,FALSE),"")</f>
        <v>Ciencias Sociales</v>
      </c>
      <c r="D317" s="229">
        <v>43970.568749999999</v>
      </c>
      <c r="E317" t="s">
        <v>80</v>
      </c>
      <c r="F317" t="s">
        <v>351</v>
      </c>
      <c r="G317" t="s">
        <v>304</v>
      </c>
      <c r="I317" t="s">
        <v>80</v>
      </c>
      <c r="L317" t="s">
        <v>740</v>
      </c>
      <c r="Q317">
        <v>1</v>
      </c>
      <c r="R317">
        <v>5</v>
      </c>
      <c r="S317">
        <v>4</v>
      </c>
      <c r="T317">
        <v>4</v>
      </c>
      <c r="U317">
        <v>5</v>
      </c>
      <c r="V317">
        <v>3</v>
      </c>
      <c r="X317">
        <v>3</v>
      </c>
      <c r="Y317">
        <v>5</v>
      </c>
      <c r="Z317">
        <v>4</v>
      </c>
      <c r="AA317">
        <v>5</v>
      </c>
      <c r="AB317">
        <v>4</v>
      </c>
      <c r="AC317" t="s">
        <v>336</v>
      </c>
      <c r="AJ317">
        <v>4</v>
      </c>
      <c r="AK317" t="s">
        <v>239</v>
      </c>
      <c r="AL317" t="s">
        <v>323</v>
      </c>
      <c r="AQ317" t="s">
        <v>7</v>
      </c>
      <c r="AR317" s="124" t="s">
        <v>239</v>
      </c>
      <c r="AS317" t="s">
        <v>239</v>
      </c>
      <c r="AT317" t="s">
        <v>324</v>
      </c>
      <c r="AU317" t="s">
        <v>239</v>
      </c>
      <c r="AV317" t="s">
        <v>741</v>
      </c>
      <c r="AW317">
        <v>5</v>
      </c>
      <c r="AX317" s="124">
        <v>5</v>
      </c>
      <c r="AY317" s="209" t="s">
        <v>321</v>
      </c>
      <c r="AZ317" t="s">
        <v>310</v>
      </c>
      <c r="BB317">
        <f t="shared" si="23"/>
        <v>0</v>
      </c>
      <c r="BC317">
        <f t="shared" si="26"/>
        <v>0</v>
      </c>
      <c r="BD317">
        <f t="shared" si="26"/>
        <v>0</v>
      </c>
      <c r="BE317">
        <f t="shared" si="26"/>
        <v>0</v>
      </c>
      <c r="BF317">
        <f t="shared" si="26"/>
        <v>0</v>
      </c>
      <c r="BG317">
        <f t="shared" si="26"/>
        <v>0</v>
      </c>
      <c r="BH317">
        <f t="shared" si="25"/>
        <v>0</v>
      </c>
      <c r="BI317">
        <f t="shared" si="24"/>
        <v>0</v>
      </c>
      <c r="BJ317">
        <f t="shared" si="24"/>
        <v>0</v>
      </c>
      <c r="BK317">
        <f t="shared" si="24"/>
        <v>1</v>
      </c>
      <c r="BL317">
        <f t="shared" si="24"/>
        <v>1</v>
      </c>
      <c r="BM317">
        <f t="shared" si="24"/>
        <v>0</v>
      </c>
      <c r="BN317">
        <f t="shared" si="24"/>
        <v>0</v>
      </c>
    </row>
    <row r="318" spans="3:66" x14ac:dyDescent="0.2">
      <c r="C318" s="167" t="str">
        <f>IFERROR(VLOOKUP(E318,BLIOTECAS!$C$1:$E$26,3,FALSE),"")</f>
        <v>Humanidades</v>
      </c>
      <c r="D318" s="229">
        <v>43970.568055555559</v>
      </c>
      <c r="E318" t="s">
        <v>83</v>
      </c>
      <c r="F318" t="s">
        <v>303</v>
      </c>
      <c r="G318" t="s">
        <v>311</v>
      </c>
      <c r="H318" t="s">
        <v>312</v>
      </c>
      <c r="I318" t="s">
        <v>83</v>
      </c>
      <c r="Q318">
        <v>5</v>
      </c>
      <c r="R318">
        <v>4</v>
      </c>
      <c r="S318">
        <v>5</v>
      </c>
      <c r="T318">
        <v>5</v>
      </c>
      <c r="U318">
        <v>5</v>
      </c>
      <c r="V318">
        <v>4</v>
      </c>
      <c r="X318">
        <v>4</v>
      </c>
      <c r="Y318">
        <v>5</v>
      </c>
      <c r="Z318">
        <v>4</v>
      </c>
      <c r="AA318">
        <v>3</v>
      </c>
      <c r="AB318">
        <v>4</v>
      </c>
      <c r="AC318" t="s">
        <v>336</v>
      </c>
      <c r="AJ318">
        <v>5</v>
      </c>
      <c r="AK318" t="s">
        <v>239</v>
      </c>
      <c r="AL318" t="s">
        <v>323</v>
      </c>
      <c r="AQ318" t="s">
        <v>7</v>
      </c>
      <c r="AR318" s="124" t="s">
        <v>7</v>
      </c>
      <c r="AS318" t="s">
        <v>7</v>
      </c>
      <c r="AU318" t="s">
        <v>7</v>
      </c>
      <c r="AW318">
        <v>5</v>
      </c>
      <c r="AX318" s="124">
        <v>5</v>
      </c>
      <c r="AY318" s="209" t="s">
        <v>309</v>
      </c>
      <c r="AZ318" t="s">
        <v>315</v>
      </c>
      <c r="BB318">
        <f t="shared" si="23"/>
        <v>1</v>
      </c>
      <c r="BC318">
        <f t="shared" si="26"/>
        <v>0</v>
      </c>
      <c r="BD318">
        <f t="shared" si="26"/>
        <v>0</v>
      </c>
      <c r="BE318">
        <f t="shared" si="26"/>
        <v>0</v>
      </c>
      <c r="BF318">
        <f t="shared" si="26"/>
        <v>0</v>
      </c>
      <c r="BG318">
        <f t="shared" si="26"/>
        <v>0</v>
      </c>
      <c r="BH318">
        <f t="shared" si="25"/>
        <v>0</v>
      </c>
      <c r="BI318">
        <f t="shared" si="24"/>
        <v>0</v>
      </c>
      <c r="BJ318">
        <f t="shared" si="24"/>
        <v>0</v>
      </c>
      <c r="BK318">
        <f t="shared" si="24"/>
        <v>1</v>
      </c>
      <c r="BL318">
        <f t="shared" si="24"/>
        <v>1</v>
      </c>
      <c r="BM318">
        <f t="shared" si="24"/>
        <v>0</v>
      </c>
      <c r="BN318">
        <f t="shared" si="24"/>
        <v>0</v>
      </c>
    </row>
    <row r="319" spans="3:66" x14ac:dyDescent="0.2">
      <c r="C319" s="167" t="str">
        <f>IFERROR(VLOOKUP(E319,BLIOTECAS!$C$1:$E$26,3,FALSE),"")</f>
        <v>Ciencias Sociales</v>
      </c>
      <c r="D319" s="229">
        <v>43970.567361111112</v>
      </c>
      <c r="E319" t="s">
        <v>80</v>
      </c>
      <c r="F319" t="s">
        <v>303</v>
      </c>
      <c r="G319" t="s">
        <v>311</v>
      </c>
      <c r="H319" t="s">
        <v>312</v>
      </c>
      <c r="I319" t="s">
        <v>80</v>
      </c>
      <c r="J319" t="s">
        <v>87</v>
      </c>
      <c r="K319" t="s">
        <v>86</v>
      </c>
      <c r="L319" t="s">
        <v>742</v>
      </c>
      <c r="Q319">
        <v>5</v>
      </c>
      <c r="R319">
        <v>5</v>
      </c>
      <c r="S319">
        <v>5</v>
      </c>
      <c r="T319">
        <v>5</v>
      </c>
      <c r="U319">
        <v>5</v>
      </c>
      <c r="V319">
        <v>4</v>
      </c>
      <c r="X319">
        <v>4</v>
      </c>
      <c r="Y319">
        <v>4</v>
      </c>
      <c r="Z319">
        <v>3</v>
      </c>
      <c r="AA319">
        <v>4</v>
      </c>
      <c r="AB319">
        <v>4</v>
      </c>
      <c r="AC319" t="s">
        <v>677</v>
      </c>
      <c r="AJ319">
        <v>4</v>
      </c>
      <c r="AK319" t="s">
        <v>239</v>
      </c>
      <c r="AL319" t="s">
        <v>323</v>
      </c>
      <c r="AQ319" t="s">
        <v>239</v>
      </c>
      <c r="AR319" s="124" t="s">
        <v>239</v>
      </c>
      <c r="AS319" t="s">
        <v>239</v>
      </c>
      <c r="AT319" t="s">
        <v>324</v>
      </c>
      <c r="AU319" t="s">
        <v>239</v>
      </c>
      <c r="AV319" t="s">
        <v>743</v>
      </c>
      <c r="AW319">
        <v>5</v>
      </c>
      <c r="AX319" s="124">
        <v>5</v>
      </c>
      <c r="AY319" s="209" t="s">
        <v>309</v>
      </c>
      <c r="AZ319" t="s">
        <v>310</v>
      </c>
      <c r="BB319">
        <f t="shared" si="23"/>
        <v>1</v>
      </c>
      <c r="BC319">
        <f t="shared" si="26"/>
        <v>0</v>
      </c>
      <c r="BD319">
        <f t="shared" si="26"/>
        <v>0</v>
      </c>
      <c r="BE319">
        <f t="shared" si="26"/>
        <v>0</v>
      </c>
      <c r="BF319">
        <f t="shared" si="26"/>
        <v>0</v>
      </c>
      <c r="BG319">
        <f t="shared" si="26"/>
        <v>0</v>
      </c>
      <c r="BH319">
        <f t="shared" si="25"/>
        <v>1</v>
      </c>
      <c r="BI319">
        <f t="shared" si="24"/>
        <v>1</v>
      </c>
      <c r="BJ319">
        <f t="shared" si="24"/>
        <v>0</v>
      </c>
      <c r="BK319">
        <f t="shared" si="24"/>
        <v>0</v>
      </c>
      <c r="BL319">
        <f t="shared" si="24"/>
        <v>0</v>
      </c>
      <c r="BM319">
        <f t="shared" si="24"/>
        <v>0</v>
      </c>
      <c r="BN319">
        <f t="shared" si="24"/>
        <v>0</v>
      </c>
    </row>
    <row r="320" spans="3:66" x14ac:dyDescent="0.2">
      <c r="C320" s="167" t="str">
        <f>IFERROR(VLOOKUP(E320,BLIOTECAS!$C$1:$E$26,3,FALSE),"")</f>
        <v>Ciencias Sociales</v>
      </c>
      <c r="D320" s="229">
        <v>43970.567361111112</v>
      </c>
      <c r="E320" t="s">
        <v>82</v>
      </c>
      <c r="F320" t="s">
        <v>303</v>
      </c>
      <c r="G320" t="s">
        <v>303</v>
      </c>
      <c r="H320" t="s">
        <v>312</v>
      </c>
      <c r="I320" t="s">
        <v>317</v>
      </c>
      <c r="J320" t="s">
        <v>359</v>
      </c>
      <c r="Q320">
        <v>4</v>
      </c>
      <c r="R320">
        <v>4</v>
      </c>
      <c r="S320">
        <v>5</v>
      </c>
      <c r="T320">
        <v>3</v>
      </c>
      <c r="U320">
        <v>3</v>
      </c>
      <c r="V320">
        <v>4</v>
      </c>
      <c r="X320">
        <v>4</v>
      </c>
      <c r="Y320">
        <v>4</v>
      </c>
      <c r="Z320">
        <v>5</v>
      </c>
      <c r="AA320">
        <v>3</v>
      </c>
      <c r="AB320">
        <v>3</v>
      </c>
      <c r="AC320" t="s">
        <v>387</v>
      </c>
      <c r="AJ320">
        <v>4</v>
      </c>
      <c r="AK320" t="s">
        <v>239</v>
      </c>
      <c r="AL320" t="s">
        <v>323</v>
      </c>
      <c r="AQ320" t="s">
        <v>239</v>
      </c>
      <c r="AR320" s="124" t="s">
        <v>239</v>
      </c>
      <c r="AS320" t="s">
        <v>7</v>
      </c>
      <c r="AU320" t="s">
        <v>239</v>
      </c>
      <c r="AW320">
        <v>5</v>
      </c>
      <c r="AX320" s="124">
        <v>5</v>
      </c>
      <c r="AY320" s="209" t="s">
        <v>321</v>
      </c>
      <c r="AZ320" t="s">
        <v>315</v>
      </c>
      <c r="BB320">
        <f t="shared" si="23"/>
        <v>1</v>
      </c>
      <c r="BC320">
        <f t="shared" si="26"/>
        <v>0</v>
      </c>
      <c r="BD320">
        <f t="shared" si="26"/>
        <v>0</v>
      </c>
      <c r="BE320">
        <f t="shared" si="26"/>
        <v>0</v>
      </c>
      <c r="BF320">
        <f t="shared" si="26"/>
        <v>0</v>
      </c>
      <c r="BG320">
        <f t="shared" si="26"/>
        <v>0</v>
      </c>
      <c r="BH320">
        <f t="shared" si="25"/>
        <v>0</v>
      </c>
      <c r="BI320">
        <f t="shared" si="24"/>
        <v>0</v>
      </c>
      <c r="BJ320">
        <f t="shared" si="24"/>
        <v>0</v>
      </c>
      <c r="BK320">
        <f t="shared" si="24"/>
        <v>1</v>
      </c>
      <c r="BL320">
        <f t="shared" si="24"/>
        <v>0</v>
      </c>
      <c r="BM320">
        <f t="shared" si="24"/>
        <v>0</v>
      </c>
      <c r="BN320">
        <f t="shared" si="24"/>
        <v>1</v>
      </c>
    </row>
    <row r="321" spans="3:66" x14ac:dyDescent="0.2">
      <c r="C321" s="167" t="str">
        <f>IFERROR(VLOOKUP(E321,BLIOTECAS!$C$1:$E$26,3,FALSE),"")</f>
        <v>Ciencias Sociales</v>
      </c>
      <c r="D321" s="229">
        <v>43970.566666666666</v>
      </c>
      <c r="E321" t="s">
        <v>80</v>
      </c>
      <c r="F321" t="s">
        <v>303</v>
      </c>
      <c r="G321" t="s">
        <v>311</v>
      </c>
      <c r="H321" t="s">
        <v>312</v>
      </c>
      <c r="I321" t="s">
        <v>80</v>
      </c>
      <c r="J321" t="s">
        <v>203</v>
      </c>
      <c r="K321" t="s">
        <v>76</v>
      </c>
      <c r="Q321">
        <v>3</v>
      </c>
      <c r="R321">
        <v>4</v>
      </c>
      <c r="S321">
        <v>2</v>
      </c>
      <c r="T321">
        <v>3</v>
      </c>
      <c r="U321">
        <v>4</v>
      </c>
      <c r="V321">
        <v>4</v>
      </c>
      <c r="X321">
        <v>4</v>
      </c>
      <c r="Y321">
        <v>5</v>
      </c>
      <c r="Z321">
        <v>4</v>
      </c>
      <c r="AA321">
        <v>5</v>
      </c>
      <c r="AB321">
        <v>4</v>
      </c>
      <c r="AC321" t="s">
        <v>336</v>
      </c>
      <c r="AJ321">
        <v>3</v>
      </c>
      <c r="AK321" t="s">
        <v>239</v>
      </c>
      <c r="AL321" t="s">
        <v>323</v>
      </c>
      <c r="AQ321" t="s">
        <v>7</v>
      </c>
      <c r="AR321" s="124" t="s">
        <v>239</v>
      </c>
      <c r="AS321" t="s">
        <v>239</v>
      </c>
      <c r="AT321" t="s">
        <v>324</v>
      </c>
      <c r="AU321" t="s">
        <v>239</v>
      </c>
      <c r="AW321">
        <v>5</v>
      </c>
      <c r="AX321" s="124">
        <v>5</v>
      </c>
      <c r="AY321" s="209" t="s">
        <v>309</v>
      </c>
      <c r="AZ321" t="s">
        <v>315</v>
      </c>
      <c r="BB321">
        <f t="shared" si="23"/>
        <v>1</v>
      </c>
      <c r="BC321">
        <f t="shared" si="26"/>
        <v>0</v>
      </c>
      <c r="BD321">
        <f t="shared" si="26"/>
        <v>0</v>
      </c>
      <c r="BE321">
        <f t="shared" si="26"/>
        <v>0</v>
      </c>
      <c r="BF321">
        <f t="shared" si="26"/>
        <v>0</v>
      </c>
      <c r="BG321">
        <f t="shared" si="26"/>
        <v>0</v>
      </c>
      <c r="BH321">
        <f t="shared" si="25"/>
        <v>0</v>
      </c>
      <c r="BI321">
        <f t="shared" si="24"/>
        <v>0</v>
      </c>
      <c r="BJ321">
        <f t="shared" si="24"/>
        <v>0</v>
      </c>
      <c r="BK321">
        <f t="shared" si="24"/>
        <v>1</v>
      </c>
      <c r="BL321">
        <f t="shared" si="24"/>
        <v>1</v>
      </c>
      <c r="BM321">
        <f t="shared" si="24"/>
        <v>0</v>
      </c>
      <c r="BN321">
        <f t="shared" si="24"/>
        <v>0</v>
      </c>
    </row>
    <row r="322" spans="3:66" x14ac:dyDescent="0.2">
      <c r="C322" s="167" t="str">
        <f>IFERROR(VLOOKUP(E322,BLIOTECAS!$C$1:$E$26,3,FALSE),"")</f>
        <v>Humanidades</v>
      </c>
      <c r="D322" s="229">
        <v>43970.564583333333</v>
      </c>
      <c r="E322" t="s">
        <v>85</v>
      </c>
      <c r="F322" t="s">
        <v>303</v>
      </c>
      <c r="G322" t="s">
        <v>311</v>
      </c>
      <c r="H322" t="s">
        <v>312</v>
      </c>
      <c r="I322" t="s">
        <v>318</v>
      </c>
      <c r="J322" t="s">
        <v>317</v>
      </c>
      <c r="K322" t="s">
        <v>86</v>
      </c>
      <c r="Q322">
        <v>4</v>
      </c>
      <c r="R322">
        <v>5</v>
      </c>
      <c r="S322">
        <v>5</v>
      </c>
      <c r="T322">
        <v>5</v>
      </c>
      <c r="U322">
        <v>5</v>
      </c>
      <c r="V322">
        <v>4</v>
      </c>
      <c r="X322">
        <v>4</v>
      </c>
      <c r="Y322">
        <v>5</v>
      </c>
      <c r="Z322">
        <v>4</v>
      </c>
      <c r="AA322">
        <v>5</v>
      </c>
      <c r="AB322">
        <v>4</v>
      </c>
      <c r="AC322" t="s">
        <v>314</v>
      </c>
      <c r="AJ322">
        <v>4</v>
      </c>
      <c r="AK322" t="s">
        <v>239</v>
      </c>
      <c r="AQ322" t="s">
        <v>239</v>
      </c>
      <c r="AR322" s="124" t="s">
        <v>239</v>
      </c>
      <c r="AS322" t="s">
        <v>239</v>
      </c>
      <c r="AT322" t="s">
        <v>6</v>
      </c>
      <c r="AU322" t="s">
        <v>7</v>
      </c>
      <c r="AW322">
        <v>5</v>
      </c>
      <c r="AX322" s="124">
        <v>5</v>
      </c>
      <c r="AY322" s="209" t="s">
        <v>309</v>
      </c>
      <c r="AZ322" t="s">
        <v>310</v>
      </c>
      <c r="BA322" t="s">
        <v>744</v>
      </c>
      <c r="BB322">
        <f t="shared" si="23"/>
        <v>1</v>
      </c>
      <c r="BC322">
        <f t="shared" si="26"/>
        <v>0</v>
      </c>
      <c r="BD322">
        <f t="shared" si="26"/>
        <v>0</v>
      </c>
      <c r="BE322">
        <f t="shared" si="26"/>
        <v>0</v>
      </c>
      <c r="BF322">
        <f t="shared" si="26"/>
        <v>0</v>
      </c>
      <c r="BG322">
        <f t="shared" si="26"/>
        <v>0</v>
      </c>
      <c r="BH322">
        <f t="shared" si="25"/>
        <v>0</v>
      </c>
      <c r="BI322">
        <f t="shared" si="24"/>
        <v>0</v>
      </c>
      <c r="BJ322">
        <f t="shared" si="24"/>
        <v>0</v>
      </c>
      <c r="BK322">
        <f t="shared" si="24"/>
        <v>0</v>
      </c>
      <c r="BL322">
        <f t="shared" si="24"/>
        <v>0</v>
      </c>
      <c r="BM322">
        <f t="shared" si="24"/>
        <v>1</v>
      </c>
      <c r="BN322">
        <f t="shared" si="24"/>
        <v>0</v>
      </c>
    </row>
    <row r="323" spans="3:66" x14ac:dyDescent="0.2">
      <c r="C323" s="167" t="str">
        <f>IFERROR(VLOOKUP(E323,BLIOTECAS!$C$1:$E$26,3,FALSE),"")</f>
        <v>Ciencias de la Salud</v>
      </c>
      <c r="D323" s="229">
        <v>43970.563888888886</v>
      </c>
      <c r="E323" t="s">
        <v>92</v>
      </c>
      <c r="F323" t="s">
        <v>316</v>
      </c>
      <c r="G323" t="s">
        <v>304</v>
      </c>
      <c r="H323" t="s">
        <v>312</v>
      </c>
      <c r="I323" t="s">
        <v>92</v>
      </c>
      <c r="Q323">
        <v>2</v>
      </c>
      <c r="R323">
        <v>5</v>
      </c>
      <c r="S323">
        <v>3</v>
      </c>
      <c r="U323">
        <v>5</v>
      </c>
      <c r="V323">
        <v>5</v>
      </c>
      <c r="X323">
        <v>5</v>
      </c>
      <c r="Y323">
        <v>5</v>
      </c>
      <c r="Z323">
        <v>4</v>
      </c>
      <c r="AA323">
        <v>5</v>
      </c>
      <c r="AB323">
        <v>4</v>
      </c>
      <c r="AC323" t="s">
        <v>331</v>
      </c>
      <c r="AJ323">
        <v>5</v>
      </c>
      <c r="AK323" t="s">
        <v>239</v>
      </c>
      <c r="AL323" t="s">
        <v>323</v>
      </c>
      <c r="AQ323" t="s">
        <v>239</v>
      </c>
      <c r="AR323" s="124" t="s">
        <v>239</v>
      </c>
      <c r="AS323" t="s">
        <v>239</v>
      </c>
      <c r="AT323" t="s">
        <v>6</v>
      </c>
      <c r="AU323" t="s">
        <v>7</v>
      </c>
      <c r="AW323">
        <v>5</v>
      </c>
      <c r="AX323" s="124">
        <v>5</v>
      </c>
      <c r="AY323" s="209" t="s">
        <v>309</v>
      </c>
      <c r="AZ323" t="s">
        <v>310</v>
      </c>
      <c r="BB323">
        <f t="shared" si="23"/>
        <v>1</v>
      </c>
      <c r="BC323">
        <f t="shared" si="26"/>
        <v>0</v>
      </c>
      <c r="BD323">
        <f t="shared" si="26"/>
        <v>0</v>
      </c>
      <c r="BE323">
        <f t="shared" si="26"/>
        <v>0</v>
      </c>
      <c r="BF323">
        <f t="shared" si="26"/>
        <v>0</v>
      </c>
      <c r="BG323">
        <f t="shared" si="26"/>
        <v>0</v>
      </c>
      <c r="BH323">
        <f t="shared" si="25"/>
        <v>0</v>
      </c>
      <c r="BI323">
        <f t="shared" si="24"/>
        <v>0</v>
      </c>
      <c r="BJ323">
        <f t="shared" si="24"/>
        <v>0</v>
      </c>
      <c r="BK323">
        <f t="shared" si="24"/>
        <v>0</v>
      </c>
      <c r="BL323">
        <f t="shared" si="24"/>
        <v>1</v>
      </c>
      <c r="BM323">
        <f t="shared" si="24"/>
        <v>0</v>
      </c>
      <c r="BN323">
        <f t="shared" si="24"/>
        <v>0</v>
      </c>
    </row>
    <row r="324" spans="3:66" x14ac:dyDescent="0.2">
      <c r="C324" s="167" t="str">
        <f>IFERROR(VLOOKUP(E324,BLIOTECAS!$C$1:$E$26,3,FALSE),"")</f>
        <v>Ciencias Sociales</v>
      </c>
      <c r="D324" s="229">
        <v>43970.563888888886</v>
      </c>
      <c r="E324" t="s">
        <v>80</v>
      </c>
      <c r="F324" t="s">
        <v>303</v>
      </c>
      <c r="G324" t="s">
        <v>311</v>
      </c>
      <c r="H324" t="s">
        <v>312</v>
      </c>
      <c r="I324" t="s">
        <v>80</v>
      </c>
      <c r="J324" t="s">
        <v>87</v>
      </c>
      <c r="Q324">
        <v>4</v>
      </c>
      <c r="R324">
        <v>4</v>
      </c>
      <c r="S324">
        <v>3</v>
      </c>
      <c r="T324">
        <v>2</v>
      </c>
      <c r="U324">
        <v>3</v>
      </c>
      <c r="V324">
        <v>3</v>
      </c>
      <c r="X324">
        <v>4</v>
      </c>
      <c r="Y324">
        <v>5</v>
      </c>
      <c r="Z324">
        <v>4</v>
      </c>
      <c r="AA324">
        <v>5</v>
      </c>
      <c r="AB324">
        <v>4</v>
      </c>
      <c r="AC324" t="s">
        <v>487</v>
      </c>
      <c r="AJ324">
        <v>5</v>
      </c>
      <c r="AK324" t="s">
        <v>239</v>
      </c>
      <c r="AL324" t="s">
        <v>323</v>
      </c>
      <c r="AQ324" t="s">
        <v>7</v>
      </c>
      <c r="AR324" s="124" t="s">
        <v>239</v>
      </c>
      <c r="AS324" t="s">
        <v>7</v>
      </c>
      <c r="AU324" t="s">
        <v>7</v>
      </c>
      <c r="AW324">
        <v>5</v>
      </c>
      <c r="AX324" s="124">
        <v>5</v>
      </c>
      <c r="AY324" s="209" t="s">
        <v>309</v>
      </c>
      <c r="AZ324" t="s">
        <v>315</v>
      </c>
      <c r="BB324">
        <f t="shared" si="23"/>
        <v>1</v>
      </c>
      <c r="BC324">
        <f t="shared" si="26"/>
        <v>0</v>
      </c>
      <c r="BD324">
        <f t="shared" si="26"/>
        <v>0</v>
      </c>
      <c r="BE324">
        <f t="shared" si="26"/>
        <v>0</v>
      </c>
      <c r="BF324">
        <f t="shared" si="26"/>
        <v>0</v>
      </c>
      <c r="BG324">
        <f t="shared" si="26"/>
        <v>0</v>
      </c>
      <c r="BH324">
        <f t="shared" si="25"/>
        <v>1</v>
      </c>
      <c r="BI324">
        <f t="shared" si="24"/>
        <v>1</v>
      </c>
      <c r="BJ324">
        <f t="shared" si="24"/>
        <v>0</v>
      </c>
      <c r="BK324">
        <f t="shared" si="24"/>
        <v>0</v>
      </c>
      <c r="BL324">
        <f t="shared" si="24"/>
        <v>1</v>
      </c>
      <c r="BM324">
        <f t="shared" si="24"/>
        <v>0</v>
      </c>
      <c r="BN324">
        <f t="shared" si="24"/>
        <v>0</v>
      </c>
    </row>
    <row r="325" spans="3:66" x14ac:dyDescent="0.2">
      <c r="C325" s="167" t="str">
        <f>IFERROR(VLOOKUP(E325,BLIOTECAS!$C$1:$E$26,3,FALSE),"")</f>
        <v>Ciencias Experimentales</v>
      </c>
      <c r="D325" s="229">
        <v>43970.5625</v>
      </c>
      <c r="E325" t="s">
        <v>79</v>
      </c>
      <c r="F325" t="s">
        <v>303</v>
      </c>
      <c r="G325" t="s">
        <v>316</v>
      </c>
      <c r="H325" t="s">
        <v>330</v>
      </c>
      <c r="I325" t="s">
        <v>79</v>
      </c>
      <c r="Q325">
        <v>1</v>
      </c>
      <c r="R325">
        <v>3</v>
      </c>
      <c r="S325">
        <v>4</v>
      </c>
      <c r="T325">
        <v>3</v>
      </c>
      <c r="U325">
        <v>3</v>
      </c>
      <c r="V325">
        <v>4</v>
      </c>
      <c r="X325">
        <v>4</v>
      </c>
      <c r="Y325">
        <v>5</v>
      </c>
      <c r="Z325">
        <v>4</v>
      </c>
      <c r="AA325">
        <v>5</v>
      </c>
      <c r="AB325">
        <v>4</v>
      </c>
      <c r="AC325" t="s">
        <v>314</v>
      </c>
      <c r="AJ325">
        <v>5</v>
      </c>
      <c r="AK325" t="s">
        <v>7</v>
      </c>
      <c r="AQ325" t="s">
        <v>7</v>
      </c>
      <c r="AR325" s="124" t="s">
        <v>7</v>
      </c>
      <c r="AS325" t="s">
        <v>7</v>
      </c>
      <c r="AU325" t="s">
        <v>7</v>
      </c>
      <c r="AW325">
        <v>5</v>
      </c>
      <c r="AX325" s="124">
        <v>5</v>
      </c>
      <c r="AY325" s="209" t="s">
        <v>309</v>
      </c>
      <c r="AZ325" t="s">
        <v>315</v>
      </c>
      <c r="BB325">
        <f t="shared" si="23"/>
        <v>0</v>
      </c>
      <c r="BC325">
        <f t="shared" si="26"/>
        <v>1</v>
      </c>
      <c r="BD325">
        <f t="shared" si="26"/>
        <v>0</v>
      </c>
      <c r="BE325">
        <f t="shared" si="26"/>
        <v>0</v>
      </c>
      <c r="BF325">
        <f t="shared" si="26"/>
        <v>0</v>
      </c>
      <c r="BG325">
        <f t="shared" si="26"/>
        <v>0</v>
      </c>
      <c r="BH325">
        <f t="shared" si="25"/>
        <v>0</v>
      </c>
      <c r="BI325">
        <f t="shared" si="24"/>
        <v>0</v>
      </c>
      <c r="BJ325">
        <f t="shared" si="24"/>
        <v>0</v>
      </c>
      <c r="BK325">
        <f t="shared" si="24"/>
        <v>0</v>
      </c>
      <c r="BL325">
        <f t="shared" si="24"/>
        <v>0</v>
      </c>
      <c r="BM325">
        <f t="shared" si="24"/>
        <v>1</v>
      </c>
      <c r="BN325">
        <f t="shared" si="24"/>
        <v>0</v>
      </c>
    </row>
    <row r="326" spans="3:66" x14ac:dyDescent="0.2">
      <c r="C326" s="167" t="str">
        <f>IFERROR(VLOOKUP(E326,BLIOTECAS!$C$1:$E$26,3,FALSE),"")</f>
        <v>Ciencias Experimentales</v>
      </c>
      <c r="D326" s="229">
        <v>43970.561805555553</v>
      </c>
      <c r="E326" t="s">
        <v>201</v>
      </c>
      <c r="F326" t="s">
        <v>303</v>
      </c>
      <c r="G326" t="s">
        <v>311</v>
      </c>
      <c r="H326" t="s">
        <v>312</v>
      </c>
      <c r="I326" t="s">
        <v>201</v>
      </c>
      <c r="Q326">
        <v>4</v>
      </c>
      <c r="R326">
        <v>5</v>
      </c>
      <c r="S326">
        <v>1</v>
      </c>
      <c r="T326">
        <v>2</v>
      </c>
      <c r="U326">
        <v>5</v>
      </c>
      <c r="V326">
        <v>5</v>
      </c>
      <c r="X326">
        <v>3</v>
      </c>
      <c r="Y326">
        <v>5</v>
      </c>
      <c r="Z326">
        <v>1</v>
      </c>
      <c r="AA326">
        <v>5</v>
      </c>
      <c r="AB326">
        <v>2</v>
      </c>
      <c r="AC326" t="s">
        <v>418</v>
      </c>
      <c r="AJ326">
        <v>4</v>
      </c>
      <c r="AK326" t="s">
        <v>239</v>
      </c>
      <c r="AL326" t="s">
        <v>323</v>
      </c>
      <c r="AQ326" t="s">
        <v>7</v>
      </c>
      <c r="AR326" s="124" t="s">
        <v>239</v>
      </c>
      <c r="AS326" t="s">
        <v>7</v>
      </c>
      <c r="AU326" t="s">
        <v>239</v>
      </c>
      <c r="AW326">
        <v>5</v>
      </c>
      <c r="AX326" s="124">
        <v>5</v>
      </c>
      <c r="AY326" s="209" t="s">
        <v>321</v>
      </c>
      <c r="AZ326" t="s">
        <v>315</v>
      </c>
      <c r="BB326">
        <f t="shared" si="23"/>
        <v>1</v>
      </c>
      <c r="BC326">
        <f t="shared" si="26"/>
        <v>0</v>
      </c>
      <c r="BD326">
        <f t="shared" si="26"/>
        <v>0</v>
      </c>
      <c r="BE326">
        <f t="shared" si="26"/>
        <v>0</v>
      </c>
      <c r="BF326">
        <f t="shared" si="26"/>
        <v>0</v>
      </c>
      <c r="BG326">
        <f t="shared" si="26"/>
        <v>0</v>
      </c>
      <c r="BH326">
        <f t="shared" si="25"/>
        <v>0</v>
      </c>
      <c r="BI326">
        <f t="shared" si="24"/>
        <v>0</v>
      </c>
      <c r="BJ326">
        <f t="shared" si="24"/>
        <v>0</v>
      </c>
      <c r="BK326">
        <f t="shared" si="24"/>
        <v>1</v>
      </c>
      <c r="BL326">
        <f t="shared" si="24"/>
        <v>1</v>
      </c>
      <c r="BM326">
        <f t="shared" si="24"/>
        <v>0</v>
      </c>
      <c r="BN326">
        <f t="shared" si="24"/>
        <v>1</v>
      </c>
    </row>
    <row r="327" spans="3:66" x14ac:dyDescent="0.2">
      <c r="C327" s="167" t="str">
        <f>IFERROR(VLOOKUP(E327,BLIOTECAS!$C$1:$E$26,3,FALSE),"")</f>
        <v>Humanidades</v>
      </c>
      <c r="D327" s="229">
        <v>43970.561805555553</v>
      </c>
      <c r="E327" t="s">
        <v>87</v>
      </c>
      <c r="F327" t="s">
        <v>311</v>
      </c>
      <c r="G327" t="s">
        <v>304</v>
      </c>
      <c r="H327" t="s">
        <v>700</v>
      </c>
      <c r="I327" t="s">
        <v>87</v>
      </c>
      <c r="J327" t="s">
        <v>317</v>
      </c>
      <c r="L327" t="s">
        <v>745</v>
      </c>
      <c r="Q327">
        <v>5</v>
      </c>
      <c r="R327">
        <v>4</v>
      </c>
      <c r="S327">
        <v>5</v>
      </c>
      <c r="T327">
        <v>4</v>
      </c>
      <c r="U327">
        <v>5</v>
      </c>
      <c r="V327">
        <v>3</v>
      </c>
      <c r="X327">
        <v>2</v>
      </c>
      <c r="Y327">
        <v>4</v>
      </c>
      <c r="Z327">
        <v>2</v>
      </c>
      <c r="AA327">
        <v>3</v>
      </c>
      <c r="AB327">
        <v>2</v>
      </c>
      <c r="AC327" t="s">
        <v>517</v>
      </c>
      <c r="AJ327">
        <v>4</v>
      </c>
      <c r="AK327" t="s">
        <v>239</v>
      </c>
      <c r="AL327" t="s">
        <v>323</v>
      </c>
      <c r="AQ327" t="s">
        <v>239</v>
      </c>
      <c r="AR327" s="124" t="s">
        <v>239</v>
      </c>
      <c r="AS327" t="s">
        <v>239</v>
      </c>
      <c r="AT327" t="s">
        <v>6</v>
      </c>
      <c r="AW327">
        <v>5</v>
      </c>
      <c r="AX327" s="124">
        <v>5</v>
      </c>
      <c r="AY327" s="209" t="s">
        <v>343</v>
      </c>
      <c r="AZ327" t="s">
        <v>315</v>
      </c>
      <c r="BB327">
        <f t="shared" si="23"/>
        <v>1</v>
      </c>
      <c r="BC327">
        <f t="shared" si="26"/>
        <v>0</v>
      </c>
      <c r="BD327">
        <f t="shared" si="26"/>
        <v>1</v>
      </c>
      <c r="BE327">
        <f t="shared" si="26"/>
        <v>0</v>
      </c>
      <c r="BF327">
        <f t="shared" si="26"/>
        <v>1</v>
      </c>
      <c r="BG327">
        <f t="shared" si="26"/>
        <v>0</v>
      </c>
      <c r="BH327">
        <f t="shared" si="25"/>
        <v>1</v>
      </c>
      <c r="BI327">
        <f t="shared" si="24"/>
        <v>1</v>
      </c>
      <c r="BJ327">
        <f t="shared" si="24"/>
        <v>1</v>
      </c>
      <c r="BK327">
        <f t="shared" si="24"/>
        <v>1</v>
      </c>
      <c r="BL327">
        <f t="shared" si="24"/>
        <v>1</v>
      </c>
      <c r="BM327">
        <f t="shared" si="24"/>
        <v>0</v>
      </c>
      <c r="BN327">
        <f t="shared" si="24"/>
        <v>1</v>
      </c>
    </row>
    <row r="328" spans="3:66" x14ac:dyDescent="0.2">
      <c r="C328" s="167" t="str">
        <f>IFERROR(VLOOKUP(E328,BLIOTECAS!$C$1:$E$26,3,FALSE),"")</f>
        <v>Humanidades</v>
      </c>
      <c r="D328" s="229">
        <v>43970.560416666667</v>
      </c>
      <c r="E328" t="s">
        <v>85</v>
      </c>
      <c r="F328" t="s">
        <v>311</v>
      </c>
      <c r="G328" t="s">
        <v>311</v>
      </c>
      <c r="H328" t="s">
        <v>330</v>
      </c>
      <c r="I328" t="s">
        <v>318</v>
      </c>
      <c r="J328" t="s">
        <v>317</v>
      </c>
      <c r="K328" t="s">
        <v>75</v>
      </c>
      <c r="L328" t="s">
        <v>66</v>
      </c>
      <c r="Q328">
        <v>4</v>
      </c>
      <c r="R328">
        <v>4</v>
      </c>
      <c r="S328">
        <v>4</v>
      </c>
      <c r="T328">
        <v>4</v>
      </c>
      <c r="U328">
        <v>3</v>
      </c>
      <c r="V328">
        <v>4</v>
      </c>
      <c r="X328">
        <v>5</v>
      </c>
      <c r="Y328">
        <v>3</v>
      </c>
      <c r="Z328">
        <v>4</v>
      </c>
      <c r="AA328">
        <v>4</v>
      </c>
      <c r="AB328">
        <v>4</v>
      </c>
      <c r="AC328" t="s">
        <v>487</v>
      </c>
      <c r="AJ328">
        <v>4</v>
      </c>
      <c r="AK328" t="s">
        <v>239</v>
      </c>
      <c r="AL328" t="s">
        <v>323</v>
      </c>
      <c r="AQ328" t="s">
        <v>239</v>
      </c>
      <c r="AR328" s="124" t="s">
        <v>239</v>
      </c>
      <c r="AS328" t="s">
        <v>239</v>
      </c>
      <c r="AT328" t="s">
        <v>324</v>
      </c>
      <c r="AU328" t="s">
        <v>7</v>
      </c>
      <c r="AW328">
        <v>4</v>
      </c>
      <c r="AX328" s="124">
        <v>4</v>
      </c>
      <c r="AY328" s="209" t="s">
        <v>321</v>
      </c>
      <c r="AZ328" t="s">
        <v>310</v>
      </c>
      <c r="BB328">
        <f t="shared" si="23"/>
        <v>0</v>
      </c>
      <c r="BC328">
        <f t="shared" si="26"/>
        <v>1</v>
      </c>
      <c r="BD328">
        <f t="shared" si="26"/>
        <v>0</v>
      </c>
      <c r="BE328">
        <f t="shared" si="26"/>
        <v>0</v>
      </c>
      <c r="BF328">
        <f t="shared" si="26"/>
        <v>0</v>
      </c>
      <c r="BG328">
        <f t="shared" si="26"/>
        <v>0</v>
      </c>
      <c r="BH328">
        <f t="shared" si="25"/>
        <v>1</v>
      </c>
      <c r="BI328">
        <f t="shared" si="24"/>
        <v>1</v>
      </c>
      <c r="BJ328">
        <f t="shared" si="24"/>
        <v>0</v>
      </c>
      <c r="BK328">
        <f t="shared" si="24"/>
        <v>0</v>
      </c>
      <c r="BL328">
        <f t="shared" si="24"/>
        <v>1</v>
      </c>
      <c r="BM328">
        <f t="shared" si="24"/>
        <v>0</v>
      </c>
      <c r="BN328">
        <f t="shared" si="24"/>
        <v>0</v>
      </c>
    </row>
    <row r="329" spans="3:66" x14ac:dyDescent="0.2">
      <c r="C329" s="167" t="str">
        <f>IFERROR(VLOOKUP(E329,BLIOTECAS!$C$1:$E$26,3,FALSE),"")</f>
        <v>Ciencias Sociales</v>
      </c>
      <c r="D329" s="229">
        <v>43970.560416666667</v>
      </c>
      <c r="E329" t="s">
        <v>199</v>
      </c>
      <c r="F329" t="s">
        <v>303</v>
      </c>
      <c r="G329" t="s">
        <v>303</v>
      </c>
      <c r="H329" t="s">
        <v>312</v>
      </c>
      <c r="I329" t="s">
        <v>199</v>
      </c>
      <c r="J329" t="s">
        <v>76</v>
      </c>
      <c r="K329" t="s">
        <v>318</v>
      </c>
      <c r="Q329">
        <v>4</v>
      </c>
      <c r="R329">
        <v>3</v>
      </c>
      <c r="S329">
        <v>5</v>
      </c>
      <c r="T329">
        <v>2</v>
      </c>
      <c r="U329">
        <v>1</v>
      </c>
      <c r="V329">
        <v>5</v>
      </c>
      <c r="X329">
        <v>5</v>
      </c>
      <c r="Y329">
        <v>5</v>
      </c>
      <c r="Z329">
        <v>3</v>
      </c>
      <c r="AA329">
        <v>4</v>
      </c>
      <c r="AB329">
        <v>3</v>
      </c>
      <c r="AC329" t="s">
        <v>331</v>
      </c>
      <c r="AJ329">
        <v>5</v>
      </c>
      <c r="AK329" t="s">
        <v>239</v>
      </c>
      <c r="AL329" t="s">
        <v>307</v>
      </c>
      <c r="AQ329" t="s">
        <v>239</v>
      </c>
      <c r="AR329" s="124" t="s">
        <v>239</v>
      </c>
      <c r="AS329" t="s">
        <v>7</v>
      </c>
      <c r="AU329" t="s">
        <v>239</v>
      </c>
      <c r="AW329">
        <v>5</v>
      </c>
      <c r="AX329" s="124">
        <v>5</v>
      </c>
      <c r="AY329" s="209" t="s">
        <v>309</v>
      </c>
      <c r="AZ329" t="s">
        <v>310</v>
      </c>
      <c r="BB329">
        <f t="shared" si="23"/>
        <v>1</v>
      </c>
      <c r="BC329">
        <f t="shared" si="26"/>
        <v>0</v>
      </c>
      <c r="BD329">
        <f t="shared" si="26"/>
        <v>0</v>
      </c>
      <c r="BE329">
        <f t="shared" si="26"/>
        <v>0</v>
      </c>
      <c r="BF329">
        <f t="shared" si="26"/>
        <v>0</v>
      </c>
      <c r="BG329">
        <f t="shared" si="26"/>
        <v>0</v>
      </c>
      <c r="BH329">
        <f t="shared" si="25"/>
        <v>0</v>
      </c>
      <c r="BI329">
        <f t="shared" si="24"/>
        <v>0</v>
      </c>
      <c r="BJ329">
        <f t="shared" si="24"/>
        <v>0</v>
      </c>
      <c r="BK329">
        <f t="shared" si="24"/>
        <v>0</v>
      </c>
      <c r="BL329">
        <f t="shared" si="24"/>
        <v>1</v>
      </c>
      <c r="BM329">
        <f t="shared" si="24"/>
        <v>0</v>
      </c>
      <c r="BN329">
        <f t="shared" si="24"/>
        <v>0</v>
      </c>
    </row>
    <row r="330" spans="3:66" x14ac:dyDescent="0.2">
      <c r="C330" s="167" t="str">
        <f>IFERROR(VLOOKUP(E330,BLIOTECAS!$C$1:$E$26,3,FALSE),"")</f>
        <v>Ciencias Sociales</v>
      </c>
      <c r="D330" s="229">
        <v>43970.560416666667</v>
      </c>
      <c r="E330" t="s">
        <v>80</v>
      </c>
      <c r="F330" t="s">
        <v>303</v>
      </c>
      <c r="G330" t="s">
        <v>304</v>
      </c>
      <c r="H330" t="s">
        <v>312</v>
      </c>
      <c r="I330" t="s">
        <v>80</v>
      </c>
      <c r="J330" t="s">
        <v>86</v>
      </c>
      <c r="K330" t="s">
        <v>91</v>
      </c>
      <c r="Q330">
        <v>4</v>
      </c>
      <c r="R330">
        <v>5</v>
      </c>
      <c r="S330">
        <v>4</v>
      </c>
      <c r="T330">
        <v>4</v>
      </c>
      <c r="U330">
        <v>4</v>
      </c>
      <c r="V330">
        <v>3</v>
      </c>
      <c r="X330">
        <v>4</v>
      </c>
      <c r="Y330">
        <v>5</v>
      </c>
      <c r="Z330">
        <v>4</v>
      </c>
      <c r="AA330">
        <v>3</v>
      </c>
      <c r="AB330">
        <v>4</v>
      </c>
      <c r="AC330" t="s">
        <v>336</v>
      </c>
      <c r="AJ330">
        <v>4</v>
      </c>
      <c r="AK330" t="s">
        <v>239</v>
      </c>
      <c r="AL330" t="s">
        <v>323</v>
      </c>
      <c r="AQ330" t="s">
        <v>7</v>
      </c>
      <c r="AR330" s="124" t="s">
        <v>239</v>
      </c>
      <c r="AS330" t="s">
        <v>239</v>
      </c>
      <c r="AT330" t="s">
        <v>324</v>
      </c>
      <c r="AU330" t="s">
        <v>7</v>
      </c>
      <c r="AW330">
        <v>5</v>
      </c>
      <c r="AX330" s="124">
        <v>5</v>
      </c>
      <c r="AY330" s="209" t="s">
        <v>309</v>
      </c>
      <c r="AZ330" t="s">
        <v>315</v>
      </c>
      <c r="BB330">
        <f t="shared" si="23"/>
        <v>1</v>
      </c>
      <c r="BC330">
        <f t="shared" si="26"/>
        <v>0</v>
      </c>
      <c r="BD330">
        <f t="shared" si="26"/>
        <v>0</v>
      </c>
      <c r="BE330">
        <f t="shared" si="26"/>
        <v>0</v>
      </c>
      <c r="BF330">
        <f t="shared" si="26"/>
        <v>0</v>
      </c>
      <c r="BG330">
        <f t="shared" si="26"/>
        <v>0</v>
      </c>
      <c r="BH330">
        <f t="shared" si="25"/>
        <v>0</v>
      </c>
      <c r="BI330">
        <f t="shared" si="24"/>
        <v>0</v>
      </c>
      <c r="BJ330">
        <f t="shared" si="24"/>
        <v>0</v>
      </c>
      <c r="BK330">
        <f t="shared" si="24"/>
        <v>1</v>
      </c>
      <c r="BL330">
        <f t="shared" si="24"/>
        <v>1</v>
      </c>
      <c r="BM330">
        <f t="shared" si="24"/>
        <v>0</v>
      </c>
      <c r="BN330">
        <f t="shared" si="24"/>
        <v>0</v>
      </c>
    </row>
    <row r="331" spans="3:66" x14ac:dyDescent="0.2">
      <c r="C331" s="167" t="str">
        <f>IFERROR(VLOOKUP(E331,BLIOTECAS!$C$1:$E$26,3,FALSE),"")</f>
        <v>Ciencias Sociales</v>
      </c>
      <c r="D331" s="229">
        <v>43970.556944444441</v>
      </c>
      <c r="E331" t="s">
        <v>82</v>
      </c>
      <c r="F331" t="s">
        <v>316</v>
      </c>
      <c r="G331" t="s">
        <v>311</v>
      </c>
      <c r="H331" t="s">
        <v>312</v>
      </c>
      <c r="I331" t="s">
        <v>486</v>
      </c>
      <c r="J331" t="s">
        <v>317</v>
      </c>
      <c r="Q331">
        <v>5</v>
      </c>
      <c r="R331">
        <v>4</v>
      </c>
      <c r="S331">
        <v>3</v>
      </c>
      <c r="U331">
        <v>4</v>
      </c>
      <c r="V331">
        <v>4</v>
      </c>
      <c r="X331">
        <v>4</v>
      </c>
      <c r="Y331">
        <v>4</v>
      </c>
      <c r="Z331">
        <v>2</v>
      </c>
      <c r="AA331">
        <v>3</v>
      </c>
      <c r="AB331">
        <v>2</v>
      </c>
      <c r="AC331" t="s">
        <v>314</v>
      </c>
      <c r="AJ331">
        <v>3</v>
      </c>
      <c r="AK331" t="s">
        <v>239</v>
      </c>
      <c r="AL331" t="s">
        <v>323</v>
      </c>
      <c r="AQ331" t="s">
        <v>239</v>
      </c>
      <c r="AR331" s="124" t="s">
        <v>7</v>
      </c>
      <c r="AS331" t="s">
        <v>7</v>
      </c>
      <c r="AU331" t="s">
        <v>7</v>
      </c>
      <c r="AW331">
        <v>5</v>
      </c>
      <c r="AX331" s="124">
        <v>5</v>
      </c>
      <c r="AY331" s="209" t="s">
        <v>321</v>
      </c>
      <c r="AZ331" t="s">
        <v>315</v>
      </c>
      <c r="BB331">
        <f t="shared" si="23"/>
        <v>1</v>
      </c>
      <c r="BC331">
        <f t="shared" si="26"/>
        <v>0</v>
      </c>
      <c r="BD331">
        <f t="shared" si="26"/>
        <v>0</v>
      </c>
      <c r="BE331">
        <f t="shared" si="26"/>
        <v>0</v>
      </c>
      <c r="BF331">
        <f t="shared" si="26"/>
        <v>0</v>
      </c>
      <c r="BG331">
        <f t="shared" si="26"/>
        <v>0</v>
      </c>
      <c r="BH331">
        <f t="shared" si="25"/>
        <v>0</v>
      </c>
      <c r="BI331">
        <f t="shared" si="24"/>
        <v>0</v>
      </c>
      <c r="BJ331">
        <f t="shared" si="24"/>
        <v>0</v>
      </c>
      <c r="BK331">
        <f t="shared" si="24"/>
        <v>0</v>
      </c>
      <c r="BL331">
        <f t="shared" si="24"/>
        <v>0</v>
      </c>
      <c r="BM331">
        <f t="shared" si="24"/>
        <v>1</v>
      </c>
      <c r="BN331">
        <f t="shared" si="24"/>
        <v>0</v>
      </c>
    </row>
    <row r="332" spans="3:66" x14ac:dyDescent="0.2">
      <c r="C332" s="167" t="str">
        <f>IFERROR(VLOOKUP(E332,BLIOTECAS!$C$1:$E$26,3,FALSE),"")</f>
        <v>Ciencias de la Salud</v>
      </c>
      <c r="D332" s="229">
        <v>43970.556944444441</v>
      </c>
      <c r="E332" t="s">
        <v>84</v>
      </c>
      <c r="F332" t="s">
        <v>351</v>
      </c>
      <c r="G332" t="s">
        <v>311</v>
      </c>
      <c r="H332" t="s">
        <v>312</v>
      </c>
      <c r="Q332">
        <v>5</v>
      </c>
      <c r="R332">
        <v>5</v>
      </c>
      <c r="S332">
        <v>2</v>
      </c>
      <c r="T332">
        <v>3</v>
      </c>
      <c r="U332">
        <v>3</v>
      </c>
      <c r="V332">
        <v>5</v>
      </c>
      <c r="X332">
        <v>3</v>
      </c>
      <c r="Y332">
        <v>4</v>
      </c>
      <c r="Z332">
        <v>3</v>
      </c>
      <c r="AA332">
        <v>3</v>
      </c>
      <c r="AB332">
        <v>3</v>
      </c>
      <c r="AC332" t="s">
        <v>326</v>
      </c>
      <c r="AJ332">
        <v>4</v>
      </c>
      <c r="AK332" t="s">
        <v>239</v>
      </c>
      <c r="AL332" t="s">
        <v>323</v>
      </c>
      <c r="AQ332" t="s">
        <v>7</v>
      </c>
      <c r="AR332" s="124" t="s">
        <v>7</v>
      </c>
      <c r="AS332" t="s">
        <v>7</v>
      </c>
      <c r="AU332" t="s">
        <v>7</v>
      </c>
      <c r="AW332">
        <v>5</v>
      </c>
      <c r="AX332" s="124">
        <v>5</v>
      </c>
      <c r="AY332" s="209" t="s">
        <v>321</v>
      </c>
      <c r="AZ332" t="s">
        <v>337</v>
      </c>
      <c r="BB332">
        <f t="shared" si="23"/>
        <v>1</v>
      </c>
      <c r="BC332">
        <f t="shared" si="26"/>
        <v>0</v>
      </c>
      <c r="BD332">
        <f t="shared" si="26"/>
        <v>0</v>
      </c>
      <c r="BE332">
        <f t="shared" si="26"/>
        <v>0</v>
      </c>
      <c r="BF332">
        <f t="shared" si="26"/>
        <v>0</v>
      </c>
      <c r="BG332">
        <f t="shared" si="26"/>
        <v>0</v>
      </c>
      <c r="BH332">
        <f t="shared" si="25"/>
        <v>0</v>
      </c>
      <c r="BI332">
        <f t="shared" si="24"/>
        <v>0</v>
      </c>
      <c r="BJ332">
        <f t="shared" si="24"/>
        <v>0</v>
      </c>
      <c r="BK332">
        <f t="shared" si="24"/>
        <v>1</v>
      </c>
      <c r="BL332">
        <f t="shared" si="24"/>
        <v>0</v>
      </c>
      <c r="BM332">
        <f t="shared" si="24"/>
        <v>0</v>
      </c>
      <c r="BN332">
        <f t="shared" si="24"/>
        <v>0</v>
      </c>
    </row>
    <row r="333" spans="3:66" x14ac:dyDescent="0.2">
      <c r="C333" s="167" t="str">
        <f>IFERROR(VLOOKUP(E333,BLIOTECAS!$C$1:$E$26,3,FALSE),"")</f>
        <v>Humanidades</v>
      </c>
      <c r="D333" s="229">
        <v>43970.556944444441</v>
      </c>
      <c r="E333" t="s">
        <v>83</v>
      </c>
      <c r="F333" t="s">
        <v>303</v>
      </c>
      <c r="G333" t="s">
        <v>303</v>
      </c>
      <c r="H333" t="s">
        <v>312</v>
      </c>
      <c r="I333" t="s">
        <v>83</v>
      </c>
      <c r="J333" t="s">
        <v>89</v>
      </c>
      <c r="K333" t="s">
        <v>91</v>
      </c>
      <c r="Q333">
        <v>4</v>
      </c>
      <c r="R333">
        <v>4</v>
      </c>
      <c r="S333">
        <v>5</v>
      </c>
      <c r="T333">
        <v>4</v>
      </c>
      <c r="U333">
        <v>2</v>
      </c>
      <c r="V333">
        <v>4</v>
      </c>
      <c r="X333">
        <v>5</v>
      </c>
      <c r="Y333">
        <v>5</v>
      </c>
      <c r="Z333">
        <v>4</v>
      </c>
      <c r="AA333">
        <v>4</v>
      </c>
      <c r="AB333">
        <v>4</v>
      </c>
      <c r="AC333" t="s">
        <v>314</v>
      </c>
      <c r="AJ333">
        <v>5</v>
      </c>
      <c r="AK333" t="s">
        <v>239</v>
      </c>
      <c r="AL333" t="s">
        <v>323</v>
      </c>
      <c r="AQ333" t="s">
        <v>7</v>
      </c>
      <c r="AR333" s="124" t="s">
        <v>7</v>
      </c>
      <c r="AS333" t="s">
        <v>7</v>
      </c>
      <c r="AU333" t="s">
        <v>7</v>
      </c>
      <c r="AW333">
        <v>5</v>
      </c>
      <c r="AX333" s="124">
        <v>5</v>
      </c>
      <c r="AY333" s="209" t="s">
        <v>309</v>
      </c>
      <c r="AZ333" t="s">
        <v>315</v>
      </c>
      <c r="BB333">
        <f t="shared" si="23"/>
        <v>1</v>
      </c>
      <c r="BC333">
        <f t="shared" si="26"/>
        <v>0</v>
      </c>
      <c r="BD333">
        <f t="shared" si="26"/>
        <v>0</v>
      </c>
      <c r="BE333">
        <f t="shared" si="26"/>
        <v>0</v>
      </c>
      <c r="BF333">
        <f t="shared" si="26"/>
        <v>0</v>
      </c>
      <c r="BG333">
        <f t="shared" si="26"/>
        <v>0</v>
      </c>
      <c r="BH333">
        <f t="shared" si="25"/>
        <v>0</v>
      </c>
      <c r="BI333">
        <f t="shared" si="24"/>
        <v>0</v>
      </c>
      <c r="BJ333">
        <f t="shared" si="24"/>
        <v>0</v>
      </c>
      <c r="BK333">
        <f t="shared" si="24"/>
        <v>0</v>
      </c>
      <c r="BL333">
        <f t="shared" si="24"/>
        <v>0</v>
      </c>
      <c r="BM333">
        <f t="shared" si="24"/>
        <v>1</v>
      </c>
      <c r="BN333">
        <f t="shared" si="24"/>
        <v>0</v>
      </c>
    </row>
    <row r="334" spans="3:66" x14ac:dyDescent="0.2">
      <c r="C334" s="167" t="str">
        <f>IFERROR(VLOOKUP(E334,BLIOTECAS!$C$1:$E$26,3,FALSE),"")</f>
        <v>Ciencias de la Salud</v>
      </c>
      <c r="D334" s="229">
        <v>43970.555555555555</v>
      </c>
      <c r="E334" t="s">
        <v>89</v>
      </c>
      <c r="F334" t="s">
        <v>316</v>
      </c>
      <c r="G334" t="s">
        <v>304</v>
      </c>
      <c r="H334" t="s">
        <v>312</v>
      </c>
      <c r="I334" t="s">
        <v>89</v>
      </c>
      <c r="Q334">
        <v>4</v>
      </c>
      <c r="R334">
        <v>4</v>
      </c>
      <c r="S334">
        <v>4</v>
      </c>
      <c r="T334">
        <v>1</v>
      </c>
      <c r="U334">
        <v>3</v>
      </c>
      <c r="V334">
        <v>4</v>
      </c>
      <c r="X334">
        <v>4</v>
      </c>
      <c r="Y334">
        <v>5</v>
      </c>
      <c r="Z334">
        <v>4</v>
      </c>
      <c r="AA334">
        <v>4</v>
      </c>
      <c r="AB334">
        <v>5</v>
      </c>
      <c r="AC334" t="s">
        <v>378</v>
      </c>
      <c r="AJ334">
        <v>4</v>
      </c>
      <c r="AK334" t="s">
        <v>239</v>
      </c>
      <c r="AL334" t="s">
        <v>307</v>
      </c>
      <c r="AQ334" t="s">
        <v>7</v>
      </c>
      <c r="AR334" s="124" t="s">
        <v>7</v>
      </c>
      <c r="AS334" t="s">
        <v>7</v>
      </c>
      <c r="AU334" t="s">
        <v>239</v>
      </c>
      <c r="AW334">
        <v>5</v>
      </c>
      <c r="AX334" s="124">
        <v>4</v>
      </c>
      <c r="AY334" s="209" t="s">
        <v>309</v>
      </c>
      <c r="AZ334" t="s">
        <v>315</v>
      </c>
      <c r="BB334">
        <f t="shared" si="23"/>
        <v>1</v>
      </c>
      <c r="BC334">
        <f t="shared" si="26"/>
        <v>0</v>
      </c>
      <c r="BD334">
        <f t="shared" si="26"/>
        <v>0</v>
      </c>
      <c r="BE334">
        <f t="shared" si="26"/>
        <v>0</v>
      </c>
      <c r="BF334">
        <f t="shared" si="26"/>
        <v>0</v>
      </c>
      <c r="BG334">
        <f t="shared" si="26"/>
        <v>0</v>
      </c>
      <c r="BH334">
        <f t="shared" si="25"/>
        <v>0</v>
      </c>
      <c r="BI334">
        <f t="shared" si="24"/>
        <v>1</v>
      </c>
      <c r="BJ334">
        <f t="shared" si="24"/>
        <v>0</v>
      </c>
      <c r="BK334">
        <f t="shared" si="24"/>
        <v>1</v>
      </c>
      <c r="BL334">
        <f t="shared" si="24"/>
        <v>0</v>
      </c>
      <c r="BM334">
        <f t="shared" si="24"/>
        <v>0</v>
      </c>
      <c r="BN334">
        <f t="shared" si="24"/>
        <v>0</v>
      </c>
    </row>
    <row r="335" spans="3:66" x14ac:dyDescent="0.2">
      <c r="C335" s="167" t="str">
        <f>IFERROR(VLOOKUP(E335,BLIOTECAS!$C$1:$E$26,3,FALSE),"")</f>
        <v>Ciencias de la Salud</v>
      </c>
      <c r="D335" s="229">
        <v>43970.554861111108</v>
      </c>
      <c r="E335" t="s">
        <v>92</v>
      </c>
      <c r="F335" t="s">
        <v>303</v>
      </c>
      <c r="G335" t="s">
        <v>304</v>
      </c>
      <c r="H335" t="s">
        <v>312</v>
      </c>
      <c r="I335" t="s">
        <v>92</v>
      </c>
      <c r="J335" t="s">
        <v>317</v>
      </c>
      <c r="K335" t="s">
        <v>318</v>
      </c>
      <c r="Q335">
        <v>5</v>
      </c>
      <c r="R335">
        <v>5</v>
      </c>
      <c r="S335">
        <v>3</v>
      </c>
      <c r="T335">
        <v>3</v>
      </c>
      <c r="U335">
        <v>5</v>
      </c>
      <c r="V335">
        <v>5</v>
      </c>
      <c r="X335">
        <v>5</v>
      </c>
      <c r="Y335">
        <v>5</v>
      </c>
      <c r="Z335">
        <v>4</v>
      </c>
      <c r="AA335">
        <v>5</v>
      </c>
      <c r="AB335">
        <v>5</v>
      </c>
      <c r="AC335" t="s">
        <v>314</v>
      </c>
      <c r="AJ335">
        <v>5</v>
      </c>
      <c r="AK335" t="s">
        <v>239</v>
      </c>
      <c r="AL335" t="s">
        <v>323</v>
      </c>
      <c r="AQ335" t="s">
        <v>7</v>
      </c>
      <c r="AR335" s="124" t="s">
        <v>239</v>
      </c>
      <c r="AS335" t="s">
        <v>239</v>
      </c>
      <c r="AT335" t="s">
        <v>6</v>
      </c>
      <c r="AU335" t="s">
        <v>239</v>
      </c>
      <c r="AW335">
        <v>5</v>
      </c>
      <c r="AX335" s="124">
        <v>5</v>
      </c>
      <c r="AY335" s="209" t="s">
        <v>309</v>
      </c>
      <c r="AZ335" t="s">
        <v>310</v>
      </c>
      <c r="BB335">
        <f t="shared" si="23"/>
        <v>1</v>
      </c>
      <c r="BC335">
        <f t="shared" si="26"/>
        <v>0</v>
      </c>
      <c r="BD335">
        <f t="shared" si="26"/>
        <v>0</v>
      </c>
      <c r="BE335">
        <f t="shared" si="26"/>
        <v>0</v>
      </c>
      <c r="BF335">
        <f t="shared" si="26"/>
        <v>0</v>
      </c>
      <c r="BG335">
        <f t="shared" si="26"/>
        <v>0</v>
      </c>
      <c r="BH335">
        <f t="shared" si="25"/>
        <v>0</v>
      </c>
      <c r="BI335">
        <f t="shared" si="24"/>
        <v>0</v>
      </c>
      <c r="BJ335">
        <f t="shared" si="24"/>
        <v>0</v>
      </c>
      <c r="BK335">
        <f t="shared" si="24"/>
        <v>0</v>
      </c>
      <c r="BL335">
        <f t="shared" si="24"/>
        <v>0</v>
      </c>
      <c r="BM335">
        <f t="shared" si="24"/>
        <v>1</v>
      </c>
      <c r="BN335">
        <f t="shared" si="24"/>
        <v>0</v>
      </c>
    </row>
    <row r="336" spans="3:66" x14ac:dyDescent="0.2">
      <c r="C336" s="167" t="str">
        <f>IFERROR(VLOOKUP(E336,BLIOTECAS!$C$1:$E$26,3,FALSE),"")</f>
        <v>Humanidades</v>
      </c>
      <c r="D336" s="229">
        <v>43970.554861111108</v>
      </c>
      <c r="E336" t="s">
        <v>85</v>
      </c>
      <c r="F336" t="s">
        <v>311</v>
      </c>
      <c r="G336" t="s">
        <v>304</v>
      </c>
      <c r="H336" t="s">
        <v>312</v>
      </c>
      <c r="I336" t="s">
        <v>318</v>
      </c>
      <c r="J336" t="s">
        <v>86</v>
      </c>
      <c r="K336" t="s">
        <v>67</v>
      </c>
      <c r="L336" t="s">
        <v>231</v>
      </c>
      <c r="Q336">
        <v>3</v>
      </c>
      <c r="R336">
        <v>5</v>
      </c>
      <c r="S336">
        <v>5</v>
      </c>
      <c r="T336">
        <v>3</v>
      </c>
      <c r="U336">
        <v>5</v>
      </c>
      <c r="V336">
        <v>5</v>
      </c>
      <c r="X336">
        <v>5</v>
      </c>
      <c r="Y336">
        <v>5</v>
      </c>
      <c r="Z336">
        <v>5</v>
      </c>
      <c r="AA336">
        <v>5</v>
      </c>
      <c r="AC336" t="s">
        <v>348</v>
      </c>
      <c r="AJ336">
        <v>5</v>
      </c>
      <c r="AK336" t="s">
        <v>239</v>
      </c>
      <c r="AL336" t="s">
        <v>327</v>
      </c>
      <c r="AQ336" t="s">
        <v>239</v>
      </c>
      <c r="AR336" s="124" t="s">
        <v>239</v>
      </c>
      <c r="AS336" t="s">
        <v>7</v>
      </c>
      <c r="AU336" t="s">
        <v>239</v>
      </c>
      <c r="AW336">
        <v>5</v>
      </c>
      <c r="AX336" s="124">
        <v>5</v>
      </c>
      <c r="AY336" s="209" t="s">
        <v>309</v>
      </c>
      <c r="AZ336" t="s">
        <v>337</v>
      </c>
      <c r="BB336">
        <f t="shared" si="23"/>
        <v>1</v>
      </c>
      <c r="BC336">
        <f t="shared" si="26"/>
        <v>0</v>
      </c>
      <c r="BD336">
        <f t="shared" si="26"/>
        <v>0</v>
      </c>
      <c r="BE336">
        <f t="shared" si="26"/>
        <v>0</v>
      </c>
      <c r="BF336">
        <f t="shared" si="26"/>
        <v>0</v>
      </c>
      <c r="BG336">
        <f t="shared" si="26"/>
        <v>0</v>
      </c>
      <c r="BH336">
        <f t="shared" si="25"/>
        <v>1</v>
      </c>
      <c r="BI336">
        <f t="shared" si="24"/>
        <v>0</v>
      </c>
      <c r="BJ336">
        <f t="shared" si="24"/>
        <v>0</v>
      </c>
      <c r="BK336">
        <f t="shared" si="24"/>
        <v>1</v>
      </c>
      <c r="BL336">
        <f t="shared" si="24"/>
        <v>1</v>
      </c>
      <c r="BM336">
        <f t="shared" si="24"/>
        <v>0</v>
      </c>
      <c r="BN336">
        <f t="shared" si="24"/>
        <v>0</v>
      </c>
    </row>
    <row r="337" spans="3:66" x14ac:dyDescent="0.2">
      <c r="C337" s="167" t="str">
        <f>IFERROR(VLOOKUP(E337,BLIOTECAS!$C$1:$E$26,3,FALSE),"")</f>
        <v>Humanidades</v>
      </c>
      <c r="D337" s="229">
        <v>43970.552083333336</v>
      </c>
      <c r="E337" t="s">
        <v>83</v>
      </c>
      <c r="F337" t="s">
        <v>316</v>
      </c>
      <c r="G337" t="s">
        <v>311</v>
      </c>
      <c r="H337" t="s">
        <v>312</v>
      </c>
      <c r="I337" t="s">
        <v>83</v>
      </c>
      <c r="L337" t="s">
        <v>553</v>
      </c>
      <c r="Q337">
        <v>3</v>
      </c>
      <c r="R337">
        <v>4</v>
      </c>
      <c r="S337">
        <v>5</v>
      </c>
      <c r="T337">
        <v>3</v>
      </c>
      <c r="U337">
        <v>5</v>
      </c>
      <c r="V337">
        <v>4</v>
      </c>
      <c r="X337">
        <v>5</v>
      </c>
      <c r="Y337">
        <v>5</v>
      </c>
      <c r="Z337">
        <v>4</v>
      </c>
      <c r="AA337">
        <v>5</v>
      </c>
      <c r="AB337">
        <v>4</v>
      </c>
      <c r="AC337" t="s">
        <v>336</v>
      </c>
      <c r="AJ337">
        <v>4</v>
      </c>
      <c r="AK337" t="s">
        <v>239</v>
      </c>
      <c r="AL337" t="s">
        <v>323</v>
      </c>
      <c r="AQ337" t="s">
        <v>239</v>
      </c>
      <c r="AR337" s="124" t="s">
        <v>239</v>
      </c>
      <c r="AS337" t="s">
        <v>7</v>
      </c>
      <c r="AU337" t="s">
        <v>7</v>
      </c>
      <c r="AW337">
        <v>5</v>
      </c>
      <c r="AX337" s="124">
        <v>5</v>
      </c>
      <c r="AY337" s="209" t="s">
        <v>321</v>
      </c>
      <c r="AZ337" t="s">
        <v>315</v>
      </c>
      <c r="BB337">
        <f t="shared" si="23"/>
        <v>1</v>
      </c>
      <c r="BC337">
        <f t="shared" si="26"/>
        <v>0</v>
      </c>
      <c r="BD337">
        <f t="shared" si="26"/>
        <v>0</v>
      </c>
      <c r="BE337">
        <f t="shared" si="26"/>
        <v>0</v>
      </c>
      <c r="BF337">
        <f t="shared" si="26"/>
        <v>0</v>
      </c>
      <c r="BG337">
        <f t="shared" si="26"/>
        <v>0</v>
      </c>
      <c r="BH337">
        <f t="shared" si="25"/>
        <v>0</v>
      </c>
      <c r="BI337">
        <f t="shared" si="24"/>
        <v>0</v>
      </c>
      <c r="BJ337">
        <f t="shared" si="24"/>
        <v>0</v>
      </c>
      <c r="BK337">
        <f t="shared" si="24"/>
        <v>1</v>
      </c>
      <c r="BL337">
        <f t="shared" si="24"/>
        <v>1</v>
      </c>
      <c r="BM337">
        <f t="shared" si="24"/>
        <v>0</v>
      </c>
      <c r="BN337">
        <f t="shared" si="24"/>
        <v>0</v>
      </c>
    </row>
    <row r="338" spans="3:66" x14ac:dyDescent="0.2">
      <c r="C338" s="167" t="str">
        <f>IFERROR(VLOOKUP(E338,BLIOTECAS!$C$1:$E$26,3,FALSE),"")</f>
        <v>Ciencias de la Salud</v>
      </c>
      <c r="D338" s="229">
        <v>43970.551388888889</v>
      </c>
      <c r="E338" t="s">
        <v>90</v>
      </c>
      <c r="F338" t="s">
        <v>303</v>
      </c>
      <c r="G338" t="s">
        <v>311</v>
      </c>
      <c r="H338" t="s">
        <v>312</v>
      </c>
      <c r="I338" t="s">
        <v>90</v>
      </c>
      <c r="J338" t="s">
        <v>89</v>
      </c>
      <c r="Q338">
        <v>3</v>
      </c>
      <c r="R338">
        <v>5</v>
      </c>
      <c r="S338">
        <v>2</v>
      </c>
      <c r="T338">
        <v>2</v>
      </c>
      <c r="U338">
        <v>1</v>
      </c>
      <c r="V338">
        <v>5</v>
      </c>
      <c r="X338">
        <v>5</v>
      </c>
      <c r="Y338">
        <v>5</v>
      </c>
      <c r="Z338">
        <v>4</v>
      </c>
      <c r="AA338">
        <v>5</v>
      </c>
      <c r="AB338">
        <v>5</v>
      </c>
      <c r="AC338" t="s">
        <v>436</v>
      </c>
      <c r="AJ338">
        <v>4</v>
      </c>
      <c r="AK338" t="s">
        <v>239</v>
      </c>
      <c r="AL338" t="s">
        <v>323</v>
      </c>
      <c r="AQ338" t="s">
        <v>7</v>
      </c>
      <c r="AR338" s="124" t="s">
        <v>239</v>
      </c>
      <c r="AS338" t="s">
        <v>239</v>
      </c>
      <c r="AT338" t="s">
        <v>6</v>
      </c>
      <c r="AU338" t="s">
        <v>7</v>
      </c>
      <c r="AW338">
        <v>5</v>
      </c>
      <c r="AX338" s="124">
        <v>5</v>
      </c>
      <c r="AY338" s="209" t="s">
        <v>309</v>
      </c>
      <c r="AZ338" t="s">
        <v>315</v>
      </c>
      <c r="BB338">
        <f t="shared" si="23"/>
        <v>1</v>
      </c>
      <c r="BC338">
        <f t="shared" si="26"/>
        <v>0</v>
      </c>
      <c r="BD338">
        <f t="shared" si="26"/>
        <v>0</v>
      </c>
      <c r="BE338">
        <f t="shared" si="26"/>
        <v>0</v>
      </c>
      <c r="BF338">
        <f t="shared" si="26"/>
        <v>0</v>
      </c>
      <c r="BG338">
        <f t="shared" si="26"/>
        <v>0</v>
      </c>
      <c r="BH338">
        <f t="shared" si="25"/>
        <v>1</v>
      </c>
      <c r="BI338">
        <f t="shared" si="24"/>
        <v>0</v>
      </c>
      <c r="BJ338">
        <f t="shared" si="24"/>
        <v>0</v>
      </c>
      <c r="BK338">
        <f t="shared" si="24"/>
        <v>0</v>
      </c>
      <c r="BL338">
        <f t="shared" si="24"/>
        <v>0</v>
      </c>
      <c r="BM338">
        <f t="shared" si="24"/>
        <v>0</v>
      </c>
      <c r="BN338">
        <f t="shared" si="24"/>
        <v>0</v>
      </c>
    </row>
    <row r="339" spans="3:66" x14ac:dyDescent="0.2">
      <c r="C339" s="167" t="str">
        <f>IFERROR(VLOOKUP(E339,BLIOTECAS!$C$1:$E$26,3,FALSE),"")</f>
        <v>Ciencias Experimentales</v>
      </c>
      <c r="D339" s="229">
        <v>43970.551388888889</v>
      </c>
      <c r="E339" t="s">
        <v>88</v>
      </c>
      <c r="F339" t="s">
        <v>316</v>
      </c>
      <c r="G339" t="s">
        <v>311</v>
      </c>
      <c r="H339" t="s">
        <v>384</v>
      </c>
      <c r="I339" t="s">
        <v>88</v>
      </c>
      <c r="J339" t="s">
        <v>318</v>
      </c>
      <c r="K339" t="s">
        <v>74</v>
      </c>
      <c r="L339" t="s">
        <v>554</v>
      </c>
      <c r="Q339">
        <v>4</v>
      </c>
      <c r="R339">
        <v>5</v>
      </c>
      <c r="S339">
        <v>4</v>
      </c>
      <c r="T339">
        <v>4</v>
      </c>
      <c r="U339">
        <v>5</v>
      </c>
      <c r="V339">
        <v>4</v>
      </c>
      <c r="X339">
        <v>3</v>
      </c>
      <c r="Y339">
        <v>5</v>
      </c>
      <c r="Z339">
        <v>4</v>
      </c>
      <c r="AA339">
        <v>4</v>
      </c>
      <c r="AB339">
        <v>4</v>
      </c>
      <c r="AC339" t="s">
        <v>336</v>
      </c>
      <c r="AJ339">
        <v>3</v>
      </c>
      <c r="AK339" t="s">
        <v>239</v>
      </c>
      <c r="AL339" t="s">
        <v>323</v>
      </c>
      <c r="AQ339" t="s">
        <v>7</v>
      </c>
      <c r="AR339" s="124" t="s">
        <v>239</v>
      </c>
      <c r="AS339" t="s">
        <v>7</v>
      </c>
      <c r="AU339" t="s">
        <v>7</v>
      </c>
      <c r="AV339" t="s">
        <v>555</v>
      </c>
      <c r="AW339">
        <v>5</v>
      </c>
      <c r="AX339" s="124">
        <v>5</v>
      </c>
      <c r="AY339" s="209" t="s">
        <v>321</v>
      </c>
      <c r="AZ339" t="s">
        <v>315</v>
      </c>
      <c r="BB339">
        <f t="shared" si="23"/>
        <v>1</v>
      </c>
      <c r="BC339">
        <f t="shared" si="26"/>
        <v>0</v>
      </c>
      <c r="BD339">
        <f t="shared" si="26"/>
        <v>1</v>
      </c>
      <c r="BE339">
        <f t="shared" si="26"/>
        <v>0</v>
      </c>
      <c r="BF339">
        <f t="shared" si="26"/>
        <v>0</v>
      </c>
      <c r="BG339">
        <f t="shared" si="26"/>
        <v>0</v>
      </c>
      <c r="BH339">
        <f t="shared" si="25"/>
        <v>0</v>
      </c>
      <c r="BI339">
        <f t="shared" si="24"/>
        <v>0</v>
      </c>
      <c r="BJ339">
        <f t="shared" si="24"/>
        <v>0</v>
      </c>
      <c r="BK339">
        <f t="shared" si="24"/>
        <v>1</v>
      </c>
      <c r="BL339">
        <f t="shared" si="24"/>
        <v>1</v>
      </c>
      <c r="BM339">
        <f t="shared" si="24"/>
        <v>0</v>
      </c>
      <c r="BN339">
        <f t="shared" si="24"/>
        <v>0</v>
      </c>
    </row>
    <row r="340" spans="3:66" x14ac:dyDescent="0.2">
      <c r="C340" s="167" t="str">
        <f>IFERROR(VLOOKUP(E340,BLIOTECAS!$C$1:$E$26,3,FALSE),"")</f>
        <v>Ciencias de la Salud</v>
      </c>
      <c r="D340" s="229">
        <v>43970.550694444442</v>
      </c>
      <c r="E340" t="s">
        <v>91</v>
      </c>
      <c r="F340" t="s">
        <v>303</v>
      </c>
      <c r="G340" t="s">
        <v>304</v>
      </c>
      <c r="H340" t="s">
        <v>312</v>
      </c>
      <c r="I340" t="s">
        <v>91</v>
      </c>
      <c r="Q340">
        <v>3</v>
      </c>
      <c r="R340">
        <v>5</v>
      </c>
      <c r="S340">
        <v>4</v>
      </c>
      <c r="T340">
        <v>3</v>
      </c>
      <c r="U340">
        <v>5</v>
      </c>
      <c r="V340">
        <v>4</v>
      </c>
      <c r="X340">
        <v>5</v>
      </c>
      <c r="Y340">
        <v>5</v>
      </c>
      <c r="Z340">
        <v>4</v>
      </c>
      <c r="AA340">
        <v>3</v>
      </c>
      <c r="AB340">
        <v>3</v>
      </c>
      <c r="AC340" t="s">
        <v>326</v>
      </c>
      <c r="AJ340">
        <v>5</v>
      </c>
      <c r="AK340" t="s">
        <v>239</v>
      </c>
      <c r="AL340" t="s">
        <v>323</v>
      </c>
      <c r="AQ340" t="s">
        <v>239</v>
      </c>
      <c r="AR340" s="124" t="s">
        <v>239</v>
      </c>
      <c r="AS340" t="s">
        <v>239</v>
      </c>
      <c r="AT340" t="s">
        <v>393</v>
      </c>
      <c r="AU340" t="s">
        <v>7</v>
      </c>
      <c r="AW340">
        <v>5</v>
      </c>
      <c r="AX340" s="124">
        <v>5</v>
      </c>
      <c r="AY340" s="209" t="s">
        <v>309</v>
      </c>
      <c r="AZ340" t="s">
        <v>310</v>
      </c>
      <c r="BB340">
        <f t="shared" si="23"/>
        <v>1</v>
      </c>
      <c r="BC340">
        <f t="shared" si="26"/>
        <v>0</v>
      </c>
      <c r="BD340">
        <f t="shared" si="26"/>
        <v>0</v>
      </c>
      <c r="BE340">
        <f t="shared" si="26"/>
        <v>0</v>
      </c>
      <c r="BF340">
        <f t="shared" si="26"/>
        <v>0</v>
      </c>
      <c r="BG340">
        <f t="shared" si="26"/>
        <v>0</v>
      </c>
      <c r="BH340">
        <f t="shared" si="25"/>
        <v>0</v>
      </c>
      <c r="BI340">
        <f t="shared" si="24"/>
        <v>0</v>
      </c>
      <c r="BJ340">
        <f t="shared" si="24"/>
        <v>0</v>
      </c>
      <c r="BK340">
        <f t="shared" si="24"/>
        <v>1</v>
      </c>
      <c r="BL340">
        <f t="shared" si="24"/>
        <v>0</v>
      </c>
      <c r="BM340">
        <f t="shared" si="24"/>
        <v>0</v>
      </c>
      <c r="BN340">
        <f t="shared" si="24"/>
        <v>0</v>
      </c>
    </row>
    <row r="341" spans="3:66" x14ac:dyDescent="0.2">
      <c r="C341" s="167" t="str">
        <f>IFERROR(VLOOKUP(E341,BLIOTECAS!$C$1:$E$26,3,FALSE),"")</f>
        <v>Humanidades</v>
      </c>
      <c r="D341" s="229">
        <v>43970.55</v>
      </c>
      <c r="E341" t="s">
        <v>83</v>
      </c>
      <c r="F341" t="s">
        <v>303</v>
      </c>
      <c r="G341" t="s">
        <v>311</v>
      </c>
      <c r="H341" t="s">
        <v>312</v>
      </c>
      <c r="I341" t="s">
        <v>83</v>
      </c>
      <c r="Q341">
        <v>4</v>
      </c>
      <c r="R341">
        <v>4</v>
      </c>
      <c r="U341">
        <v>4</v>
      </c>
      <c r="V341">
        <v>4</v>
      </c>
      <c r="X341">
        <v>2</v>
      </c>
      <c r="Y341">
        <v>4</v>
      </c>
      <c r="Z341">
        <v>2</v>
      </c>
      <c r="AA341">
        <v>3</v>
      </c>
      <c r="AB341">
        <v>3</v>
      </c>
      <c r="AC341" t="s">
        <v>387</v>
      </c>
      <c r="AJ341">
        <v>4</v>
      </c>
      <c r="AK341" t="s">
        <v>239</v>
      </c>
      <c r="AL341" t="s">
        <v>323</v>
      </c>
      <c r="AQ341" t="s">
        <v>7</v>
      </c>
      <c r="AR341" s="124" t="s">
        <v>7</v>
      </c>
      <c r="AS341" t="s">
        <v>7</v>
      </c>
      <c r="AU341" t="s">
        <v>7</v>
      </c>
      <c r="AW341">
        <v>5</v>
      </c>
      <c r="AX341" s="124">
        <v>5</v>
      </c>
      <c r="AY341" s="209" t="s">
        <v>321</v>
      </c>
      <c r="AZ341" t="s">
        <v>315</v>
      </c>
      <c r="BB341">
        <f t="shared" si="23"/>
        <v>1</v>
      </c>
      <c r="BC341">
        <f t="shared" si="26"/>
        <v>0</v>
      </c>
      <c r="BD341">
        <f t="shared" si="26"/>
        <v>0</v>
      </c>
      <c r="BE341">
        <f t="shared" si="26"/>
        <v>0</v>
      </c>
      <c r="BF341">
        <f t="shared" si="26"/>
        <v>0</v>
      </c>
      <c r="BG341">
        <f t="shared" si="26"/>
        <v>0</v>
      </c>
      <c r="BH341">
        <f t="shared" si="25"/>
        <v>0</v>
      </c>
      <c r="BI341">
        <f t="shared" si="24"/>
        <v>0</v>
      </c>
      <c r="BJ341">
        <f t="shared" si="24"/>
        <v>0</v>
      </c>
      <c r="BK341">
        <f t="shared" si="24"/>
        <v>1</v>
      </c>
      <c r="BL341">
        <f t="shared" si="24"/>
        <v>0</v>
      </c>
      <c r="BM341">
        <f t="shared" si="24"/>
        <v>0</v>
      </c>
      <c r="BN341">
        <f t="shared" si="24"/>
        <v>1</v>
      </c>
    </row>
    <row r="342" spans="3:66" x14ac:dyDescent="0.2">
      <c r="C342" s="167" t="str">
        <f>IFERROR(VLOOKUP(E342,BLIOTECAS!$C$1:$E$26,3,FALSE),"")</f>
        <v>Ciencias Experimentales</v>
      </c>
      <c r="D342" s="229">
        <v>43970.548611111109</v>
      </c>
      <c r="E342" t="s">
        <v>201</v>
      </c>
      <c r="F342" t="s">
        <v>311</v>
      </c>
      <c r="G342" t="s">
        <v>304</v>
      </c>
      <c r="H342" t="s">
        <v>312</v>
      </c>
      <c r="I342" t="s">
        <v>201</v>
      </c>
      <c r="J342" t="s">
        <v>79</v>
      </c>
      <c r="K342" t="s">
        <v>318</v>
      </c>
      <c r="Q342">
        <v>5</v>
      </c>
      <c r="R342">
        <v>5</v>
      </c>
      <c r="S342">
        <v>3</v>
      </c>
      <c r="T342">
        <v>2</v>
      </c>
      <c r="U342">
        <v>1</v>
      </c>
      <c r="V342">
        <v>5</v>
      </c>
      <c r="X342">
        <v>5</v>
      </c>
      <c r="Y342">
        <v>5</v>
      </c>
      <c r="Z342">
        <v>4</v>
      </c>
      <c r="AA342">
        <v>5</v>
      </c>
      <c r="AB342">
        <v>5</v>
      </c>
      <c r="AC342" t="s">
        <v>326</v>
      </c>
      <c r="AJ342">
        <v>5</v>
      </c>
      <c r="AK342" t="s">
        <v>239</v>
      </c>
      <c r="AL342" t="s">
        <v>327</v>
      </c>
      <c r="AQ342" t="s">
        <v>7</v>
      </c>
      <c r="AR342" s="124" t="s">
        <v>239</v>
      </c>
      <c r="AS342" t="s">
        <v>7</v>
      </c>
      <c r="AU342" t="s">
        <v>7</v>
      </c>
      <c r="AW342">
        <v>5</v>
      </c>
      <c r="AX342" s="124">
        <v>5</v>
      </c>
      <c r="AY342" s="209" t="s">
        <v>309</v>
      </c>
      <c r="AZ342" t="s">
        <v>310</v>
      </c>
      <c r="BA342" t="s">
        <v>556</v>
      </c>
      <c r="BB342">
        <f t="shared" si="23"/>
        <v>1</v>
      </c>
      <c r="BC342">
        <f t="shared" si="26"/>
        <v>0</v>
      </c>
      <c r="BD342">
        <f t="shared" si="26"/>
        <v>0</v>
      </c>
      <c r="BE342">
        <f t="shared" si="26"/>
        <v>0</v>
      </c>
      <c r="BF342">
        <f t="shared" si="26"/>
        <v>0</v>
      </c>
      <c r="BG342">
        <f t="shared" si="26"/>
        <v>0</v>
      </c>
      <c r="BH342">
        <f t="shared" si="25"/>
        <v>0</v>
      </c>
      <c r="BI342">
        <f t="shared" si="24"/>
        <v>0</v>
      </c>
      <c r="BJ342">
        <f t="shared" si="24"/>
        <v>0</v>
      </c>
      <c r="BK342">
        <f t="shared" si="24"/>
        <v>1</v>
      </c>
      <c r="BL342">
        <f t="shared" si="24"/>
        <v>0</v>
      </c>
      <c r="BM342">
        <f t="shared" si="24"/>
        <v>0</v>
      </c>
      <c r="BN342">
        <f t="shared" si="24"/>
        <v>0</v>
      </c>
    </row>
    <row r="343" spans="3:66" x14ac:dyDescent="0.2">
      <c r="C343" s="167" t="str">
        <f>IFERROR(VLOOKUP(E343,BLIOTECAS!$C$1:$E$26,3,FALSE),"")</f>
        <v>Ciencias Sociales</v>
      </c>
      <c r="D343" s="229">
        <v>43970.548611111109</v>
      </c>
      <c r="E343" t="s">
        <v>75</v>
      </c>
      <c r="F343" t="s">
        <v>303</v>
      </c>
      <c r="G343" t="s">
        <v>311</v>
      </c>
      <c r="H343" t="s">
        <v>312</v>
      </c>
      <c r="I343" t="s">
        <v>75</v>
      </c>
      <c r="J343" t="s">
        <v>317</v>
      </c>
      <c r="Q343">
        <v>4</v>
      </c>
      <c r="R343">
        <v>5</v>
      </c>
      <c r="S343">
        <v>4</v>
      </c>
      <c r="T343">
        <v>3</v>
      </c>
      <c r="U343">
        <v>5</v>
      </c>
      <c r="V343">
        <v>4</v>
      </c>
      <c r="X343">
        <v>4</v>
      </c>
      <c r="Y343">
        <v>5</v>
      </c>
      <c r="Z343">
        <v>3</v>
      </c>
      <c r="AA343">
        <v>4</v>
      </c>
      <c r="AB343">
        <v>3</v>
      </c>
      <c r="AC343" t="s">
        <v>378</v>
      </c>
      <c r="AJ343">
        <v>4</v>
      </c>
      <c r="AK343" t="s">
        <v>239</v>
      </c>
      <c r="AQ343" t="s">
        <v>239</v>
      </c>
      <c r="AR343" s="124" t="s">
        <v>239</v>
      </c>
      <c r="AS343" t="s">
        <v>239</v>
      </c>
      <c r="AU343" t="s">
        <v>239</v>
      </c>
      <c r="AW343">
        <v>5</v>
      </c>
      <c r="AX343" s="124">
        <v>5</v>
      </c>
      <c r="AY343" s="209" t="s">
        <v>309</v>
      </c>
      <c r="AZ343" t="s">
        <v>315</v>
      </c>
      <c r="BB343">
        <f t="shared" si="23"/>
        <v>1</v>
      </c>
      <c r="BC343">
        <f t="shared" si="26"/>
        <v>0</v>
      </c>
      <c r="BD343">
        <f t="shared" si="26"/>
        <v>0</v>
      </c>
      <c r="BE343">
        <f t="shared" si="26"/>
        <v>0</v>
      </c>
      <c r="BF343">
        <f t="shared" si="26"/>
        <v>0</v>
      </c>
      <c r="BG343">
        <f t="shared" si="26"/>
        <v>0</v>
      </c>
      <c r="BH343">
        <f t="shared" si="25"/>
        <v>0</v>
      </c>
      <c r="BI343">
        <f t="shared" si="24"/>
        <v>1</v>
      </c>
      <c r="BJ343">
        <f t="shared" si="24"/>
        <v>0</v>
      </c>
      <c r="BK343">
        <f t="shared" si="24"/>
        <v>1</v>
      </c>
      <c r="BL343">
        <f t="shared" si="24"/>
        <v>0</v>
      </c>
      <c r="BM343">
        <f t="shared" si="24"/>
        <v>0</v>
      </c>
      <c r="BN343">
        <f t="shared" ref="BI343:BN358" si="27">IF(IFERROR(FIND(BN$1,$AC343,1),0)&lt;&gt;0,1,0)</f>
        <v>0</v>
      </c>
    </row>
    <row r="344" spans="3:66" x14ac:dyDescent="0.2">
      <c r="C344" s="167" t="str">
        <f>IFERROR(VLOOKUP(E344,BLIOTECAS!$C$1:$E$26,3,FALSE),"")</f>
        <v>Ciencias de la Salud</v>
      </c>
      <c r="D344" s="229">
        <v>43970.547222222223</v>
      </c>
      <c r="E344" t="s">
        <v>91</v>
      </c>
      <c r="F344" t="s">
        <v>316</v>
      </c>
      <c r="G344" t="s">
        <v>311</v>
      </c>
      <c r="H344" t="s">
        <v>312</v>
      </c>
      <c r="I344" t="s">
        <v>91</v>
      </c>
      <c r="Q344">
        <v>2</v>
      </c>
      <c r="R344">
        <v>5</v>
      </c>
      <c r="S344">
        <v>2</v>
      </c>
      <c r="T344">
        <v>2</v>
      </c>
      <c r="U344">
        <v>3</v>
      </c>
      <c r="V344">
        <v>5</v>
      </c>
      <c r="X344">
        <v>5</v>
      </c>
      <c r="Y344">
        <v>5</v>
      </c>
      <c r="Z344">
        <v>5</v>
      </c>
      <c r="AA344">
        <v>5</v>
      </c>
      <c r="AB344">
        <v>5</v>
      </c>
      <c r="AC344" t="s">
        <v>527</v>
      </c>
      <c r="AJ344">
        <v>4</v>
      </c>
      <c r="AK344" t="s">
        <v>239</v>
      </c>
      <c r="AL344" t="s">
        <v>323</v>
      </c>
      <c r="AQ344" t="s">
        <v>239</v>
      </c>
      <c r="AR344" s="124" t="s">
        <v>239</v>
      </c>
      <c r="AS344" t="s">
        <v>239</v>
      </c>
      <c r="AT344" t="s">
        <v>324</v>
      </c>
      <c r="AU344" t="s">
        <v>239</v>
      </c>
      <c r="AW344">
        <v>5</v>
      </c>
      <c r="AX344" s="124">
        <v>5</v>
      </c>
      <c r="AY344" s="209" t="s">
        <v>309</v>
      </c>
      <c r="AZ344" t="s">
        <v>310</v>
      </c>
      <c r="BB344">
        <f t="shared" si="23"/>
        <v>1</v>
      </c>
      <c r="BC344">
        <f t="shared" si="26"/>
        <v>0</v>
      </c>
      <c r="BD344">
        <f t="shared" si="26"/>
        <v>0</v>
      </c>
      <c r="BE344">
        <f t="shared" si="26"/>
        <v>0</v>
      </c>
      <c r="BF344">
        <f t="shared" si="26"/>
        <v>0</v>
      </c>
      <c r="BG344">
        <f t="shared" si="26"/>
        <v>0</v>
      </c>
      <c r="BH344">
        <f t="shared" si="25"/>
        <v>0</v>
      </c>
      <c r="BI344">
        <f t="shared" si="27"/>
        <v>1</v>
      </c>
      <c r="BJ344">
        <f t="shared" si="27"/>
        <v>0</v>
      </c>
      <c r="BK344">
        <f t="shared" si="27"/>
        <v>1</v>
      </c>
      <c r="BL344">
        <f t="shared" si="27"/>
        <v>0</v>
      </c>
      <c r="BM344">
        <f t="shared" si="27"/>
        <v>0</v>
      </c>
      <c r="BN344">
        <f t="shared" si="27"/>
        <v>1</v>
      </c>
    </row>
    <row r="345" spans="3:66" x14ac:dyDescent="0.2">
      <c r="C345" s="167" t="str">
        <f>IFERROR(VLOOKUP(E345,BLIOTECAS!$C$1:$E$26,3,FALSE),"")</f>
        <v>Ciencias Sociales</v>
      </c>
      <c r="D345" s="229">
        <v>43970.547222222223</v>
      </c>
      <c r="E345" t="s">
        <v>203</v>
      </c>
      <c r="F345" t="s">
        <v>303</v>
      </c>
      <c r="G345" t="s">
        <v>311</v>
      </c>
      <c r="H345" t="s">
        <v>312</v>
      </c>
      <c r="I345" t="s">
        <v>203</v>
      </c>
      <c r="J345" t="s">
        <v>80</v>
      </c>
      <c r="K345" t="s">
        <v>91</v>
      </c>
      <c r="L345" t="s">
        <v>557</v>
      </c>
      <c r="Q345">
        <v>5</v>
      </c>
      <c r="R345">
        <v>5</v>
      </c>
      <c r="S345">
        <v>4</v>
      </c>
      <c r="T345">
        <v>4</v>
      </c>
      <c r="U345">
        <v>4</v>
      </c>
      <c r="V345">
        <v>4</v>
      </c>
      <c r="X345">
        <v>4</v>
      </c>
      <c r="Y345">
        <v>5</v>
      </c>
      <c r="Z345">
        <v>3</v>
      </c>
      <c r="AA345">
        <v>4</v>
      </c>
      <c r="AB345">
        <v>4</v>
      </c>
      <c r="AC345" t="s">
        <v>341</v>
      </c>
      <c r="AJ345">
        <v>4</v>
      </c>
      <c r="AK345" t="s">
        <v>239</v>
      </c>
      <c r="AL345" t="s">
        <v>323</v>
      </c>
      <c r="AQ345" t="s">
        <v>239</v>
      </c>
      <c r="AR345" s="124" t="s">
        <v>239</v>
      </c>
      <c r="AS345" t="s">
        <v>239</v>
      </c>
      <c r="AT345" t="s">
        <v>6</v>
      </c>
      <c r="AU345" t="s">
        <v>7</v>
      </c>
      <c r="AV345" t="s">
        <v>558</v>
      </c>
      <c r="AW345">
        <v>5</v>
      </c>
      <c r="AX345" s="124">
        <v>5</v>
      </c>
      <c r="AY345" s="209" t="s">
        <v>309</v>
      </c>
      <c r="AZ345" t="s">
        <v>315</v>
      </c>
      <c r="BB345">
        <f t="shared" si="23"/>
        <v>1</v>
      </c>
      <c r="BC345">
        <f t="shared" si="26"/>
        <v>0</v>
      </c>
      <c r="BD345">
        <f t="shared" si="26"/>
        <v>0</v>
      </c>
      <c r="BE345">
        <f t="shared" si="26"/>
        <v>0</v>
      </c>
      <c r="BF345">
        <f t="shared" si="26"/>
        <v>0</v>
      </c>
      <c r="BG345">
        <f t="shared" si="26"/>
        <v>0</v>
      </c>
      <c r="BH345">
        <f t="shared" si="25"/>
        <v>0</v>
      </c>
      <c r="BI345">
        <f t="shared" si="27"/>
        <v>1</v>
      </c>
      <c r="BJ345">
        <f t="shared" si="27"/>
        <v>0</v>
      </c>
      <c r="BK345">
        <f t="shared" si="27"/>
        <v>1</v>
      </c>
      <c r="BL345">
        <f t="shared" si="27"/>
        <v>1</v>
      </c>
      <c r="BM345">
        <f t="shared" si="27"/>
        <v>0</v>
      </c>
      <c r="BN345">
        <f t="shared" si="27"/>
        <v>0</v>
      </c>
    </row>
    <row r="346" spans="3:66" x14ac:dyDescent="0.2">
      <c r="C346" s="167" t="str">
        <f>IFERROR(VLOOKUP(E346,BLIOTECAS!$C$1:$E$26,3,FALSE),"")</f>
        <v>Ciencias de la Salud</v>
      </c>
      <c r="D346" s="229">
        <v>43970.547222222223</v>
      </c>
      <c r="E346" t="s">
        <v>89</v>
      </c>
      <c r="F346" t="s">
        <v>303</v>
      </c>
      <c r="G346" t="s">
        <v>304</v>
      </c>
      <c r="H346" t="s">
        <v>312</v>
      </c>
      <c r="I346" t="s">
        <v>89</v>
      </c>
      <c r="J346" t="s">
        <v>73</v>
      </c>
      <c r="K346" t="s">
        <v>84</v>
      </c>
      <c r="L346" t="s">
        <v>559</v>
      </c>
      <c r="Q346">
        <v>5</v>
      </c>
      <c r="R346">
        <v>5</v>
      </c>
      <c r="S346">
        <v>5</v>
      </c>
      <c r="T346">
        <v>1</v>
      </c>
      <c r="U346">
        <v>5</v>
      </c>
      <c r="V346">
        <v>4</v>
      </c>
      <c r="X346">
        <v>4</v>
      </c>
      <c r="Y346">
        <v>5</v>
      </c>
      <c r="Z346">
        <v>4</v>
      </c>
      <c r="AA346">
        <v>5</v>
      </c>
      <c r="AB346">
        <v>4</v>
      </c>
      <c r="AC346" t="s">
        <v>336</v>
      </c>
      <c r="AJ346">
        <v>5</v>
      </c>
      <c r="AK346" t="s">
        <v>239</v>
      </c>
      <c r="AL346" t="s">
        <v>323</v>
      </c>
      <c r="AQ346" t="s">
        <v>7</v>
      </c>
      <c r="AR346" s="124" t="s">
        <v>239</v>
      </c>
      <c r="AS346" t="s">
        <v>239</v>
      </c>
      <c r="AT346" t="s">
        <v>324</v>
      </c>
      <c r="AU346" t="s">
        <v>239</v>
      </c>
      <c r="AW346">
        <v>5</v>
      </c>
      <c r="AX346" s="124">
        <v>5</v>
      </c>
      <c r="AY346" s="209" t="s">
        <v>321</v>
      </c>
      <c r="AZ346" t="s">
        <v>310</v>
      </c>
      <c r="BB346">
        <f t="shared" si="23"/>
        <v>1</v>
      </c>
      <c r="BC346">
        <f t="shared" si="26"/>
        <v>0</v>
      </c>
      <c r="BD346">
        <f t="shared" si="26"/>
        <v>0</v>
      </c>
      <c r="BE346">
        <f t="shared" si="26"/>
        <v>0</v>
      </c>
      <c r="BF346">
        <f t="shared" si="26"/>
        <v>0</v>
      </c>
      <c r="BG346">
        <f t="shared" si="26"/>
        <v>0</v>
      </c>
      <c r="BH346">
        <f t="shared" si="25"/>
        <v>0</v>
      </c>
      <c r="BI346">
        <f t="shared" si="27"/>
        <v>0</v>
      </c>
      <c r="BJ346">
        <f t="shared" si="27"/>
        <v>0</v>
      </c>
      <c r="BK346">
        <f t="shared" si="27"/>
        <v>1</v>
      </c>
      <c r="BL346">
        <f t="shared" si="27"/>
        <v>1</v>
      </c>
      <c r="BM346">
        <f t="shared" si="27"/>
        <v>0</v>
      </c>
      <c r="BN346">
        <f t="shared" si="27"/>
        <v>0</v>
      </c>
    </row>
    <row r="347" spans="3:66" x14ac:dyDescent="0.2">
      <c r="C347" s="167" t="str">
        <f>IFERROR(VLOOKUP(E347,BLIOTECAS!$C$1:$E$26,3,FALSE),"")</f>
        <v>Humanidades</v>
      </c>
      <c r="D347" s="229">
        <v>43970.54583333333</v>
      </c>
      <c r="E347" t="s">
        <v>85</v>
      </c>
      <c r="F347" t="s">
        <v>303</v>
      </c>
      <c r="G347" t="s">
        <v>311</v>
      </c>
      <c r="H347" t="s">
        <v>312</v>
      </c>
      <c r="I347" t="s">
        <v>317</v>
      </c>
      <c r="J347" t="s">
        <v>318</v>
      </c>
      <c r="K347" t="s">
        <v>87</v>
      </c>
      <c r="L347" t="s">
        <v>560</v>
      </c>
      <c r="Q347">
        <v>5</v>
      </c>
      <c r="R347">
        <v>5</v>
      </c>
      <c r="S347">
        <v>5</v>
      </c>
      <c r="T347">
        <v>4</v>
      </c>
      <c r="U347">
        <v>4</v>
      </c>
      <c r="V347">
        <v>4</v>
      </c>
      <c r="X347">
        <v>4</v>
      </c>
      <c r="Y347">
        <v>5</v>
      </c>
      <c r="Z347">
        <v>5</v>
      </c>
      <c r="AA347">
        <v>3</v>
      </c>
      <c r="AB347">
        <v>4</v>
      </c>
      <c r="AC347" t="s">
        <v>314</v>
      </c>
      <c r="AJ347">
        <v>4</v>
      </c>
      <c r="AK347" t="s">
        <v>7</v>
      </c>
      <c r="AQ347" t="s">
        <v>7</v>
      </c>
      <c r="AR347" s="124" t="s">
        <v>239</v>
      </c>
      <c r="AS347" t="s">
        <v>239</v>
      </c>
      <c r="AT347" t="s">
        <v>393</v>
      </c>
      <c r="AU347" t="s">
        <v>239</v>
      </c>
      <c r="AW347">
        <v>4</v>
      </c>
      <c r="AX347" s="124">
        <v>5</v>
      </c>
      <c r="AY347" s="209" t="s">
        <v>309</v>
      </c>
      <c r="AZ347" t="s">
        <v>315</v>
      </c>
      <c r="BB347">
        <f t="shared" si="23"/>
        <v>1</v>
      </c>
      <c r="BC347">
        <f t="shared" si="26"/>
        <v>0</v>
      </c>
      <c r="BD347">
        <f t="shared" si="26"/>
        <v>0</v>
      </c>
      <c r="BE347">
        <f t="shared" si="26"/>
        <v>0</v>
      </c>
      <c r="BF347">
        <f t="shared" si="26"/>
        <v>0</v>
      </c>
      <c r="BG347">
        <f t="shared" si="26"/>
        <v>0</v>
      </c>
      <c r="BH347">
        <f t="shared" si="25"/>
        <v>0</v>
      </c>
      <c r="BI347">
        <f t="shared" si="27"/>
        <v>0</v>
      </c>
      <c r="BJ347">
        <f t="shared" si="27"/>
        <v>0</v>
      </c>
      <c r="BK347">
        <f t="shared" si="27"/>
        <v>0</v>
      </c>
      <c r="BL347">
        <f t="shared" si="27"/>
        <v>0</v>
      </c>
      <c r="BM347">
        <f t="shared" si="27"/>
        <v>1</v>
      </c>
      <c r="BN347">
        <f t="shared" si="27"/>
        <v>0</v>
      </c>
    </row>
    <row r="348" spans="3:66" x14ac:dyDescent="0.2">
      <c r="C348" s="167" t="str">
        <f>IFERROR(VLOOKUP(E348,BLIOTECAS!$C$1:$E$26,3,FALSE),"")</f>
        <v>Humanidades</v>
      </c>
      <c r="D348" s="229">
        <v>43970.54583333333</v>
      </c>
      <c r="E348" t="s">
        <v>85</v>
      </c>
      <c r="F348" t="s">
        <v>303</v>
      </c>
      <c r="G348" t="s">
        <v>304</v>
      </c>
      <c r="H348" t="s">
        <v>330</v>
      </c>
      <c r="I348" t="s">
        <v>317</v>
      </c>
      <c r="J348" t="s">
        <v>318</v>
      </c>
      <c r="Q348">
        <v>4</v>
      </c>
      <c r="R348">
        <v>5</v>
      </c>
      <c r="S348">
        <v>3</v>
      </c>
      <c r="T348">
        <v>4</v>
      </c>
      <c r="U348">
        <v>5</v>
      </c>
      <c r="V348">
        <v>4</v>
      </c>
      <c r="X348">
        <v>4</v>
      </c>
      <c r="Y348">
        <v>4</v>
      </c>
      <c r="Z348">
        <v>3</v>
      </c>
      <c r="AA348">
        <v>5</v>
      </c>
      <c r="AB348">
        <v>2</v>
      </c>
      <c r="AC348" t="s">
        <v>336</v>
      </c>
      <c r="AJ348">
        <v>4</v>
      </c>
      <c r="AK348" t="s">
        <v>239</v>
      </c>
      <c r="AL348" t="s">
        <v>323</v>
      </c>
      <c r="AQ348" t="s">
        <v>239</v>
      </c>
      <c r="AR348" s="124" t="s">
        <v>239</v>
      </c>
      <c r="AS348" t="s">
        <v>239</v>
      </c>
      <c r="AT348" t="s">
        <v>324</v>
      </c>
      <c r="AU348" t="s">
        <v>7</v>
      </c>
      <c r="AV348" t="s">
        <v>561</v>
      </c>
      <c r="AW348">
        <v>5</v>
      </c>
      <c r="AX348" s="124">
        <v>5</v>
      </c>
      <c r="AY348" s="209" t="s">
        <v>309</v>
      </c>
      <c r="AZ348" t="s">
        <v>315</v>
      </c>
      <c r="BB348">
        <f t="shared" si="23"/>
        <v>0</v>
      </c>
      <c r="BC348">
        <f t="shared" si="26"/>
        <v>1</v>
      </c>
      <c r="BD348">
        <f t="shared" si="26"/>
        <v>0</v>
      </c>
      <c r="BE348">
        <f t="shared" si="26"/>
        <v>0</v>
      </c>
      <c r="BF348">
        <f t="shared" si="26"/>
        <v>0</v>
      </c>
      <c r="BG348">
        <f t="shared" si="26"/>
        <v>0</v>
      </c>
      <c r="BH348">
        <f t="shared" si="25"/>
        <v>0</v>
      </c>
      <c r="BI348">
        <f t="shared" si="27"/>
        <v>0</v>
      </c>
      <c r="BJ348">
        <f t="shared" si="27"/>
        <v>0</v>
      </c>
      <c r="BK348">
        <f t="shared" si="27"/>
        <v>1</v>
      </c>
      <c r="BL348">
        <f t="shared" si="27"/>
        <v>1</v>
      </c>
      <c r="BM348">
        <f t="shared" si="27"/>
        <v>0</v>
      </c>
      <c r="BN348">
        <f t="shared" si="27"/>
        <v>0</v>
      </c>
    </row>
    <row r="349" spans="3:66" x14ac:dyDescent="0.2">
      <c r="C349" s="167" t="str">
        <f>IFERROR(VLOOKUP(E349,BLIOTECAS!$C$1:$E$26,3,FALSE),"")</f>
        <v>Ciencias Sociales</v>
      </c>
      <c r="D349" s="229">
        <v>43970.545138888891</v>
      </c>
      <c r="E349" t="s">
        <v>75</v>
      </c>
      <c r="F349" t="s">
        <v>303</v>
      </c>
      <c r="G349" t="s">
        <v>351</v>
      </c>
      <c r="H349" t="s">
        <v>562</v>
      </c>
      <c r="Q349">
        <v>1</v>
      </c>
      <c r="R349">
        <v>1</v>
      </c>
      <c r="S349">
        <v>4</v>
      </c>
      <c r="T349">
        <v>5</v>
      </c>
      <c r="U349">
        <v>2</v>
      </c>
      <c r="V349">
        <v>2</v>
      </c>
      <c r="X349">
        <v>1</v>
      </c>
      <c r="Y349">
        <v>5</v>
      </c>
      <c r="Z349">
        <v>1</v>
      </c>
      <c r="AA349">
        <v>1</v>
      </c>
      <c r="AB349">
        <v>1</v>
      </c>
      <c r="AC349" t="s">
        <v>314</v>
      </c>
      <c r="AJ349">
        <v>3</v>
      </c>
      <c r="AK349" t="s">
        <v>239</v>
      </c>
      <c r="AL349" t="s">
        <v>550</v>
      </c>
      <c r="AQ349" t="s">
        <v>7</v>
      </c>
      <c r="AR349" s="124" t="s">
        <v>7</v>
      </c>
      <c r="AS349" t="s">
        <v>7</v>
      </c>
      <c r="AU349" t="s">
        <v>7</v>
      </c>
      <c r="AW349">
        <v>5</v>
      </c>
      <c r="AX349" s="124">
        <v>5</v>
      </c>
      <c r="AY349" s="209" t="s">
        <v>343</v>
      </c>
      <c r="AZ349" t="s">
        <v>337</v>
      </c>
      <c r="BB349">
        <f t="shared" si="23"/>
        <v>0</v>
      </c>
      <c r="BC349">
        <f t="shared" si="26"/>
        <v>0</v>
      </c>
      <c r="BD349">
        <f t="shared" si="26"/>
        <v>0</v>
      </c>
      <c r="BE349">
        <f t="shared" si="26"/>
        <v>1</v>
      </c>
      <c r="BF349">
        <f t="shared" si="26"/>
        <v>1</v>
      </c>
      <c r="BG349">
        <f t="shared" si="26"/>
        <v>0</v>
      </c>
      <c r="BH349">
        <f t="shared" si="25"/>
        <v>0</v>
      </c>
      <c r="BI349">
        <f t="shared" si="27"/>
        <v>0</v>
      </c>
      <c r="BJ349">
        <f t="shared" si="27"/>
        <v>0</v>
      </c>
      <c r="BK349">
        <f t="shared" si="27"/>
        <v>0</v>
      </c>
      <c r="BL349">
        <f t="shared" si="27"/>
        <v>0</v>
      </c>
      <c r="BM349">
        <f t="shared" si="27"/>
        <v>1</v>
      </c>
      <c r="BN349">
        <f t="shared" si="27"/>
        <v>0</v>
      </c>
    </row>
    <row r="350" spans="3:66" x14ac:dyDescent="0.2">
      <c r="C350" s="167" t="str">
        <f>IFERROR(VLOOKUP(E350,BLIOTECAS!$C$1:$E$26,3,FALSE),"")</f>
        <v>Ciencias de la Salud</v>
      </c>
      <c r="D350" s="229">
        <v>43970.545138888891</v>
      </c>
      <c r="E350" t="s">
        <v>92</v>
      </c>
      <c r="F350" t="s">
        <v>303</v>
      </c>
      <c r="G350" t="s">
        <v>303</v>
      </c>
      <c r="H350" t="s">
        <v>330</v>
      </c>
      <c r="I350" t="s">
        <v>92</v>
      </c>
      <c r="J350" t="s">
        <v>89</v>
      </c>
      <c r="Q350">
        <v>5</v>
      </c>
      <c r="R350">
        <v>5</v>
      </c>
      <c r="V350">
        <v>4</v>
      </c>
      <c r="X350">
        <v>4</v>
      </c>
      <c r="Y350">
        <v>5</v>
      </c>
      <c r="Z350">
        <v>3</v>
      </c>
      <c r="AA350">
        <v>5</v>
      </c>
      <c r="AB350">
        <v>4</v>
      </c>
      <c r="AC350" t="s">
        <v>336</v>
      </c>
      <c r="AJ350">
        <v>5</v>
      </c>
      <c r="AK350" t="s">
        <v>7</v>
      </c>
      <c r="AQ350" t="s">
        <v>239</v>
      </c>
      <c r="AR350" s="124" t="s">
        <v>239</v>
      </c>
      <c r="AS350" t="s">
        <v>239</v>
      </c>
      <c r="AT350" t="s">
        <v>6</v>
      </c>
      <c r="AU350" t="s">
        <v>7</v>
      </c>
      <c r="AW350">
        <v>5</v>
      </c>
      <c r="AX350" s="124">
        <v>5</v>
      </c>
      <c r="AY350" s="209" t="s">
        <v>309</v>
      </c>
      <c r="AZ350" t="s">
        <v>310</v>
      </c>
      <c r="BB350">
        <f t="shared" si="23"/>
        <v>0</v>
      </c>
      <c r="BC350">
        <f t="shared" si="26"/>
        <v>1</v>
      </c>
      <c r="BD350">
        <f t="shared" si="26"/>
        <v>0</v>
      </c>
      <c r="BE350">
        <f t="shared" si="26"/>
        <v>0</v>
      </c>
      <c r="BF350">
        <f t="shared" si="26"/>
        <v>0</v>
      </c>
      <c r="BG350">
        <f t="shared" si="26"/>
        <v>0</v>
      </c>
      <c r="BH350">
        <f t="shared" si="25"/>
        <v>0</v>
      </c>
      <c r="BI350">
        <f t="shared" si="27"/>
        <v>0</v>
      </c>
      <c r="BJ350">
        <f t="shared" si="27"/>
        <v>0</v>
      </c>
      <c r="BK350">
        <f t="shared" si="27"/>
        <v>1</v>
      </c>
      <c r="BL350">
        <f t="shared" si="27"/>
        <v>1</v>
      </c>
      <c r="BM350">
        <f t="shared" si="27"/>
        <v>0</v>
      </c>
      <c r="BN350">
        <f t="shared" si="27"/>
        <v>0</v>
      </c>
    </row>
    <row r="351" spans="3:66" x14ac:dyDescent="0.2">
      <c r="C351" s="167" t="str">
        <f>IFERROR(VLOOKUP(E351,BLIOTECAS!$C$1:$E$26,3,FALSE),"")</f>
        <v>Humanidades</v>
      </c>
      <c r="D351" s="229">
        <v>43970.544444444444</v>
      </c>
      <c r="E351" t="s">
        <v>83</v>
      </c>
      <c r="F351" t="s">
        <v>316</v>
      </c>
      <c r="G351" t="s">
        <v>303</v>
      </c>
      <c r="H351" t="s">
        <v>312</v>
      </c>
      <c r="I351" t="s">
        <v>83</v>
      </c>
      <c r="Q351">
        <v>2</v>
      </c>
      <c r="R351">
        <v>5</v>
      </c>
      <c r="S351">
        <v>5</v>
      </c>
      <c r="T351">
        <v>2</v>
      </c>
      <c r="U351">
        <v>5</v>
      </c>
      <c r="V351">
        <v>4</v>
      </c>
      <c r="X351">
        <v>5</v>
      </c>
      <c r="Y351">
        <v>5</v>
      </c>
      <c r="Z351">
        <v>4</v>
      </c>
      <c r="AA351">
        <v>3</v>
      </c>
      <c r="AB351">
        <v>4</v>
      </c>
      <c r="AC351" t="s">
        <v>331</v>
      </c>
      <c r="AJ351">
        <v>5</v>
      </c>
      <c r="AK351" t="s">
        <v>239</v>
      </c>
      <c r="AQ351" t="s">
        <v>239</v>
      </c>
      <c r="AR351" s="124" t="s">
        <v>239</v>
      </c>
      <c r="AS351" t="s">
        <v>7</v>
      </c>
      <c r="AU351" t="s">
        <v>239</v>
      </c>
      <c r="AW351">
        <v>4</v>
      </c>
      <c r="AX351" s="124">
        <v>4</v>
      </c>
      <c r="AY351" s="209" t="s">
        <v>321</v>
      </c>
      <c r="AZ351" t="s">
        <v>310</v>
      </c>
      <c r="BB351">
        <f t="shared" si="23"/>
        <v>1</v>
      </c>
      <c r="BC351">
        <f t="shared" si="26"/>
        <v>0</v>
      </c>
      <c r="BD351">
        <f t="shared" si="26"/>
        <v>0</v>
      </c>
      <c r="BE351">
        <f t="shared" si="26"/>
        <v>0</v>
      </c>
      <c r="BF351">
        <f t="shared" si="26"/>
        <v>0</v>
      </c>
      <c r="BG351">
        <f t="shared" si="26"/>
        <v>0</v>
      </c>
      <c r="BH351">
        <f t="shared" si="25"/>
        <v>0</v>
      </c>
      <c r="BI351">
        <f t="shared" si="27"/>
        <v>0</v>
      </c>
      <c r="BJ351">
        <f t="shared" si="27"/>
        <v>0</v>
      </c>
      <c r="BK351">
        <f t="shared" si="27"/>
        <v>0</v>
      </c>
      <c r="BL351">
        <f t="shared" si="27"/>
        <v>1</v>
      </c>
      <c r="BM351">
        <f t="shared" si="27"/>
        <v>0</v>
      </c>
      <c r="BN351">
        <f t="shared" si="27"/>
        <v>0</v>
      </c>
    </row>
    <row r="352" spans="3:66" x14ac:dyDescent="0.2">
      <c r="C352" s="167" t="str">
        <f>IFERROR(VLOOKUP(E352,BLIOTECAS!$C$1:$E$26,3,FALSE),"")</f>
        <v>Ciencias Sociales</v>
      </c>
      <c r="D352" s="229">
        <v>43970.544444444444</v>
      </c>
      <c r="E352" t="s">
        <v>80</v>
      </c>
      <c r="F352" t="s">
        <v>311</v>
      </c>
      <c r="G352" t="s">
        <v>304</v>
      </c>
      <c r="H352" t="s">
        <v>312</v>
      </c>
      <c r="I352" t="s">
        <v>80</v>
      </c>
      <c r="L352" t="s">
        <v>563</v>
      </c>
      <c r="Q352">
        <v>3</v>
      </c>
      <c r="R352">
        <v>3</v>
      </c>
      <c r="S352">
        <v>2</v>
      </c>
      <c r="T352">
        <v>4</v>
      </c>
      <c r="U352">
        <v>4</v>
      </c>
      <c r="V352">
        <v>4</v>
      </c>
      <c r="X352">
        <v>3</v>
      </c>
      <c r="Y352">
        <v>4</v>
      </c>
      <c r="Z352">
        <v>2</v>
      </c>
      <c r="AA352">
        <v>3</v>
      </c>
      <c r="AB352">
        <v>3</v>
      </c>
      <c r="AC352" t="s">
        <v>331</v>
      </c>
      <c r="AJ352">
        <v>4</v>
      </c>
      <c r="AK352" t="s">
        <v>239</v>
      </c>
      <c r="AL352" t="s">
        <v>307</v>
      </c>
      <c r="AQ352" t="s">
        <v>7</v>
      </c>
      <c r="AR352" s="124" t="s">
        <v>239</v>
      </c>
      <c r="AS352" t="s">
        <v>239</v>
      </c>
      <c r="AT352" t="s">
        <v>324</v>
      </c>
      <c r="AU352" t="s">
        <v>7</v>
      </c>
      <c r="AV352" t="s">
        <v>564</v>
      </c>
      <c r="AW352">
        <v>4</v>
      </c>
      <c r="AX352" s="124">
        <v>5</v>
      </c>
      <c r="AY352" s="209" t="s">
        <v>321</v>
      </c>
      <c r="AZ352" t="s">
        <v>337</v>
      </c>
      <c r="BA352" t="s">
        <v>565</v>
      </c>
      <c r="BB352">
        <f t="shared" si="23"/>
        <v>1</v>
      </c>
      <c r="BC352">
        <f t="shared" si="26"/>
        <v>0</v>
      </c>
      <c r="BD352">
        <f t="shared" si="26"/>
        <v>0</v>
      </c>
      <c r="BE352">
        <f t="shared" si="26"/>
        <v>0</v>
      </c>
      <c r="BF352">
        <f t="shared" si="26"/>
        <v>0</v>
      </c>
      <c r="BG352">
        <f t="shared" si="26"/>
        <v>0</v>
      </c>
      <c r="BH352">
        <f t="shared" si="25"/>
        <v>0</v>
      </c>
      <c r="BI352">
        <f t="shared" si="27"/>
        <v>0</v>
      </c>
      <c r="BJ352">
        <f t="shared" si="27"/>
        <v>0</v>
      </c>
      <c r="BK352">
        <f t="shared" si="27"/>
        <v>0</v>
      </c>
      <c r="BL352">
        <f t="shared" si="27"/>
        <v>1</v>
      </c>
      <c r="BM352">
        <f t="shared" si="27"/>
        <v>0</v>
      </c>
      <c r="BN352">
        <f t="shared" si="27"/>
        <v>0</v>
      </c>
    </row>
    <row r="353" spans="3:66" x14ac:dyDescent="0.2">
      <c r="C353" s="167" t="str">
        <f>IFERROR(VLOOKUP(E353,BLIOTECAS!$C$1:$E$26,3,FALSE),"")</f>
        <v>Humanidades</v>
      </c>
      <c r="D353" s="229">
        <v>43970.541666666664</v>
      </c>
      <c r="E353" t="s">
        <v>83</v>
      </c>
      <c r="F353" t="s">
        <v>316</v>
      </c>
      <c r="G353" t="s">
        <v>311</v>
      </c>
      <c r="H353" t="s">
        <v>312</v>
      </c>
      <c r="I353" t="s">
        <v>83</v>
      </c>
      <c r="L353" t="s">
        <v>566</v>
      </c>
      <c r="Q353">
        <v>3</v>
      </c>
      <c r="R353">
        <v>5</v>
      </c>
      <c r="S353">
        <v>4</v>
      </c>
      <c r="T353">
        <v>4</v>
      </c>
      <c r="U353">
        <v>4</v>
      </c>
      <c r="V353">
        <v>4</v>
      </c>
      <c r="X353">
        <v>4</v>
      </c>
      <c r="Y353">
        <v>5</v>
      </c>
      <c r="Z353">
        <v>5</v>
      </c>
      <c r="AA353">
        <v>4</v>
      </c>
      <c r="AB353">
        <v>4</v>
      </c>
      <c r="AC353" t="s">
        <v>336</v>
      </c>
      <c r="AJ353">
        <v>4</v>
      </c>
      <c r="AK353" t="s">
        <v>239</v>
      </c>
      <c r="AL353" t="s">
        <v>323</v>
      </c>
      <c r="AQ353" t="s">
        <v>7</v>
      </c>
      <c r="AR353" s="124" t="s">
        <v>239</v>
      </c>
      <c r="AS353" t="s">
        <v>239</v>
      </c>
      <c r="AT353" t="s">
        <v>476</v>
      </c>
      <c r="AU353" t="s">
        <v>7</v>
      </c>
      <c r="AW353">
        <v>5</v>
      </c>
      <c r="AY353" s="209" t="s">
        <v>321</v>
      </c>
      <c r="AZ353" t="s">
        <v>315</v>
      </c>
      <c r="BB353">
        <f t="shared" si="23"/>
        <v>1</v>
      </c>
      <c r="BC353">
        <f t="shared" si="26"/>
        <v>0</v>
      </c>
      <c r="BD353">
        <f t="shared" si="26"/>
        <v>0</v>
      </c>
      <c r="BE353">
        <f t="shared" si="26"/>
        <v>0</v>
      </c>
      <c r="BF353">
        <f t="shared" si="26"/>
        <v>0</v>
      </c>
      <c r="BG353">
        <f t="shared" si="26"/>
        <v>0</v>
      </c>
      <c r="BH353">
        <f t="shared" si="25"/>
        <v>0</v>
      </c>
      <c r="BI353">
        <f t="shared" si="27"/>
        <v>0</v>
      </c>
      <c r="BJ353">
        <f t="shared" si="27"/>
        <v>0</v>
      </c>
      <c r="BK353">
        <f t="shared" si="27"/>
        <v>1</v>
      </c>
      <c r="BL353">
        <f t="shared" si="27"/>
        <v>1</v>
      </c>
      <c r="BM353">
        <f t="shared" si="27"/>
        <v>0</v>
      </c>
      <c r="BN353">
        <f t="shared" si="27"/>
        <v>0</v>
      </c>
    </row>
    <row r="354" spans="3:66" x14ac:dyDescent="0.2">
      <c r="C354" s="167" t="str">
        <f>IFERROR(VLOOKUP(E354,BLIOTECAS!$C$1:$E$26,3,FALSE),"")</f>
        <v>Ciencias Experimentales</v>
      </c>
      <c r="D354" s="229">
        <v>43970.540277777778</v>
      </c>
      <c r="E354" t="s">
        <v>73</v>
      </c>
      <c r="F354" t="s">
        <v>316</v>
      </c>
      <c r="G354" t="s">
        <v>304</v>
      </c>
      <c r="H354" t="s">
        <v>312</v>
      </c>
      <c r="Q354">
        <v>2</v>
      </c>
      <c r="R354">
        <v>5</v>
      </c>
      <c r="S354">
        <v>5</v>
      </c>
      <c r="T354">
        <v>5</v>
      </c>
      <c r="U354">
        <v>5</v>
      </c>
      <c r="V354">
        <v>3</v>
      </c>
      <c r="X354">
        <v>4</v>
      </c>
      <c r="Y354">
        <v>5</v>
      </c>
      <c r="Z354">
        <v>5</v>
      </c>
      <c r="AA354">
        <v>5</v>
      </c>
      <c r="AB354">
        <v>5</v>
      </c>
      <c r="AC354" t="s">
        <v>326</v>
      </c>
      <c r="AJ354">
        <v>4</v>
      </c>
      <c r="AK354" t="s">
        <v>239</v>
      </c>
      <c r="AL354" t="s">
        <v>323</v>
      </c>
      <c r="AQ354" t="s">
        <v>239</v>
      </c>
      <c r="AR354" s="124" t="s">
        <v>239</v>
      </c>
      <c r="AS354" t="s">
        <v>7</v>
      </c>
      <c r="AU354" t="s">
        <v>239</v>
      </c>
      <c r="AV354" t="s">
        <v>567</v>
      </c>
      <c r="AW354">
        <v>4</v>
      </c>
      <c r="AX354" s="124">
        <v>5</v>
      </c>
      <c r="AY354" s="209" t="s">
        <v>309</v>
      </c>
      <c r="AZ354" t="s">
        <v>310</v>
      </c>
      <c r="BA354" t="s">
        <v>568</v>
      </c>
      <c r="BB354">
        <f t="shared" si="23"/>
        <v>1</v>
      </c>
      <c r="BC354">
        <f t="shared" si="26"/>
        <v>0</v>
      </c>
      <c r="BD354">
        <f t="shared" si="26"/>
        <v>0</v>
      </c>
      <c r="BE354">
        <f t="shared" si="26"/>
        <v>0</v>
      </c>
      <c r="BF354">
        <f t="shared" si="26"/>
        <v>0</v>
      </c>
      <c r="BG354">
        <f t="shared" si="26"/>
        <v>0</v>
      </c>
      <c r="BH354">
        <f t="shared" si="25"/>
        <v>0</v>
      </c>
      <c r="BI354">
        <f t="shared" si="27"/>
        <v>0</v>
      </c>
      <c r="BJ354">
        <f t="shared" si="27"/>
        <v>0</v>
      </c>
      <c r="BK354">
        <f t="shared" si="27"/>
        <v>1</v>
      </c>
      <c r="BL354">
        <f t="shared" si="27"/>
        <v>0</v>
      </c>
      <c r="BM354">
        <f t="shared" si="27"/>
        <v>0</v>
      </c>
      <c r="BN354">
        <f t="shared" si="27"/>
        <v>0</v>
      </c>
    </row>
    <row r="355" spans="3:66" x14ac:dyDescent="0.2">
      <c r="C355" s="167" t="str">
        <f>IFERROR(VLOOKUP(E355,BLIOTECAS!$C$1:$E$26,3,FALSE),"")</f>
        <v>Humanidades</v>
      </c>
      <c r="D355" s="229">
        <v>43970.539583333331</v>
      </c>
      <c r="E355" t="s">
        <v>83</v>
      </c>
      <c r="F355" t="s">
        <v>303</v>
      </c>
      <c r="G355" t="s">
        <v>351</v>
      </c>
      <c r="H355" t="s">
        <v>312</v>
      </c>
      <c r="I355" t="s">
        <v>72</v>
      </c>
      <c r="J355" t="s">
        <v>87</v>
      </c>
      <c r="K355" t="s">
        <v>86</v>
      </c>
      <c r="L355" t="s">
        <v>569</v>
      </c>
      <c r="Q355">
        <v>2</v>
      </c>
      <c r="R355">
        <v>4</v>
      </c>
      <c r="S355">
        <v>3</v>
      </c>
      <c r="T355">
        <v>5</v>
      </c>
      <c r="U355">
        <v>5</v>
      </c>
      <c r="V355">
        <v>4</v>
      </c>
      <c r="X355">
        <v>4</v>
      </c>
      <c r="Y355">
        <v>5</v>
      </c>
      <c r="Z355">
        <v>3</v>
      </c>
      <c r="AA355">
        <v>5</v>
      </c>
      <c r="AB355">
        <v>4</v>
      </c>
      <c r="AC355" t="s">
        <v>376</v>
      </c>
      <c r="AJ355">
        <v>4</v>
      </c>
      <c r="AK355" t="s">
        <v>239</v>
      </c>
      <c r="AL355" t="s">
        <v>323</v>
      </c>
      <c r="AQ355" t="s">
        <v>7</v>
      </c>
      <c r="AR355" s="124" t="s">
        <v>239</v>
      </c>
      <c r="AS355" t="s">
        <v>239</v>
      </c>
      <c r="AT355" t="s">
        <v>324</v>
      </c>
      <c r="AU355" t="s">
        <v>7</v>
      </c>
      <c r="AW355">
        <v>5</v>
      </c>
      <c r="AX355" s="124">
        <v>5</v>
      </c>
      <c r="AY355" s="209" t="s">
        <v>321</v>
      </c>
      <c r="AZ355" t="s">
        <v>315</v>
      </c>
      <c r="BB355">
        <f t="shared" si="23"/>
        <v>1</v>
      </c>
      <c r="BC355">
        <f t="shared" si="26"/>
        <v>0</v>
      </c>
      <c r="BD355">
        <f t="shared" si="26"/>
        <v>0</v>
      </c>
      <c r="BE355">
        <f t="shared" si="26"/>
        <v>0</v>
      </c>
      <c r="BF355">
        <f t="shared" si="26"/>
        <v>0</v>
      </c>
      <c r="BG355">
        <f t="shared" si="26"/>
        <v>0</v>
      </c>
      <c r="BH355">
        <f t="shared" si="25"/>
        <v>0</v>
      </c>
      <c r="BI355">
        <f t="shared" si="27"/>
        <v>0</v>
      </c>
      <c r="BJ355">
        <f t="shared" si="27"/>
        <v>0</v>
      </c>
      <c r="BK355">
        <f t="shared" si="27"/>
        <v>0</v>
      </c>
      <c r="BL355">
        <f t="shared" si="27"/>
        <v>1</v>
      </c>
      <c r="BM355">
        <f t="shared" si="27"/>
        <v>0</v>
      </c>
      <c r="BN355">
        <f t="shared" si="27"/>
        <v>1</v>
      </c>
    </row>
    <row r="356" spans="3:66" x14ac:dyDescent="0.2">
      <c r="C356" s="167" t="str">
        <f>IFERROR(VLOOKUP(E356,BLIOTECAS!$C$1:$E$26,3,FALSE),"")</f>
        <v>Humanidades</v>
      </c>
      <c r="D356" s="229">
        <v>43970.539583333331</v>
      </c>
      <c r="E356" t="s">
        <v>72</v>
      </c>
      <c r="F356" t="s">
        <v>311</v>
      </c>
      <c r="G356" t="s">
        <v>311</v>
      </c>
      <c r="H356" t="s">
        <v>312</v>
      </c>
      <c r="I356" t="s">
        <v>72</v>
      </c>
      <c r="J356" t="s">
        <v>87</v>
      </c>
      <c r="K356" t="s">
        <v>74</v>
      </c>
      <c r="L356" t="s">
        <v>570</v>
      </c>
      <c r="Q356">
        <v>4</v>
      </c>
      <c r="R356">
        <v>4</v>
      </c>
      <c r="S356">
        <v>5</v>
      </c>
      <c r="T356">
        <v>3</v>
      </c>
      <c r="U356">
        <v>4</v>
      </c>
      <c r="V356">
        <v>4</v>
      </c>
      <c r="X356">
        <v>4</v>
      </c>
      <c r="Y356">
        <v>5</v>
      </c>
      <c r="Z356">
        <v>4</v>
      </c>
      <c r="AA356">
        <v>4</v>
      </c>
      <c r="AB356">
        <v>4</v>
      </c>
      <c r="AC356" t="s">
        <v>328</v>
      </c>
      <c r="AJ356">
        <v>4</v>
      </c>
      <c r="AK356" t="s">
        <v>239</v>
      </c>
      <c r="AL356" t="s">
        <v>327</v>
      </c>
      <c r="AR356" s="124" t="s">
        <v>239</v>
      </c>
      <c r="AS356" t="s">
        <v>239</v>
      </c>
      <c r="AT356" t="s">
        <v>6</v>
      </c>
      <c r="AU356" t="s">
        <v>239</v>
      </c>
      <c r="AW356">
        <v>5</v>
      </c>
      <c r="AX356" s="124">
        <v>5</v>
      </c>
      <c r="AY356" s="209" t="s">
        <v>309</v>
      </c>
      <c r="AZ356" t="s">
        <v>315</v>
      </c>
      <c r="BB356">
        <f t="shared" si="23"/>
        <v>1</v>
      </c>
      <c r="BC356">
        <f t="shared" si="26"/>
        <v>0</v>
      </c>
      <c r="BD356">
        <f t="shared" si="26"/>
        <v>0</v>
      </c>
      <c r="BE356">
        <f t="shared" ref="BC356:BG407" si="28">IF(IFERROR(FIND(BE$1,$H356,1),0)&lt;&gt;0,1,0)</f>
        <v>0</v>
      </c>
      <c r="BF356">
        <f t="shared" si="28"/>
        <v>0</v>
      </c>
      <c r="BG356">
        <f t="shared" si="28"/>
        <v>0</v>
      </c>
      <c r="BH356">
        <f t="shared" si="25"/>
        <v>1</v>
      </c>
      <c r="BI356">
        <f t="shared" si="27"/>
        <v>1</v>
      </c>
      <c r="BJ356">
        <f t="shared" si="27"/>
        <v>1</v>
      </c>
      <c r="BK356">
        <f t="shared" si="27"/>
        <v>1</v>
      </c>
      <c r="BL356">
        <f t="shared" si="27"/>
        <v>1</v>
      </c>
      <c r="BM356">
        <f t="shared" si="27"/>
        <v>0</v>
      </c>
      <c r="BN356">
        <f t="shared" si="27"/>
        <v>0</v>
      </c>
    </row>
    <row r="357" spans="3:66" x14ac:dyDescent="0.2">
      <c r="C357" s="167" t="str">
        <f>IFERROR(VLOOKUP(E357,BLIOTECAS!$C$1:$E$26,3,FALSE),"")</f>
        <v>Humanidades</v>
      </c>
      <c r="D357" s="229">
        <v>43970.538194444445</v>
      </c>
      <c r="E357" t="s">
        <v>87</v>
      </c>
      <c r="F357" t="s">
        <v>311</v>
      </c>
      <c r="G357" t="s">
        <v>311</v>
      </c>
      <c r="H357" t="s">
        <v>384</v>
      </c>
      <c r="I357" t="s">
        <v>87</v>
      </c>
      <c r="J357" t="s">
        <v>318</v>
      </c>
      <c r="K357" t="s">
        <v>86</v>
      </c>
      <c r="Q357">
        <v>5</v>
      </c>
      <c r="R357">
        <v>5</v>
      </c>
      <c r="S357">
        <v>2</v>
      </c>
      <c r="T357">
        <v>3</v>
      </c>
      <c r="U357">
        <v>3</v>
      </c>
      <c r="V357">
        <v>5</v>
      </c>
      <c r="X357">
        <v>4</v>
      </c>
      <c r="Y357">
        <v>5</v>
      </c>
      <c r="Z357">
        <v>4</v>
      </c>
      <c r="AA357">
        <v>4</v>
      </c>
      <c r="AB357">
        <v>4</v>
      </c>
      <c r="AC357" t="s">
        <v>451</v>
      </c>
      <c r="AJ357">
        <v>5</v>
      </c>
      <c r="AK357" t="s">
        <v>239</v>
      </c>
      <c r="AL357" t="s">
        <v>323</v>
      </c>
      <c r="AQ357" t="s">
        <v>7</v>
      </c>
      <c r="AR357" s="124" t="s">
        <v>239</v>
      </c>
      <c r="AS357" t="s">
        <v>7</v>
      </c>
      <c r="AU357" t="s">
        <v>239</v>
      </c>
      <c r="AW357">
        <v>5</v>
      </c>
      <c r="AX357" s="124">
        <v>5</v>
      </c>
      <c r="AY357" s="209" t="s">
        <v>309</v>
      </c>
      <c r="AZ357" t="s">
        <v>315</v>
      </c>
      <c r="BB357">
        <f t="shared" si="23"/>
        <v>1</v>
      </c>
      <c r="BC357">
        <f t="shared" si="28"/>
        <v>0</v>
      </c>
      <c r="BD357">
        <f t="shared" si="28"/>
        <v>1</v>
      </c>
      <c r="BE357">
        <f t="shared" si="28"/>
        <v>0</v>
      </c>
      <c r="BF357">
        <f t="shared" si="28"/>
        <v>0</v>
      </c>
      <c r="BG357">
        <f t="shared" si="28"/>
        <v>0</v>
      </c>
      <c r="BH357">
        <f t="shared" si="25"/>
        <v>0</v>
      </c>
      <c r="BI357">
        <f t="shared" si="27"/>
        <v>0</v>
      </c>
      <c r="BJ357">
        <f t="shared" si="27"/>
        <v>1</v>
      </c>
      <c r="BK357">
        <f t="shared" si="27"/>
        <v>0</v>
      </c>
      <c r="BL357">
        <f t="shared" si="27"/>
        <v>1</v>
      </c>
      <c r="BM357">
        <f t="shared" si="27"/>
        <v>0</v>
      </c>
      <c r="BN357">
        <f t="shared" si="27"/>
        <v>0</v>
      </c>
    </row>
    <row r="358" spans="3:66" x14ac:dyDescent="0.2">
      <c r="C358" s="167" t="str">
        <f>IFERROR(VLOOKUP(E358,BLIOTECAS!$C$1:$E$26,3,FALSE),"")</f>
        <v>Humanidades</v>
      </c>
      <c r="D358" s="229">
        <v>43970.538194444445</v>
      </c>
      <c r="E358" t="s">
        <v>86</v>
      </c>
      <c r="F358" t="s">
        <v>311</v>
      </c>
      <c r="G358" t="s">
        <v>311</v>
      </c>
      <c r="H358" t="s">
        <v>339</v>
      </c>
      <c r="I358" t="s">
        <v>86</v>
      </c>
      <c r="Q358">
        <v>5</v>
      </c>
      <c r="R358">
        <v>5</v>
      </c>
      <c r="S358">
        <v>4</v>
      </c>
      <c r="T358">
        <v>4</v>
      </c>
      <c r="U358">
        <v>4</v>
      </c>
      <c r="V358">
        <v>5</v>
      </c>
      <c r="X358">
        <v>5</v>
      </c>
      <c r="Y358">
        <v>5</v>
      </c>
      <c r="Z358">
        <v>5</v>
      </c>
      <c r="AA358">
        <v>5</v>
      </c>
      <c r="AB358">
        <v>5</v>
      </c>
      <c r="AJ358">
        <v>5</v>
      </c>
      <c r="AK358" t="s">
        <v>239</v>
      </c>
      <c r="AL358" t="s">
        <v>327</v>
      </c>
      <c r="AQ358" t="s">
        <v>239</v>
      </c>
      <c r="AR358" s="124" t="s">
        <v>239</v>
      </c>
      <c r="AS358" t="s">
        <v>239</v>
      </c>
      <c r="AU358" t="s">
        <v>239</v>
      </c>
      <c r="AW358">
        <v>5</v>
      </c>
      <c r="AX358" s="124">
        <v>5</v>
      </c>
      <c r="AY358" s="209" t="s">
        <v>309</v>
      </c>
      <c r="AZ358" t="s">
        <v>310</v>
      </c>
      <c r="BB358">
        <f t="shared" ref="BB358:BB421" si="29">IF(IFERROR(FIND(BB$1,$H358,1),0)&lt;&gt;0,1,0)</f>
        <v>0</v>
      </c>
      <c r="BC358">
        <f t="shared" si="28"/>
        <v>0</v>
      </c>
      <c r="BD358">
        <f t="shared" si="28"/>
        <v>1</v>
      </c>
      <c r="BE358">
        <f t="shared" si="28"/>
        <v>0</v>
      </c>
      <c r="BF358">
        <f t="shared" si="28"/>
        <v>0</v>
      </c>
      <c r="BG358">
        <f t="shared" si="28"/>
        <v>0</v>
      </c>
      <c r="BH358">
        <f t="shared" si="25"/>
        <v>0</v>
      </c>
      <c r="BI358">
        <f t="shared" si="27"/>
        <v>0</v>
      </c>
      <c r="BJ358">
        <f t="shared" si="27"/>
        <v>0</v>
      </c>
      <c r="BK358">
        <f t="shared" si="27"/>
        <v>0</v>
      </c>
      <c r="BL358">
        <f t="shared" si="27"/>
        <v>0</v>
      </c>
      <c r="BM358">
        <f t="shared" si="27"/>
        <v>0</v>
      </c>
      <c r="BN358">
        <f t="shared" si="27"/>
        <v>0</v>
      </c>
    </row>
    <row r="359" spans="3:66" x14ac:dyDescent="0.2">
      <c r="C359" s="167" t="str">
        <f>IFERROR(VLOOKUP(E359,BLIOTECAS!$C$1:$E$26,3,FALSE),"")</f>
        <v>Ciencias de la Salud</v>
      </c>
      <c r="D359" s="229">
        <v>43970.536111111112</v>
      </c>
      <c r="E359" t="s">
        <v>84</v>
      </c>
      <c r="F359" t="s">
        <v>303</v>
      </c>
      <c r="G359" t="s">
        <v>303</v>
      </c>
      <c r="H359" t="s">
        <v>312</v>
      </c>
      <c r="I359" t="s">
        <v>84</v>
      </c>
      <c r="Q359">
        <v>3</v>
      </c>
      <c r="R359">
        <v>4</v>
      </c>
      <c r="S359">
        <v>4</v>
      </c>
      <c r="T359">
        <v>3</v>
      </c>
      <c r="U359">
        <v>3</v>
      </c>
      <c r="V359">
        <v>3</v>
      </c>
      <c r="X359">
        <v>4</v>
      </c>
      <c r="Y359">
        <v>3</v>
      </c>
      <c r="Z359">
        <v>4</v>
      </c>
      <c r="AA359">
        <v>2</v>
      </c>
      <c r="AB359">
        <v>3</v>
      </c>
      <c r="AC359" t="s">
        <v>436</v>
      </c>
      <c r="AJ359">
        <v>4</v>
      </c>
      <c r="AK359" t="s">
        <v>239</v>
      </c>
      <c r="AL359" t="s">
        <v>323</v>
      </c>
      <c r="AQ359" t="s">
        <v>7</v>
      </c>
      <c r="AR359" s="124" t="s">
        <v>239</v>
      </c>
      <c r="AS359" t="s">
        <v>239</v>
      </c>
      <c r="AT359" t="s">
        <v>324</v>
      </c>
      <c r="AU359" t="s">
        <v>7</v>
      </c>
      <c r="AW359">
        <v>4</v>
      </c>
      <c r="AX359" s="124">
        <v>4</v>
      </c>
      <c r="AY359" s="209" t="s">
        <v>321</v>
      </c>
      <c r="AZ359" t="s">
        <v>310</v>
      </c>
      <c r="BB359">
        <f t="shared" si="29"/>
        <v>1</v>
      </c>
      <c r="BC359">
        <f t="shared" si="28"/>
        <v>0</v>
      </c>
      <c r="BD359">
        <f t="shared" si="28"/>
        <v>0</v>
      </c>
      <c r="BE359">
        <f t="shared" si="28"/>
        <v>0</v>
      </c>
      <c r="BF359">
        <f t="shared" si="28"/>
        <v>0</v>
      </c>
      <c r="BG359">
        <f t="shared" si="28"/>
        <v>0</v>
      </c>
      <c r="BH359">
        <f t="shared" si="25"/>
        <v>1</v>
      </c>
      <c r="BI359">
        <f t="shared" si="25"/>
        <v>0</v>
      </c>
      <c r="BJ359">
        <f t="shared" si="25"/>
        <v>0</v>
      </c>
      <c r="BK359">
        <f t="shared" si="25"/>
        <v>0</v>
      </c>
      <c r="BL359">
        <f t="shared" si="25"/>
        <v>0</v>
      </c>
      <c r="BM359">
        <f t="shared" si="25"/>
        <v>0</v>
      </c>
      <c r="BN359">
        <f t="shared" si="25"/>
        <v>0</v>
      </c>
    </row>
    <row r="360" spans="3:66" x14ac:dyDescent="0.2">
      <c r="C360" s="167" t="str">
        <f>IFERROR(VLOOKUP(E360,BLIOTECAS!$C$1:$E$26,3,FALSE),"")</f>
        <v>Ciencias de la Salud</v>
      </c>
      <c r="D360" s="229">
        <v>43970.535416666666</v>
      </c>
      <c r="E360" t="s">
        <v>89</v>
      </c>
      <c r="F360" t="s">
        <v>316</v>
      </c>
      <c r="G360" t="s">
        <v>304</v>
      </c>
      <c r="H360" t="s">
        <v>312</v>
      </c>
      <c r="I360" t="s">
        <v>89</v>
      </c>
      <c r="J360" t="s">
        <v>90</v>
      </c>
      <c r="K360" t="s">
        <v>84</v>
      </c>
      <c r="Q360">
        <v>5</v>
      </c>
      <c r="R360">
        <v>5</v>
      </c>
      <c r="U360">
        <v>4</v>
      </c>
      <c r="V360">
        <v>4</v>
      </c>
      <c r="X360">
        <v>4</v>
      </c>
      <c r="Y360">
        <v>5</v>
      </c>
      <c r="Z360">
        <v>4</v>
      </c>
      <c r="AA360">
        <v>4</v>
      </c>
      <c r="AB360">
        <v>4</v>
      </c>
      <c r="AC360" t="s">
        <v>326</v>
      </c>
      <c r="AJ360">
        <v>5</v>
      </c>
      <c r="AK360" t="s">
        <v>7</v>
      </c>
      <c r="AQ360" t="s">
        <v>7</v>
      </c>
      <c r="AR360" s="124" t="s">
        <v>7</v>
      </c>
      <c r="AS360" t="s">
        <v>7</v>
      </c>
      <c r="AU360" t="s">
        <v>7</v>
      </c>
      <c r="AW360">
        <v>4</v>
      </c>
      <c r="AX360" s="124">
        <v>4</v>
      </c>
      <c r="AY360" s="209" t="s">
        <v>309</v>
      </c>
      <c r="AZ360" t="s">
        <v>337</v>
      </c>
      <c r="BB360">
        <f t="shared" si="29"/>
        <v>1</v>
      </c>
      <c r="BC360">
        <f t="shared" si="28"/>
        <v>0</v>
      </c>
      <c r="BD360">
        <f t="shared" si="28"/>
        <v>0</v>
      </c>
      <c r="BE360">
        <f t="shared" si="28"/>
        <v>0</v>
      </c>
      <c r="BF360">
        <f t="shared" si="28"/>
        <v>0</v>
      </c>
      <c r="BG360">
        <f t="shared" si="28"/>
        <v>0</v>
      </c>
      <c r="BH360">
        <f t="shared" ref="BH360:BN396" si="30">IF(IFERROR(FIND(BH$1,$AC360,1),0)&lt;&gt;0,1,0)</f>
        <v>0</v>
      </c>
      <c r="BI360">
        <f t="shared" si="30"/>
        <v>0</v>
      </c>
      <c r="BJ360">
        <f t="shared" si="30"/>
        <v>0</v>
      </c>
      <c r="BK360">
        <f t="shared" si="30"/>
        <v>1</v>
      </c>
      <c r="BL360">
        <f t="shared" si="30"/>
        <v>0</v>
      </c>
      <c r="BM360">
        <f t="shared" si="30"/>
        <v>0</v>
      </c>
      <c r="BN360">
        <f t="shared" si="30"/>
        <v>0</v>
      </c>
    </row>
    <row r="361" spans="3:66" x14ac:dyDescent="0.2">
      <c r="C361" s="167" t="str">
        <f>IFERROR(VLOOKUP(E361,BLIOTECAS!$C$1:$E$26,3,FALSE),"")</f>
        <v>Humanidades</v>
      </c>
      <c r="D361" s="229">
        <v>43970.534722222219</v>
      </c>
      <c r="E361" t="s">
        <v>83</v>
      </c>
      <c r="F361" t="s">
        <v>316</v>
      </c>
      <c r="G361" t="s">
        <v>304</v>
      </c>
      <c r="H361" t="s">
        <v>312</v>
      </c>
      <c r="I361" t="s">
        <v>83</v>
      </c>
      <c r="Q361">
        <v>4</v>
      </c>
      <c r="R361">
        <v>5</v>
      </c>
      <c r="S361">
        <v>3</v>
      </c>
      <c r="T361">
        <v>4</v>
      </c>
      <c r="U361">
        <v>2</v>
      </c>
      <c r="V361">
        <v>5</v>
      </c>
      <c r="X361">
        <v>5</v>
      </c>
      <c r="Y361">
        <v>5</v>
      </c>
      <c r="Z361">
        <v>5</v>
      </c>
      <c r="AA361">
        <v>5</v>
      </c>
      <c r="AB361">
        <v>5</v>
      </c>
      <c r="AC361" t="s">
        <v>373</v>
      </c>
      <c r="AJ361">
        <v>5</v>
      </c>
      <c r="AK361" t="s">
        <v>239</v>
      </c>
      <c r="AL361" t="s">
        <v>327</v>
      </c>
      <c r="AQ361" t="s">
        <v>239</v>
      </c>
      <c r="AR361" s="124" t="s">
        <v>239</v>
      </c>
      <c r="AS361" t="s">
        <v>7</v>
      </c>
      <c r="AU361" t="s">
        <v>239</v>
      </c>
      <c r="AW361">
        <v>5</v>
      </c>
      <c r="AX361" s="124">
        <v>5</v>
      </c>
      <c r="AY361" s="209" t="s">
        <v>309</v>
      </c>
      <c r="AZ361" t="s">
        <v>315</v>
      </c>
      <c r="BB361">
        <f t="shared" si="29"/>
        <v>1</v>
      </c>
      <c r="BC361">
        <f t="shared" si="28"/>
        <v>0</v>
      </c>
      <c r="BD361">
        <f t="shared" si="28"/>
        <v>0</v>
      </c>
      <c r="BE361">
        <f t="shared" si="28"/>
        <v>0</v>
      </c>
      <c r="BF361">
        <f t="shared" si="28"/>
        <v>0</v>
      </c>
      <c r="BG361">
        <f t="shared" si="28"/>
        <v>0</v>
      </c>
      <c r="BH361">
        <f t="shared" si="30"/>
        <v>1</v>
      </c>
      <c r="BI361">
        <f t="shared" si="30"/>
        <v>0</v>
      </c>
      <c r="BJ361">
        <f t="shared" si="30"/>
        <v>0</v>
      </c>
      <c r="BK361">
        <f t="shared" si="30"/>
        <v>1</v>
      </c>
      <c r="BL361">
        <f t="shared" si="30"/>
        <v>0</v>
      </c>
      <c r="BM361">
        <f t="shared" si="30"/>
        <v>0</v>
      </c>
      <c r="BN361">
        <f t="shared" si="30"/>
        <v>0</v>
      </c>
    </row>
    <row r="362" spans="3:66" x14ac:dyDescent="0.2">
      <c r="C362" s="167" t="str">
        <f>IFERROR(VLOOKUP(E362,BLIOTECAS!$C$1:$E$26,3,FALSE),"")</f>
        <v>Ciencias Sociales</v>
      </c>
      <c r="D362" s="229">
        <v>43970.533333333333</v>
      </c>
      <c r="E362" t="s">
        <v>203</v>
      </c>
      <c r="F362" t="s">
        <v>311</v>
      </c>
      <c r="G362" t="s">
        <v>311</v>
      </c>
      <c r="H362" t="s">
        <v>312</v>
      </c>
      <c r="I362" t="s">
        <v>203</v>
      </c>
      <c r="J362" t="s">
        <v>80</v>
      </c>
      <c r="Q362">
        <v>4</v>
      </c>
      <c r="R362">
        <v>5</v>
      </c>
      <c r="S362">
        <v>5</v>
      </c>
      <c r="T362">
        <v>3</v>
      </c>
      <c r="U362">
        <v>3</v>
      </c>
      <c r="V362">
        <v>5</v>
      </c>
      <c r="X362">
        <v>4</v>
      </c>
      <c r="Y362">
        <v>5</v>
      </c>
      <c r="Z362">
        <v>3</v>
      </c>
      <c r="AA362">
        <v>5</v>
      </c>
      <c r="AB362">
        <v>3</v>
      </c>
      <c r="AC362" t="s">
        <v>331</v>
      </c>
      <c r="AJ362">
        <v>5</v>
      </c>
      <c r="AK362" t="s">
        <v>239</v>
      </c>
      <c r="AL362" t="s">
        <v>307</v>
      </c>
      <c r="AQ362" t="s">
        <v>7</v>
      </c>
      <c r="AR362" s="124" t="s">
        <v>239</v>
      </c>
      <c r="AS362" t="s">
        <v>239</v>
      </c>
      <c r="AT362" t="s">
        <v>324</v>
      </c>
      <c r="AU362" t="s">
        <v>239</v>
      </c>
      <c r="AW362">
        <v>5</v>
      </c>
      <c r="AX362" s="124">
        <v>5</v>
      </c>
      <c r="AY362" s="209" t="s">
        <v>309</v>
      </c>
      <c r="AZ362" t="s">
        <v>310</v>
      </c>
      <c r="BB362">
        <f t="shared" si="29"/>
        <v>1</v>
      </c>
      <c r="BC362">
        <f t="shared" si="28"/>
        <v>0</v>
      </c>
      <c r="BD362">
        <f t="shared" si="28"/>
        <v>0</v>
      </c>
      <c r="BE362">
        <f t="shared" si="28"/>
        <v>0</v>
      </c>
      <c r="BF362">
        <f t="shared" si="28"/>
        <v>0</v>
      </c>
      <c r="BG362">
        <f t="shared" si="28"/>
        <v>0</v>
      </c>
      <c r="BH362">
        <f t="shared" si="30"/>
        <v>0</v>
      </c>
      <c r="BI362">
        <f t="shared" si="30"/>
        <v>0</v>
      </c>
      <c r="BJ362">
        <f t="shared" si="30"/>
        <v>0</v>
      </c>
      <c r="BK362">
        <f t="shared" si="30"/>
        <v>0</v>
      </c>
      <c r="BL362">
        <f t="shared" si="30"/>
        <v>1</v>
      </c>
      <c r="BM362">
        <f t="shared" si="30"/>
        <v>0</v>
      </c>
      <c r="BN362">
        <f t="shared" si="30"/>
        <v>0</v>
      </c>
    </row>
    <row r="363" spans="3:66" x14ac:dyDescent="0.2">
      <c r="C363" s="167" t="str">
        <f>IFERROR(VLOOKUP(E363,BLIOTECAS!$C$1:$E$26,3,FALSE),"")</f>
        <v>Ciencias Experimentales</v>
      </c>
      <c r="D363" s="229">
        <v>43970.533333333333</v>
      </c>
      <c r="E363" t="s">
        <v>77</v>
      </c>
      <c r="F363" t="s">
        <v>316</v>
      </c>
      <c r="G363" t="s">
        <v>303</v>
      </c>
      <c r="H363" t="s">
        <v>312</v>
      </c>
      <c r="I363" t="s">
        <v>77</v>
      </c>
      <c r="J363" t="s">
        <v>81</v>
      </c>
      <c r="K363" t="s">
        <v>79</v>
      </c>
      <c r="Q363">
        <v>3</v>
      </c>
      <c r="R363">
        <v>4</v>
      </c>
      <c r="S363">
        <v>3</v>
      </c>
      <c r="T363">
        <v>4</v>
      </c>
      <c r="U363">
        <v>5</v>
      </c>
      <c r="V363">
        <v>5</v>
      </c>
      <c r="X363">
        <v>5</v>
      </c>
      <c r="Y363">
        <v>5</v>
      </c>
      <c r="Z363">
        <v>5</v>
      </c>
      <c r="AA363">
        <v>5</v>
      </c>
      <c r="AB363">
        <v>5</v>
      </c>
      <c r="AC363" t="s">
        <v>378</v>
      </c>
      <c r="AK363" t="s">
        <v>239</v>
      </c>
      <c r="AL363" t="s">
        <v>323</v>
      </c>
      <c r="AQ363" t="s">
        <v>7</v>
      </c>
      <c r="AR363" s="124" t="s">
        <v>239</v>
      </c>
      <c r="AS363" t="s">
        <v>7</v>
      </c>
      <c r="AU363" t="s">
        <v>239</v>
      </c>
      <c r="AW363">
        <v>5</v>
      </c>
      <c r="AX363" s="124">
        <v>5</v>
      </c>
      <c r="AY363" s="209" t="s">
        <v>321</v>
      </c>
      <c r="AZ363" t="s">
        <v>315</v>
      </c>
      <c r="BB363">
        <f t="shared" si="29"/>
        <v>1</v>
      </c>
      <c r="BC363">
        <f t="shared" si="28"/>
        <v>0</v>
      </c>
      <c r="BD363">
        <f t="shared" si="28"/>
        <v>0</v>
      </c>
      <c r="BE363">
        <f t="shared" si="28"/>
        <v>0</v>
      </c>
      <c r="BF363">
        <f t="shared" si="28"/>
        <v>0</v>
      </c>
      <c r="BG363">
        <f t="shared" si="28"/>
        <v>0</v>
      </c>
      <c r="BH363">
        <f t="shared" si="30"/>
        <v>0</v>
      </c>
      <c r="BI363">
        <f t="shared" si="30"/>
        <v>1</v>
      </c>
      <c r="BJ363">
        <f t="shared" si="30"/>
        <v>0</v>
      </c>
      <c r="BK363">
        <f t="shared" si="30"/>
        <v>1</v>
      </c>
      <c r="BL363">
        <f t="shared" si="30"/>
        <v>0</v>
      </c>
      <c r="BM363">
        <f t="shared" si="30"/>
        <v>0</v>
      </c>
      <c r="BN363">
        <f t="shared" si="30"/>
        <v>0</v>
      </c>
    </row>
    <row r="364" spans="3:66" x14ac:dyDescent="0.2">
      <c r="C364" s="167" t="str">
        <f>IFERROR(VLOOKUP(E364,BLIOTECAS!$C$1:$E$26,3,FALSE),"")</f>
        <v>Humanidades</v>
      </c>
      <c r="D364" s="229">
        <v>43970.533333333333</v>
      </c>
      <c r="E364" t="s">
        <v>72</v>
      </c>
      <c r="F364" t="s">
        <v>303</v>
      </c>
      <c r="G364" t="s">
        <v>303</v>
      </c>
      <c r="H364" t="s">
        <v>339</v>
      </c>
      <c r="I364" t="s">
        <v>72</v>
      </c>
      <c r="J364" t="s">
        <v>67</v>
      </c>
      <c r="K364" t="s">
        <v>75</v>
      </c>
      <c r="L364" t="s">
        <v>571</v>
      </c>
      <c r="Q364">
        <v>1</v>
      </c>
      <c r="R364">
        <v>3</v>
      </c>
      <c r="S364">
        <v>4</v>
      </c>
      <c r="T364">
        <v>4</v>
      </c>
      <c r="U364">
        <v>5</v>
      </c>
      <c r="V364">
        <v>2</v>
      </c>
      <c r="X364">
        <v>4</v>
      </c>
      <c r="Y364">
        <v>5</v>
      </c>
      <c r="Z364">
        <v>3</v>
      </c>
      <c r="AA364">
        <v>5</v>
      </c>
      <c r="AB364">
        <v>4</v>
      </c>
      <c r="AC364" t="s">
        <v>572</v>
      </c>
      <c r="AJ364">
        <v>4</v>
      </c>
      <c r="AK364" t="s">
        <v>239</v>
      </c>
      <c r="AL364" t="s">
        <v>323</v>
      </c>
      <c r="AQ364" t="s">
        <v>7</v>
      </c>
      <c r="AR364" s="124" t="s">
        <v>239</v>
      </c>
      <c r="AS364" t="s">
        <v>7</v>
      </c>
      <c r="AU364" t="s">
        <v>239</v>
      </c>
      <c r="AW364">
        <v>5</v>
      </c>
      <c r="AX364" s="124">
        <v>5</v>
      </c>
      <c r="AY364" s="209" t="s">
        <v>309</v>
      </c>
      <c r="AZ364" t="s">
        <v>310</v>
      </c>
      <c r="BA364" t="s">
        <v>573</v>
      </c>
      <c r="BB364">
        <f t="shared" si="29"/>
        <v>0</v>
      </c>
      <c r="BC364">
        <f t="shared" si="28"/>
        <v>0</v>
      </c>
      <c r="BD364">
        <f t="shared" si="28"/>
        <v>1</v>
      </c>
      <c r="BE364">
        <f t="shared" si="28"/>
        <v>0</v>
      </c>
      <c r="BF364">
        <f t="shared" si="28"/>
        <v>0</v>
      </c>
      <c r="BG364">
        <f t="shared" si="28"/>
        <v>0</v>
      </c>
      <c r="BH364">
        <f t="shared" si="30"/>
        <v>1</v>
      </c>
      <c r="BI364">
        <f t="shared" si="30"/>
        <v>0</v>
      </c>
      <c r="BJ364">
        <f t="shared" si="30"/>
        <v>1</v>
      </c>
      <c r="BK364">
        <f t="shared" si="30"/>
        <v>0</v>
      </c>
      <c r="BL364">
        <f t="shared" si="30"/>
        <v>1</v>
      </c>
      <c r="BM364">
        <f t="shared" si="30"/>
        <v>0</v>
      </c>
      <c r="BN364">
        <f t="shared" si="30"/>
        <v>1</v>
      </c>
    </row>
    <row r="365" spans="3:66" x14ac:dyDescent="0.2">
      <c r="C365" s="167" t="str">
        <f>IFERROR(VLOOKUP(E365,BLIOTECAS!$C$1:$E$26,3,FALSE),"")</f>
        <v>Ciencias de la Salud</v>
      </c>
      <c r="D365" s="229">
        <v>43970.532638888886</v>
      </c>
      <c r="E365" t="s">
        <v>90</v>
      </c>
      <c r="F365" t="s">
        <v>303</v>
      </c>
      <c r="G365" t="s">
        <v>304</v>
      </c>
      <c r="H365" t="s">
        <v>312</v>
      </c>
      <c r="I365" t="s">
        <v>90</v>
      </c>
      <c r="Q365">
        <v>5</v>
      </c>
      <c r="R365">
        <v>3</v>
      </c>
      <c r="S365">
        <v>5</v>
      </c>
      <c r="T365">
        <v>5</v>
      </c>
      <c r="U365">
        <v>5</v>
      </c>
      <c r="V365">
        <v>5</v>
      </c>
      <c r="X365">
        <v>5</v>
      </c>
      <c r="Y365">
        <v>5</v>
      </c>
      <c r="Z365">
        <v>5</v>
      </c>
      <c r="AA365">
        <v>5</v>
      </c>
      <c r="AB365">
        <v>5</v>
      </c>
      <c r="AC365" t="s">
        <v>314</v>
      </c>
      <c r="AJ365">
        <v>4</v>
      </c>
      <c r="AK365" t="s">
        <v>239</v>
      </c>
      <c r="AL365" t="s">
        <v>323</v>
      </c>
      <c r="AQ365" t="s">
        <v>7</v>
      </c>
      <c r="AR365" s="124" t="s">
        <v>239</v>
      </c>
      <c r="AS365" t="s">
        <v>239</v>
      </c>
      <c r="AT365" t="s">
        <v>324</v>
      </c>
      <c r="AU365" t="s">
        <v>7</v>
      </c>
      <c r="AW365">
        <v>5</v>
      </c>
      <c r="AX365" s="124">
        <v>5</v>
      </c>
      <c r="AY365" s="209" t="s">
        <v>309</v>
      </c>
      <c r="AZ365" t="s">
        <v>315</v>
      </c>
      <c r="BB365">
        <f t="shared" si="29"/>
        <v>1</v>
      </c>
      <c r="BC365">
        <f t="shared" si="28"/>
        <v>0</v>
      </c>
      <c r="BD365">
        <f t="shared" si="28"/>
        <v>0</v>
      </c>
      <c r="BE365">
        <f t="shared" si="28"/>
        <v>0</v>
      </c>
      <c r="BF365">
        <f t="shared" si="28"/>
        <v>0</v>
      </c>
      <c r="BG365">
        <f t="shared" si="28"/>
        <v>0</v>
      </c>
      <c r="BH365">
        <f t="shared" si="30"/>
        <v>0</v>
      </c>
      <c r="BI365">
        <f t="shared" si="30"/>
        <v>0</v>
      </c>
      <c r="BJ365">
        <f t="shared" si="30"/>
        <v>0</v>
      </c>
      <c r="BK365">
        <f t="shared" si="30"/>
        <v>0</v>
      </c>
      <c r="BL365">
        <f t="shared" si="30"/>
        <v>0</v>
      </c>
      <c r="BM365">
        <f t="shared" si="30"/>
        <v>1</v>
      </c>
      <c r="BN365">
        <f t="shared" si="30"/>
        <v>0</v>
      </c>
    </row>
    <row r="366" spans="3:66" x14ac:dyDescent="0.2">
      <c r="C366" s="167" t="str">
        <f>IFERROR(VLOOKUP(E366,BLIOTECAS!$C$1:$E$26,3,FALSE),"")</f>
        <v>Humanidades</v>
      </c>
      <c r="D366" s="229">
        <v>43970.532638888886</v>
      </c>
      <c r="E366" t="s">
        <v>83</v>
      </c>
      <c r="F366" t="s">
        <v>303</v>
      </c>
      <c r="G366" t="s">
        <v>303</v>
      </c>
      <c r="H366" t="s">
        <v>312</v>
      </c>
      <c r="I366" t="s">
        <v>83</v>
      </c>
      <c r="Q366">
        <v>5</v>
      </c>
      <c r="R366">
        <v>4</v>
      </c>
      <c r="S366">
        <v>2</v>
      </c>
      <c r="U366">
        <v>4</v>
      </c>
      <c r="V366">
        <v>3</v>
      </c>
      <c r="X366">
        <v>4</v>
      </c>
      <c r="Y366">
        <v>4</v>
      </c>
      <c r="Z366">
        <v>4</v>
      </c>
      <c r="AA366">
        <v>4</v>
      </c>
      <c r="AB366">
        <v>3</v>
      </c>
      <c r="AC366" t="s">
        <v>326</v>
      </c>
      <c r="AJ366">
        <v>4</v>
      </c>
      <c r="AK366" t="s">
        <v>7</v>
      </c>
      <c r="AQ366" t="s">
        <v>7</v>
      </c>
      <c r="AR366" s="124" t="s">
        <v>7</v>
      </c>
      <c r="AS366" t="s">
        <v>7</v>
      </c>
      <c r="AU366" t="s">
        <v>7</v>
      </c>
      <c r="AW366">
        <v>4</v>
      </c>
      <c r="AX366" s="124">
        <v>4</v>
      </c>
      <c r="AY366" s="209" t="s">
        <v>343</v>
      </c>
      <c r="AZ366" t="s">
        <v>315</v>
      </c>
      <c r="BB366">
        <f t="shared" si="29"/>
        <v>1</v>
      </c>
      <c r="BC366">
        <f t="shared" si="28"/>
        <v>0</v>
      </c>
      <c r="BD366">
        <f t="shared" si="28"/>
        <v>0</v>
      </c>
      <c r="BE366">
        <f t="shared" si="28"/>
        <v>0</v>
      </c>
      <c r="BF366">
        <f t="shared" si="28"/>
        <v>0</v>
      </c>
      <c r="BG366">
        <f t="shared" si="28"/>
        <v>0</v>
      </c>
      <c r="BH366">
        <f t="shared" si="30"/>
        <v>0</v>
      </c>
      <c r="BI366">
        <f t="shared" si="30"/>
        <v>0</v>
      </c>
      <c r="BJ366">
        <f t="shared" si="30"/>
        <v>0</v>
      </c>
      <c r="BK366">
        <f t="shared" si="30"/>
        <v>1</v>
      </c>
      <c r="BL366">
        <f t="shared" si="30"/>
        <v>0</v>
      </c>
      <c r="BM366">
        <f t="shared" si="30"/>
        <v>0</v>
      </c>
      <c r="BN366">
        <f t="shared" si="30"/>
        <v>0</v>
      </c>
    </row>
    <row r="367" spans="3:66" x14ac:dyDescent="0.2">
      <c r="C367" s="167" t="str">
        <f>IFERROR(VLOOKUP(E367,BLIOTECAS!$C$1:$E$26,3,FALSE),"")</f>
        <v>Ciencias Experimentales</v>
      </c>
      <c r="D367" s="229">
        <v>43970.530555555553</v>
      </c>
      <c r="E367" t="s">
        <v>77</v>
      </c>
      <c r="F367" t="s">
        <v>351</v>
      </c>
      <c r="G367" t="s">
        <v>303</v>
      </c>
      <c r="H367" t="s">
        <v>339</v>
      </c>
      <c r="I367" t="s">
        <v>77</v>
      </c>
      <c r="J367" t="s">
        <v>79</v>
      </c>
      <c r="K367" t="s">
        <v>202</v>
      </c>
      <c r="Q367">
        <v>2</v>
      </c>
      <c r="R367">
        <v>3</v>
      </c>
      <c r="S367">
        <v>4</v>
      </c>
      <c r="T367">
        <v>5</v>
      </c>
      <c r="U367">
        <v>5</v>
      </c>
      <c r="V367">
        <v>4</v>
      </c>
      <c r="X367">
        <v>3</v>
      </c>
      <c r="Y367">
        <v>4</v>
      </c>
      <c r="Z367">
        <v>3</v>
      </c>
      <c r="AA367">
        <v>3</v>
      </c>
      <c r="AB367">
        <v>3</v>
      </c>
      <c r="AJ367">
        <v>4</v>
      </c>
      <c r="AK367" t="s">
        <v>239</v>
      </c>
      <c r="AL367" t="s">
        <v>323</v>
      </c>
      <c r="AQ367" t="s">
        <v>7</v>
      </c>
      <c r="AR367" s="124" t="s">
        <v>239</v>
      </c>
      <c r="AS367" t="s">
        <v>7</v>
      </c>
      <c r="AU367" t="s">
        <v>239</v>
      </c>
      <c r="AW367">
        <v>5</v>
      </c>
      <c r="AX367" s="124">
        <v>5</v>
      </c>
      <c r="AY367" s="209" t="s">
        <v>321</v>
      </c>
      <c r="AZ367" t="s">
        <v>315</v>
      </c>
      <c r="BB367">
        <f t="shared" si="29"/>
        <v>0</v>
      </c>
      <c r="BC367">
        <f t="shared" si="28"/>
        <v>0</v>
      </c>
      <c r="BD367">
        <f t="shared" si="28"/>
        <v>1</v>
      </c>
      <c r="BE367">
        <f t="shared" si="28"/>
        <v>0</v>
      </c>
      <c r="BF367">
        <f t="shared" si="28"/>
        <v>0</v>
      </c>
      <c r="BG367">
        <f t="shared" si="28"/>
        <v>0</v>
      </c>
      <c r="BH367">
        <f t="shared" si="30"/>
        <v>0</v>
      </c>
      <c r="BI367">
        <f t="shared" si="30"/>
        <v>0</v>
      </c>
      <c r="BJ367">
        <f t="shared" si="30"/>
        <v>0</v>
      </c>
      <c r="BK367">
        <f t="shared" si="30"/>
        <v>0</v>
      </c>
      <c r="BL367">
        <f t="shared" si="30"/>
        <v>0</v>
      </c>
      <c r="BM367">
        <f t="shared" si="30"/>
        <v>0</v>
      </c>
      <c r="BN367">
        <f t="shared" si="30"/>
        <v>0</v>
      </c>
    </row>
    <row r="368" spans="3:66" x14ac:dyDescent="0.2">
      <c r="C368" s="167" t="str">
        <f>IFERROR(VLOOKUP(E368,BLIOTECAS!$C$1:$E$26,3,FALSE),"")</f>
        <v>Ciencias de la Salud</v>
      </c>
      <c r="D368" s="229">
        <v>43970.529166666667</v>
      </c>
      <c r="E368" t="s">
        <v>200</v>
      </c>
      <c r="F368" t="s">
        <v>303</v>
      </c>
      <c r="G368" t="s">
        <v>311</v>
      </c>
      <c r="H368" t="s">
        <v>330</v>
      </c>
      <c r="I368" t="s">
        <v>89</v>
      </c>
      <c r="J368" t="s">
        <v>90</v>
      </c>
      <c r="K368" t="s">
        <v>84</v>
      </c>
      <c r="Q368">
        <v>2</v>
      </c>
      <c r="R368">
        <v>5</v>
      </c>
      <c r="S368">
        <v>3</v>
      </c>
      <c r="T368">
        <v>2</v>
      </c>
      <c r="U368">
        <v>3</v>
      </c>
      <c r="V368">
        <v>5</v>
      </c>
      <c r="X368">
        <v>5</v>
      </c>
      <c r="Y368">
        <v>5</v>
      </c>
      <c r="Z368">
        <v>4</v>
      </c>
      <c r="AA368">
        <v>5</v>
      </c>
      <c r="AB368">
        <v>5</v>
      </c>
      <c r="AC368" t="s">
        <v>369</v>
      </c>
      <c r="AJ368">
        <v>5</v>
      </c>
      <c r="AK368" t="s">
        <v>239</v>
      </c>
      <c r="AL368" t="s">
        <v>323</v>
      </c>
      <c r="AQ368" t="s">
        <v>239</v>
      </c>
      <c r="AR368" s="124" t="s">
        <v>239</v>
      </c>
      <c r="AS368" t="s">
        <v>239</v>
      </c>
      <c r="AT368" t="s">
        <v>6</v>
      </c>
      <c r="AU368" t="s">
        <v>239</v>
      </c>
      <c r="AV368" t="s">
        <v>574</v>
      </c>
      <c r="AW368">
        <v>5</v>
      </c>
      <c r="AX368" s="124">
        <v>5</v>
      </c>
      <c r="AY368" s="209" t="s">
        <v>309</v>
      </c>
      <c r="AZ368" t="s">
        <v>310</v>
      </c>
      <c r="BB368">
        <f t="shared" si="29"/>
        <v>0</v>
      </c>
      <c r="BC368">
        <f t="shared" si="28"/>
        <v>1</v>
      </c>
      <c r="BD368">
        <f t="shared" si="28"/>
        <v>0</v>
      </c>
      <c r="BE368">
        <f t="shared" si="28"/>
        <v>0</v>
      </c>
      <c r="BF368">
        <f t="shared" si="28"/>
        <v>0</v>
      </c>
      <c r="BG368">
        <f t="shared" si="28"/>
        <v>0</v>
      </c>
      <c r="BH368">
        <f t="shared" si="30"/>
        <v>0</v>
      </c>
      <c r="BI368">
        <f t="shared" si="30"/>
        <v>1</v>
      </c>
      <c r="BJ368">
        <f t="shared" si="30"/>
        <v>0</v>
      </c>
      <c r="BK368">
        <f t="shared" si="30"/>
        <v>0</v>
      </c>
      <c r="BL368">
        <f t="shared" si="30"/>
        <v>0</v>
      </c>
      <c r="BM368">
        <f t="shared" si="30"/>
        <v>0</v>
      </c>
      <c r="BN368">
        <f t="shared" si="30"/>
        <v>0</v>
      </c>
    </row>
    <row r="369" spans="3:66" x14ac:dyDescent="0.2">
      <c r="C369" s="167" t="str">
        <f>IFERROR(VLOOKUP(E369,BLIOTECAS!$C$1:$E$26,3,FALSE),"")</f>
        <v>Ciencias de la Salud</v>
      </c>
      <c r="D369" s="229">
        <v>43970.529166666667</v>
      </c>
      <c r="E369" t="s">
        <v>92</v>
      </c>
      <c r="F369" t="s">
        <v>316</v>
      </c>
      <c r="G369" t="s">
        <v>303</v>
      </c>
      <c r="H369" t="s">
        <v>312</v>
      </c>
      <c r="I369" t="s">
        <v>92</v>
      </c>
      <c r="J369" t="s">
        <v>92</v>
      </c>
      <c r="K369" t="s">
        <v>92</v>
      </c>
      <c r="Q369">
        <v>2</v>
      </c>
      <c r="R369">
        <v>5</v>
      </c>
      <c r="S369">
        <v>4</v>
      </c>
      <c r="T369">
        <v>1</v>
      </c>
      <c r="U369">
        <v>5</v>
      </c>
      <c r="V369">
        <v>4</v>
      </c>
      <c r="X369">
        <v>5</v>
      </c>
      <c r="Y369">
        <v>5</v>
      </c>
      <c r="Z369">
        <v>3</v>
      </c>
      <c r="AA369">
        <v>5</v>
      </c>
      <c r="AB369">
        <v>4</v>
      </c>
      <c r="AC369" t="s">
        <v>407</v>
      </c>
      <c r="AJ369">
        <v>5</v>
      </c>
      <c r="AK369" t="s">
        <v>239</v>
      </c>
      <c r="AL369" t="s">
        <v>323</v>
      </c>
      <c r="AQ369" t="s">
        <v>239</v>
      </c>
      <c r="AR369" s="124" t="s">
        <v>239</v>
      </c>
      <c r="AS369" t="s">
        <v>7</v>
      </c>
      <c r="AU369" t="s">
        <v>239</v>
      </c>
      <c r="AW369">
        <v>5</v>
      </c>
      <c r="AX369" s="124">
        <v>5</v>
      </c>
      <c r="AY369" s="209" t="s">
        <v>309</v>
      </c>
      <c r="AZ369" t="s">
        <v>337</v>
      </c>
      <c r="BB369">
        <f t="shared" si="29"/>
        <v>1</v>
      </c>
      <c r="BC369">
        <f t="shared" si="28"/>
        <v>0</v>
      </c>
      <c r="BD369">
        <f t="shared" si="28"/>
        <v>0</v>
      </c>
      <c r="BE369">
        <f t="shared" si="28"/>
        <v>0</v>
      </c>
      <c r="BF369">
        <f t="shared" si="28"/>
        <v>0</v>
      </c>
      <c r="BG369">
        <f t="shared" si="28"/>
        <v>0</v>
      </c>
      <c r="BH369">
        <f t="shared" si="30"/>
        <v>1</v>
      </c>
      <c r="BI369">
        <f t="shared" si="30"/>
        <v>0</v>
      </c>
      <c r="BJ369">
        <f t="shared" si="30"/>
        <v>0</v>
      </c>
      <c r="BK369">
        <f t="shared" si="30"/>
        <v>1</v>
      </c>
      <c r="BL369">
        <f t="shared" si="30"/>
        <v>0</v>
      </c>
      <c r="BM369">
        <f t="shared" si="30"/>
        <v>0</v>
      </c>
      <c r="BN369">
        <f t="shared" si="30"/>
        <v>1</v>
      </c>
    </row>
    <row r="370" spans="3:66" x14ac:dyDescent="0.2">
      <c r="C370" s="167" t="str">
        <f>IFERROR(VLOOKUP(E370,BLIOTECAS!$C$1:$E$26,3,FALSE),"")</f>
        <v>Humanidades</v>
      </c>
      <c r="D370" s="229">
        <v>43970.52847222222</v>
      </c>
      <c r="E370" t="s">
        <v>86</v>
      </c>
      <c r="F370" t="s">
        <v>311</v>
      </c>
      <c r="G370" t="s">
        <v>311</v>
      </c>
      <c r="H370" t="s">
        <v>330</v>
      </c>
      <c r="I370" t="s">
        <v>87</v>
      </c>
      <c r="J370" t="s">
        <v>359</v>
      </c>
      <c r="K370" t="s">
        <v>75</v>
      </c>
      <c r="Q370">
        <v>5</v>
      </c>
      <c r="R370">
        <v>4</v>
      </c>
      <c r="S370">
        <v>4</v>
      </c>
      <c r="T370">
        <v>2</v>
      </c>
      <c r="U370">
        <v>4</v>
      </c>
      <c r="V370">
        <v>4</v>
      </c>
      <c r="X370">
        <v>5</v>
      </c>
      <c r="Y370">
        <v>5</v>
      </c>
      <c r="Z370">
        <v>3</v>
      </c>
      <c r="AA370">
        <v>5</v>
      </c>
      <c r="AB370">
        <v>4</v>
      </c>
      <c r="AC370" t="s">
        <v>575</v>
      </c>
      <c r="AJ370">
        <v>4</v>
      </c>
      <c r="AK370" t="s">
        <v>239</v>
      </c>
      <c r="AL370" t="s">
        <v>323</v>
      </c>
      <c r="AQ370" t="s">
        <v>239</v>
      </c>
      <c r="AR370" s="124" t="s">
        <v>239</v>
      </c>
      <c r="AS370" t="s">
        <v>7</v>
      </c>
      <c r="AU370" t="s">
        <v>7</v>
      </c>
      <c r="AW370">
        <v>5</v>
      </c>
      <c r="AX370" s="124">
        <v>5</v>
      </c>
      <c r="AY370" s="209" t="s">
        <v>321</v>
      </c>
      <c r="AZ370" t="s">
        <v>315</v>
      </c>
      <c r="BB370">
        <f t="shared" si="29"/>
        <v>0</v>
      </c>
      <c r="BC370">
        <f t="shared" si="28"/>
        <v>1</v>
      </c>
      <c r="BD370">
        <f t="shared" si="28"/>
        <v>0</v>
      </c>
      <c r="BE370">
        <f t="shared" si="28"/>
        <v>0</v>
      </c>
      <c r="BF370">
        <f t="shared" si="28"/>
        <v>0</v>
      </c>
      <c r="BG370">
        <f t="shared" si="28"/>
        <v>0</v>
      </c>
      <c r="BH370">
        <f t="shared" si="30"/>
        <v>1</v>
      </c>
      <c r="BI370">
        <f t="shared" si="30"/>
        <v>0</v>
      </c>
      <c r="BJ370">
        <f t="shared" si="30"/>
        <v>0</v>
      </c>
      <c r="BK370">
        <f t="shared" si="30"/>
        <v>0</v>
      </c>
      <c r="BL370">
        <f t="shared" si="30"/>
        <v>1</v>
      </c>
      <c r="BM370">
        <f t="shared" si="30"/>
        <v>0</v>
      </c>
      <c r="BN370">
        <f t="shared" si="30"/>
        <v>1</v>
      </c>
    </row>
    <row r="371" spans="3:66" x14ac:dyDescent="0.2">
      <c r="C371" s="167" t="str">
        <f>IFERROR(VLOOKUP(E371,BLIOTECAS!$C$1:$E$26,3,FALSE),"")</f>
        <v>Ciencias Sociales</v>
      </c>
      <c r="D371" s="229">
        <v>43970.527083333334</v>
      </c>
      <c r="E371" t="s">
        <v>80</v>
      </c>
      <c r="F371" t="s">
        <v>304</v>
      </c>
      <c r="G371" t="s">
        <v>304</v>
      </c>
      <c r="H371" t="s">
        <v>312</v>
      </c>
      <c r="I371" t="s">
        <v>80</v>
      </c>
      <c r="J371" t="s">
        <v>87</v>
      </c>
      <c r="K371" t="s">
        <v>318</v>
      </c>
      <c r="Q371">
        <v>1</v>
      </c>
      <c r="R371">
        <v>1</v>
      </c>
      <c r="S371">
        <v>2</v>
      </c>
      <c r="T371">
        <v>5</v>
      </c>
      <c r="U371">
        <v>5</v>
      </c>
      <c r="V371">
        <v>1</v>
      </c>
      <c r="X371">
        <v>1</v>
      </c>
      <c r="Y371">
        <v>1</v>
      </c>
      <c r="Z371">
        <v>1</v>
      </c>
      <c r="AA371">
        <v>1</v>
      </c>
      <c r="AB371">
        <v>1</v>
      </c>
      <c r="AJ371">
        <v>1</v>
      </c>
      <c r="AK371" t="s">
        <v>239</v>
      </c>
      <c r="AL371" t="s">
        <v>550</v>
      </c>
      <c r="AQ371" t="s">
        <v>7</v>
      </c>
      <c r="AR371" s="124" t="s">
        <v>239</v>
      </c>
      <c r="AS371" t="s">
        <v>7</v>
      </c>
      <c r="AU371" t="s">
        <v>7</v>
      </c>
      <c r="AW371">
        <v>5</v>
      </c>
      <c r="AX371" s="124">
        <v>5</v>
      </c>
      <c r="AY371" s="209" t="s">
        <v>405</v>
      </c>
      <c r="AZ371" t="s">
        <v>337</v>
      </c>
      <c r="BB371">
        <f t="shared" si="29"/>
        <v>1</v>
      </c>
      <c r="BC371">
        <f t="shared" si="28"/>
        <v>0</v>
      </c>
      <c r="BD371">
        <f t="shared" si="28"/>
        <v>0</v>
      </c>
      <c r="BE371">
        <f t="shared" si="28"/>
        <v>0</v>
      </c>
      <c r="BF371">
        <f t="shared" si="28"/>
        <v>0</v>
      </c>
      <c r="BG371">
        <f t="shared" si="28"/>
        <v>0</v>
      </c>
      <c r="BH371">
        <f t="shared" si="30"/>
        <v>0</v>
      </c>
      <c r="BI371">
        <f t="shared" si="30"/>
        <v>0</v>
      </c>
      <c r="BJ371">
        <f t="shared" si="30"/>
        <v>0</v>
      </c>
      <c r="BK371">
        <f t="shared" si="30"/>
        <v>0</v>
      </c>
      <c r="BL371">
        <f t="shared" si="30"/>
        <v>0</v>
      </c>
      <c r="BM371">
        <f t="shared" si="30"/>
        <v>0</v>
      </c>
      <c r="BN371">
        <f t="shared" si="30"/>
        <v>0</v>
      </c>
    </row>
    <row r="372" spans="3:66" x14ac:dyDescent="0.2">
      <c r="C372" s="167" t="str">
        <f>IFERROR(VLOOKUP(E372,BLIOTECAS!$C$1:$E$26,3,FALSE),"")</f>
        <v>Ciencias Sociales</v>
      </c>
      <c r="D372" s="229">
        <v>43970.527083333334</v>
      </c>
      <c r="E372" t="s">
        <v>80</v>
      </c>
      <c r="F372" t="s">
        <v>303</v>
      </c>
      <c r="G372" t="s">
        <v>311</v>
      </c>
      <c r="H372" t="s">
        <v>312</v>
      </c>
      <c r="I372" t="s">
        <v>80</v>
      </c>
      <c r="J372" t="s">
        <v>76</v>
      </c>
      <c r="K372" t="s">
        <v>86</v>
      </c>
      <c r="L372" t="s">
        <v>576</v>
      </c>
      <c r="Q372">
        <v>5</v>
      </c>
      <c r="R372">
        <v>4</v>
      </c>
      <c r="S372">
        <v>4</v>
      </c>
      <c r="T372">
        <v>3</v>
      </c>
      <c r="U372">
        <v>4</v>
      </c>
      <c r="V372">
        <v>4</v>
      </c>
      <c r="X372">
        <v>4</v>
      </c>
      <c r="Y372">
        <v>5</v>
      </c>
      <c r="Z372">
        <v>3</v>
      </c>
      <c r="AA372">
        <v>4</v>
      </c>
      <c r="AB372">
        <v>3</v>
      </c>
      <c r="AC372" t="s">
        <v>436</v>
      </c>
      <c r="AJ372">
        <v>4</v>
      </c>
      <c r="AK372" t="s">
        <v>239</v>
      </c>
      <c r="AL372" t="s">
        <v>307</v>
      </c>
      <c r="AQ372" t="s">
        <v>239</v>
      </c>
      <c r="AR372" s="124" t="s">
        <v>239</v>
      </c>
      <c r="AS372" t="s">
        <v>239</v>
      </c>
      <c r="AT372" t="s">
        <v>6</v>
      </c>
      <c r="AU372" t="s">
        <v>239</v>
      </c>
      <c r="AV372" t="s">
        <v>577</v>
      </c>
      <c r="AW372">
        <v>5</v>
      </c>
      <c r="AX372" s="124">
        <v>5</v>
      </c>
      <c r="AY372" s="209" t="s">
        <v>321</v>
      </c>
      <c r="AZ372" t="s">
        <v>315</v>
      </c>
      <c r="BB372">
        <f t="shared" si="29"/>
        <v>1</v>
      </c>
      <c r="BC372">
        <f t="shared" si="28"/>
        <v>0</v>
      </c>
      <c r="BD372">
        <f t="shared" si="28"/>
        <v>0</v>
      </c>
      <c r="BE372">
        <f t="shared" si="28"/>
        <v>0</v>
      </c>
      <c r="BF372">
        <f t="shared" si="28"/>
        <v>0</v>
      </c>
      <c r="BG372">
        <f t="shared" si="28"/>
        <v>0</v>
      </c>
      <c r="BH372">
        <f t="shared" si="30"/>
        <v>1</v>
      </c>
      <c r="BI372">
        <f t="shared" si="30"/>
        <v>0</v>
      </c>
      <c r="BJ372">
        <f t="shared" si="30"/>
        <v>0</v>
      </c>
      <c r="BK372">
        <f t="shared" si="30"/>
        <v>0</v>
      </c>
      <c r="BL372">
        <f t="shared" si="30"/>
        <v>0</v>
      </c>
      <c r="BM372">
        <f t="shared" si="30"/>
        <v>0</v>
      </c>
      <c r="BN372">
        <f t="shared" si="30"/>
        <v>0</v>
      </c>
    </row>
    <row r="373" spans="3:66" x14ac:dyDescent="0.2">
      <c r="C373" s="167" t="str">
        <f>IFERROR(VLOOKUP(E373,BLIOTECAS!$C$1:$E$26,3,FALSE),"")</f>
        <v>Ciencias Sociales</v>
      </c>
      <c r="D373" s="229">
        <v>43970.526388888888</v>
      </c>
      <c r="E373" t="s">
        <v>76</v>
      </c>
      <c r="F373" t="s">
        <v>303</v>
      </c>
      <c r="G373" t="s">
        <v>351</v>
      </c>
      <c r="H373" t="s">
        <v>312</v>
      </c>
      <c r="I373" t="s">
        <v>76</v>
      </c>
      <c r="J373" t="s">
        <v>199</v>
      </c>
      <c r="K373" t="s">
        <v>75</v>
      </c>
      <c r="Q373">
        <v>5</v>
      </c>
      <c r="T373">
        <v>3</v>
      </c>
      <c r="U373">
        <v>2</v>
      </c>
      <c r="V373">
        <v>4</v>
      </c>
      <c r="X373">
        <v>3</v>
      </c>
      <c r="Y373">
        <v>4</v>
      </c>
      <c r="Z373">
        <v>3</v>
      </c>
      <c r="AA373">
        <v>4</v>
      </c>
      <c r="AB373">
        <v>4</v>
      </c>
      <c r="AC373" t="s">
        <v>314</v>
      </c>
      <c r="AJ373">
        <v>5</v>
      </c>
      <c r="AK373" t="s">
        <v>239</v>
      </c>
      <c r="AL373" t="s">
        <v>323</v>
      </c>
      <c r="AQ373" t="s">
        <v>7</v>
      </c>
      <c r="AR373" s="124" t="s">
        <v>7</v>
      </c>
      <c r="AS373" t="s">
        <v>7</v>
      </c>
      <c r="AU373" t="s">
        <v>7</v>
      </c>
      <c r="AW373">
        <v>4</v>
      </c>
      <c r="AX373" s="124">
        <v>3</v>
      </c>
      <c r="AY373" s="209" t="s">
        <v>321</v>
      </c>
      <c r="AZ373" t="s">
        <v>315</v>
      </c>
      <c r="BB373">
        <f t="shared" si="29"/>
        <v>1</v>
      </c>
      <c r="BC373">
        <f t="shared" si="28"/>
        <v>0</v>
      </c>
      <c r="BD373">
        <f t="shared" si="28"/>
        <v>0</v>
      </c>
      <c r="BE373">
        <f t="shared" si="28"/>
        <v>0</v>
      </c>
      <c r="BF373">
        <f t="shared" si="28"/>
        <v>0</v>
      </c>
      <c r="BG373">
        <f t="shared" si="28"/>
        <v>0</v>
      </c>
      <c r="BH373">
        <f t="shared" si="30"/>
        <v>0</v>
      </c>
      <c r="BI373">
        <f t="shared" si="30"/>
        <v>0</v>
      </c>
      <c r="BJ373">
        <f t="shared" si="30"/>
        <v>0</v>
      </c>
      <c r="BK373">
        <f t="shared" si="30"/>
        <v>0</v>
      </c>
      <c r="BL373">
        <f t="shared" si="30"/>
        <v>0</v>
      </c>
      <c r="BM373">
        <f t="shared" si="30"/>
        <v>1</v>
      </c>
      <c r="BN373">
        <f t="shared" si="30"/>
        <v>0</v>
      </c>
    </row>
    <row r="374" spans="3:66" x14ac:dyDescent="0.2">
      <c r="C374" s="167" t="str">
        <f>IFERROR(VLOOKUP(E374,BLIOTECAS!$C$1:$E$26,3,FALSE),"")</f>
        <v>Ciencias Sociales</v>
      </c>
      <c r="D374" s="229">
        <v>43970.526388888888</v>
      </c>
      <c r="E374" t="s">
        <v>82</v>
      </c>
      <c r="F374" t="s">
        <v>311</v>
      </c>
      <c r="G374" t="s">
        <v>311</v>
      </c>
      <c r="H374" t="s">
        <v>312</v>
      </c>
      <c r="I374" t="s">
        <v>486</v>
      </c>
      <c r="J374" t="s">
        <v>317</v>
      </c>
      <c r="K374" t="s">
        <v>87</v>
      </c>
      <c r="Q374">
        <v>4</v>
      </c>
      <c r="R374">
        <v>5</v>
      </c>
      <c r="S374">
        <v>5</v>
      </c>
      <c r="U374">
        <v>4</v>
      </c>
      <c r="V374">
        <v>5</v>
      </c>
      <c r="X374">
        <v>5</v>
      </c>
      <c r="Y374">
        <v>5</v>
      </c>
      <c r="Z374">
        <v>5</v>
      </c>
      <c r="AA374">
        <v>5</v>
      </c>
      <c r="AC374" t="s">
        <v>331</v>
      </c>
      <c r="AJ374">
        <v>5</v>
      </c>
      <c r="AK374" t="s">
        <v>239</v>
      </c>
      <c r="AL374" t="s">
        <v>327</v>
      </c>
      <c r="AQ374" t="s">
        <v>239</v>
      </c>
      <c r="AR374" s="124" t="s">
        <v>239</v>
      </c>
      <c r="AS374" t="s">
        <v>239</v>
      </c>
      <c r="AT374" t="s">
        <v>6</v>
      </c>
      <c r="AU374" t="s">
        <v>239</v>
      </c>
      <c r="AW374">
        <v>5</v>
      </c>
      <c r="AX374" s="124">
        <v>5</v>
      </c>
      <c r="AY374" s="209" t="s">
        <v>309</v>
      </c>
      <c r="AZ374" t="s">
        <v>310</v>
      </c>
      <c r="BB374">
        <f t="shared" si="29"/>
        <v>1</v>
      </c>
      <c r="BC374">
        <f t="shared" si="28"/>
        <v>0</v>
      </c>
      <c r="BD374">
        <f t="shared" si="28"/>
        <v>0</v>
      </c>
      <c r="BE374">
        <f t="shared" si="28"/>
        <v>0</v>
      </c>
      <c r="BF374">
        <f t="shared" si="28"/>
        <v>0</v>
      </c>
      <c r="BG374">
        <f t="shared" si="28"/>
        <v>0</v>
      </c>
      <c r="BH374">
        <f t="shared" si="30"/>
        <v>0</v>
      </c>
      <c r="BI374">
        <f t="shared" si="30"/>
        <v>0</v>
      </c>
      <c r="BJ374">
        <f t="shared" si="30"/>
        <v>0</v>
      </c>
      <c r="BK374">
        <f t="shared" si="30"/>
        <v>0</v>
      </c>
      <c r="BL374">
        <f t="shared" si="30"/>
        <v>1</v>
      </c>
      <c r="BM374">
        <f t="shared" si="30"/>
        <v>0</v>
      </c>
      <c r="BN374">
        <f t="shared" si="30"/>
        <v>0</v>
      </c>
    </row>
    <row r="375" spans="3:66" x14ac:dyDescent="0.2">
      <c r="C375" s="167" t="str">
        <f>IFERROR(VLOOKUP(E375,BLIOTECAS!$C$1:$E$26,3,FALSE),"")</f>
        <v>Ciencias Sociales</v>
      </c>
      <c r="D375" s="229">
        <v>43970.525694444441</v>
      </c>
      <c r="E375" t="s">
        <v>82</v>
      </c>
      <c r="F375" t="s">
        <v>316</v>
      </c>
      <c r="G375" t="s">
        <v>311</v>
      </c>
      <c r="H375" t="s">
        <v>333</v>
      </c>
      <c r="Q375">
        <v>1</v>
      </c>
      <c r="R375">
        <v>4</v>
      </c>
      <c r="S375">
        <v>4</v>
      </c>
      <c r="T375">
        <v>1</v>
      </c>
      <c r="U375">
        <v>4</v>
      </c>
      <c r="V375">
        <v>2</v>
      </c>
      <c r="X375">
        <v>2</v>
      </c>
      <c r="Y375">
        <v>4</v>
      </c>
      <c r="Z375">
        <v>1</v>
      </c>
      <c r="AA375">
        <v>2</v>
      </c>
      <c r="AB375">
        <v>3</v>
      </c>
      <c r="AC375" t="s">
        <v>387</v>
      </c>
      <c r="AJ375">
        <v>4</v>
      </c>
      <c r="AK375" t="s">
        <v>239</v>
      </c>
      <c r="AL375" t="s">
        <v>307</v>
      </c>
      <c r="AQ375" t="s">
        <v>7</v>
      </c>
      <c r="AR375" s="124" t="s">
        <v>239</v>
      </c>
      <c r="AS375" t="s">
        <v>7</v>
      </c>
      <c r="AU375" t="s">
        <v>7</v>
      </c>
      <c r="AW375">
        <v>4</v>
      </c>
      <c r="AX375" s="124">
        <v>4</v>
      </c>
      <c r="AY375" s="209" t="s">
        <v>405</v>
      </c>
      <c r="AZ375" t="s">
        <v>422</v>
      </c>
      <c r="BB375">
        <f t="shared" si="29"/>
        <v>0</v>
      </c>
      <c r="BC375">
        <f t="shared" si="28"/>
        <v>0</v>
      </c>
      <c r="BD375">
        <f t="shared" si="28"/>
        <v>0</v>
      </c>
      <c r="BE375">
        <f t="shared" si="28"/>
        <v>1</v>
      </c>
      <c r="BF375">
        <f t="shared" si="28"/>
        <v>0</v>
      </c>
      <c r="BG375">
        <f t="shared" si="28"/>
        <v>0</v>
      </c>
      <c r="BH375">
        <f t="shared" si="30"/>
        <v>0</v>
      </c>
      <c r="BI375">
        <f t="shared" si="30"/>
        <v>0</v>
      </c>
      <c r="BJ375">
        <f t="shared" si="30"/>
        <v>0</v>
      </c>
      <c r="BK375">
        <f t="shared" si="30"/>
        <v>1</v>
      </c>
      <c r="BL375">
        <f t="shared" si="30"/>
        <v>0</v>
      </c>
      <c r="BM375">
        <f t="shared" si="30"/>
        <v>0</v>
      </c>
      <c r="BN375">
        <f t="shared" si="30"/>
        <v>1</v>
      </c>
    </row>
    <row r="376" spans="3:66" x14ac:dyDescent="0.2">
      <c r="C376" s="167" t="str">
        <f>IFERROR(VLOOKUP(E376,BLIOTECAS!$C$1:$E$26,3,FALSE),"")</f>
        <v>Humanidades</v>
      </c>
      <c r="D376" s="229">
        <v>43970.525694444441</v>
      </c>
      <c r="E376" t="s">
        <v>87</v>
      </c>
      <c r="F376" t="s">
        <v>311</v>
      </c>
      <c r="G376" t="s">
        <v>304</v>
      </c>
      <c r="H376" t="s">
        <v>384</v>
      </c>
      <c r="I376" t="s">
        <v>87</v>
      </c>
      <c r="J376" t="s">
        <v>359</v>
      </c>
      <c r="K376" t="s">
        <v>318</v>
      </c>
      <c r="L376" t="s">
        <v>231</v>
      </c>
      <c r="Q376">
        <v>4</v>
      </c>
      <c r="R376">
        <v>3</v>
      </c>
      <c r="S376">
        <v>3</v>
      </c>
      <c r="T376">
        <v>3</v>
      </c>
      <c r="U376">
        <v>3</v>
      </c>
      <c r="V376">
        <v>4</v>
      </c>
      <c r="X376">
        <v>3</v>
      </c>
      <c r="Y376">
        <v>5</v>
      </c>
      <c r="Z376">
        <v>2</v>
      </c>
      <c r="AA376">
        <v>3</v>
      </c>
      <c r="AB376">
        <v>3</v>
      </c>
      <c r="AC376" t="s">
        <v>314</v>
      </c>
      <c r="AJ376">
        <v>5</v>
      </c>
      <c r="AK376" t="s">
        <v>239</v>
      </c>
      <c r="AL376" t="s">
        <v>323</v>
      </c>
      <c r="AQ376" t="s">
        <v>7</v>
      </c>
      <c r="AR376" s="124" t="s">
        <v>239</v>
      </c>
      <c r="AS376" t="s">
        <v>7</v>
      </c>
      <c r="AU376" t="s">
        <v>239</v>
      </c>
      <c r="AW376">
        <v>5</v>
      </c>
      <c r="AX376" s="124">
        <v>5</v>
      </c>
      <c r="AY376" s="209" t="s">
        <v>321</v>
      </c>
      <c r="AZ376" t="s">
        <v>315</v>
      </c>
      <c r="BB376">
        <f t="shared" si="29"/>
        <v>1</v>
      </c>
      <c r="BC376">
        <f t="shared" si="28"/>
        <v>0</v>
      </c>
      <c r="BD376">
        <f t="shared" si="28"/>
        <v>1</v>
      </c>
      <c r="BE376">
        <f t="shared" si="28"/>
        <v>0</v>
      </c>
      <c r="BF376">
        <f t="shared" si="28"/>
        <v>0</v>
      </c>
      <c r="BG376">
        <f t="shared" si="28"/>
        <v>0</v>
      </c>
      <c r="BH376">
        <f t="shared" si="30"/>
        <v>0</v>
      </c>
      <c r="BI376">
        <f t="shared" si="30"/>
        <v>0</v>
      </c>
      <c r="BJ376">
        <f t="shared" si="30"/>
        <v>0</v>
      </c>
      <c r="BK376">
        <f t="shared" si="30"/>
        <v>0</v>
      </c>
      <c r="BL376">
        <f t="shared" si="30"/>
        <v>0</v>
      </c>
      <c r="BM376">
        <f t="shared" si="30"/>
        <v>1</v>
      </c>
      <c r="BN376">
        <f t="shared" si="30"/>
        <v>0</v>
      </c>
    </row>
    <row r="377" spans="3:66" x14ac:dyDescent="0.2">
      <c r="C377" s="167" t="str">
        <f>IFERROR(VLOOKUP(E377,BLIOTECAS!$C$1:$E$26,3,FALSE),"")</f>
        <v>Ciencias Sociales</v>
      </c>
      <c r="D377" s="229">
        <v>43970.525000000001</v>
      </c>
      <c r="E377" t="s">
        <v>82</v>
      </c>
      <c r="F377" t="s">
        <v>351</v>
      </c>
      <c r="G377" t="s">
        <v>316</v>
      </c>
      <c r="H377" t="s">
        <v>333</v>
      </c>
      <c r="I377" t="s">
        <v>486</v>
      </c>
      <c r="J377" t="s">
        <v>317</v>
      </c>
      <c r="K377" t="s">
        <v>76</v>
      </c>
      <c r="Q377">
        <v>2</v>
      </c>
      <c r="R377">
        <v>5</v>
      </c>
      <c r="S377">
        <v>5</v>
      </c>
      <c r="T377">
        <v>2</v>
      </c>
      <c r="U377">
        <v>5</v>
      </c>
      <c r="V377">
        <v>3</v>
      </c>
      <c r="X377">
        <v>2</v>
      </c>
      <c r="Y377">
        <v>4</v>
      </c>
      <c r="Z377">
        <v>3</v>
      </c>
      <c r="AA377">
        <v>2</v>
      </c>
      <c r="AB377">
        <v>3</v>
      </c>
      <c r="AC377" t="s">
        <v>326</v>
      </c>
      <c r="AJ377">
        <v>3</v>
      </c>
      <c r="AQ377" t="s">
        <v>7</v>
      </c>
      <c r="AR377" s="124" t="s">
        <v>239</v>
      </c>
      <c r="AS377" t="s">
        <v>7</v>
      </c>
      <c r="AU377" t="s">
        <v>7</v>
      </c>
      <c r="AV377" t="s">
        <v>578</v>
      </c>
      <c r="AW377">
        <v>3</v>
      </c>
      <c r="AX377" s="124">
        <v>3</v>
      </c>
      <c r="AY377" s="209" t="s">
        <v>321</v>
      </c>
      <c r="AZ377" t="s">
        <v>315</v>
      </c>
      <c r="BA377" t="s">
        <v>579</v>
      </c>
      <c r="BB377">
        <f t="shared" si="29"/>
        <v>0</v>
      </c>
      <c r="BC377">
        <f t="shared" si="28"/>
        <v>0</v>
      </c>
      <c r="BD377">
        <f t="shared" si="28"/>
        <v>0</v>
      </c>
      <c r="BE377">
        <f t="shared" si="28"/>
        <v>1</v>
      </c>
      <c r="BF377">
        <f t="shared" si="28"/>
        <v>0</v>
      </c>
      <c r="BG377">
        <f t="shared" si="28"/>
        <v>0</v>
      </c>
      <c r="BH377">
        <f t="shared" si="30"/>
        <v>0</v>
      </c>
      <c r="BI377">
        <f t="shared" si="30"/>
        <v>0</v>
      </c>
      <c r="BJ377">
        <f t="shared" si="30"/>
        <v>0</v>
      </c>
      <c r="BK377">
        <f t="shared" si="30"/>
        <v>1</v>
      </c>
      <c r="BL377">
        <f t="shared" si="30"/>
        <v>0</v>
      </c>
      <c r="BM377">
        <f t="shared" si="30"/>
        <v>0</v>
      </c>
      <c r="BN377">
        <f t="shared" si="30"/>
        <v>0</v>
      </c>
    </row>
    <row r="378" spans="3:66" x14ac:dyDescent="0.2">
      <c r="C378" s="167" t="str">
        <f>IFERROR(VLOOKUP(E378,BLIOTECAS!$C$1:$E$26,3,FALSE),"")</f>
        <v>Ciencias Sociales</v>
      </c>
      <c r="D378" s="229">
        <v>43970.522916666669</v>
      </c>
      <c r="E378" t="s">
        <v>82</v>
      </c>
      <c r="F378" t="s">
        <v>316</v>
      </c>
      <c r="G378" t="s">
        <v>316</v>
      </c>
      <c r="H378" t="s">
        <v>312</v>
      </c>
      <c r="I378" t="s">
        <v>486</v>
      </c>
      <c r="J378" t="s">
        <v>76</v>
      </c>
      <c r="R378">
        <v>2</v>
      </c>
      <c r="S378">
        <v>3</v>
      </c>
      <c r="V378">
        <v>3</v>
      </c>
      <c r="X378">
        <v>3</v>
      </c>
      <c r="Z378">
        <v>3</v>
      </c>
      <c r="AA378">
        <v>3</v>
      </c>
      <c r="AB378">
        <v>3</v>
      </c>
      <c r="AC378" t="s">
        <v>314</v>
      </c>
      <c r="AJ378">
        <v>2</v>
      </c>
      <c r="AK378" t="s">
        <v>7</v>
      </c>
      <c r="AQ378" t="s">
        <v>7</v>
      </c>
      <c r="AR378" s="124" t="s">
        <v>7</v>
      </c>
      <c r="AS378" t="s">
        <v>7</v>
      </c>
      <c r="AU378" t="s">
        <v>7</v>
      </c>
      <c r="AW378">
        <v>4</v>
      </c>
      <c r="AX378" s="124">
        <v>4</v>
      </c>
      <c r="AY378" s="209" t="s">
        <v>321</v>
      </c>
      <c r="AZ378" t="s">
        <v>315</v>
      </c>
      <c r="BB378">
        <f t="shared" si="29"/>
        <v>1</v>
      </c>
      <c r="BC378">
        <f t="shared" si="28"/>
        <v>0</v>
      </c>
      <c r="BD378">
        <f t="shared" si="28"/>
        <v>0</v>
      </c>
      <c r="BE378">
        <f t="shared" si="28"/>
        <v>0</v>
      </c>
      <c r="BF378">
        <f t="shared" si="28"/>
        <v>0</v>
      </c>
      <c r="BG378">
        <f t="shared" si="28"/>
        <v>0</v>
      </c>
      <c r="BH378">
        <f t="shared" si="30"/>
        <v>0</v>
      </c>
      <c r="BI378">
        <f t="shared" si="30"/>
        <v>0</v>
      </c>
      <c r="BJ378">
        <f t="shared" si="30"/>
        <v>0</v>
      </c>
      <c r="BK378">
        <f t="shared" si="30"/>
        <v>0</v>
      </c>
      <c r="BL378">
        <f t="shared" si="30"/>
        <v>0</v>
      </c>
      <c r="BM378">
        <f t="shared" si="30"/>
        <v>1</v>
      </c>
      <c r="BN378">
        <f t="shared" si="30"/>
        <v>0</v>
      </c>
    </row>
    <row r="379" spans="3:66" x14ac:dyDescent="0.2">
      <c r="C379" s="167" t="str">
        <f>IFERROR(VLOOKUP(E379,BLIOTECAS!$C$1:$E$26,3,FALSE),"")</f>
        <v>Ciencias Experimentales</v>
      </c>
      <c r="D379" s="229">
        <v>43970.522916666669</v>
      </c>
      <c r="E379" t="s">
        <v>81</v>
      </c>
      <c r="F379" t="s">
        <v>316</v>
      </c>
      <c r="G379" t="s">
        <v>311</v>
      </c>
      <c r="H379" t="s">
        <v>312</v>
      </c>
      <c r="I379" t="s">
        <v>81</v>
      </c>
      <c r="Q379">
        <v>4</v>
      </c>
      <c r="R379">
        <v>5</v>
      </c>
      <c r="S379">
        <v>5</v>
      </c>
      <c r="T379">
        <v>2</v>
      </c>
      <c r="U379">
        <v>4</v>
      </c>
      <c r="V379">
        <v>4</v>
      </c>
      <c r="X379">
        <v>5</v>
      </c>
      <c r="Y379">
        <v>5</v>
      </c>
      <c r="Z379">
        <v>4</v>
      </c>
      <c r="AA379">
        <v>5</v>
      </c>
      <c r="AB379">
        <v>4</v>
      </c>
      <c r="AC379" t="s">
        <v>326</v>
      </c>
      <c r="AJ379">
        <v>4</v>
      </c>
      <c r="AK379" t="s">
        <v>239</v>
      </c>
      <c r="AL379" t="s">
        <v>323</v>
      </c>
      <c r="AQ379" t="s">
        <v>7</v>
      </c>
      <c r="AR379" s="124" t="s">
        <v>239</v>
      </c>
      <c r="AS379" t="s">
        <v>7</v>
      </c>
      <c r="AU379" t="s">
        <v>239</v>
      </c>
      <c r="AW379">
        <v>5</v>
      </c>
      <c r="AX379" s="124">
        <v>5</v>
      </c>
      <c r="AY379" s="209" t="s">
        <v>309</v>
      </c>
      <c r="AZ379" t="s">
        <v>337</v>
      </c>
      <c r="BB379">
        <f t="shared" si="29"/>
        <v>1</v>
      </c>
      <c r="BC379">
        <f t="shared" si="28"/>
        <v>0</v>
      </c>
      <c r="BD379">
        <f t="shared" si="28"/>
        <v>0</v>
      </c>
      <c r="BE379">
        <f t="shared" si="28"/>
        <v>0</v>
      </c>
      <c r="BF379">
        <f t="shared" si="28"/>
        <v>0</v>
      </c>
      <c r="BG379">
        <f t="shared" si="28"/>
        <v>0</v>
      </c>
      <c r="BH379">
        <f t="shared" si="30"/>
        <v>0</v>
      </c>
      <c r="BI379">
        <f t="shared" si="30"/>
        <v>0</v>
      </c>
      <c r="BJ379">
        <f t="shared" si="30"/>
        <v>0</v>
      </c>
      <c r="BK379">
        <f t="shared" si="30"/>
        <v>1</v>
      </c>
      <c r="BL379">
        <f t="shared" si="30"/>
        <v>0</v>
      </c>
      <c r="BM379">
        <f t="shared" si="30"/>
        <v>0</v>
      </c>
      <c r="BN379">
        <f t="shared" si="30"/>
        <v>0</v>
      </c>
    </row>
    <row r="380" spans="3:66" x14ac:dyDescent="0.2">
      <c r="C380" s="167" t="str">
        <f>IFERROR(VLOOKUP(E380,BLIOTECAS!$C$1:$E$26,3,FALSE),"")</f>
        <v>Humanidades</v>
      </c>
      <c r="D380" s="229">
        <v>43970.522916666669</v>
      </c>
      <c r="E380" t="s">
        <v>85</v>
      </c>
      <c r="F380" t="s">
        <v>311</v>
      </c>
      <c r="G380" t="s">
        <v>304</v>
      </c>
      <c r="H380" t="s">
        <v>312</v>
      </c>
      <c r="I380" t="s">
        <v>317</v>
      </c>
      <c r="J380" t="s">
        <v>318</v>
      </c>
      <c r="Q380">
        <v>5</v>
      </c>
      <c r="R380">
        <v>4</v>
      </c>
      <c r="S380">
        <v>3</v>
      </c>
      <c r="T380">
        <v>1</v>
      </c>
      <c r="U380">
        <v>1</v>
      </c>
      <c r="V380">
        <v>5</v>
      </c>
      <c r="X380">
        <v>4</v>
      </c>
      <c r="Y380">
        <v>4</v>
      </c>
      <c r="Z380">
        <v>4</v>
      </c>
      <c r="AA380">
        <v>3</v>
      </c>
      <c r="AB380">
        <v>4</v>
      </c>
      <c r="AC380" t="s">
        <v>369</v>
      </c>
      <c r="AJ380">
        <v>4</v>
      </c>
      <c r="AK380" t="s">
        <v>239</v>
      </c>
      <c r="AL380" t="s">
        <v>323</v>
      </c>
      <c r="AQ380" t="s">
        <v>7</v>
      </c>
      <c r="AR380" s="124" t="s">
        <v>239</v>
      </c>
      <c r="AS380" t="s">
        <v>239</v>
      </c>
      <c r="AT380" t="s">
        <v>324</v>
      </c>
      <c r="AU380" t="s">
        <v>7</v>
      </c>
      <c r="AW380">
        <v>4</v>
      </c>
      <c r="AX380" s="124">
        <v>4</v>
      </c>
      <c r="AY380" s="209" t="s">
        <v>321</v>
      </c>
      <c r="AZ380" t="s">
        <v>315</v>
      </c>
      <c r="BB380">
        <f t="shared" si="29"/>
        <v>1</v>
      </c>
      <c r="BC380">
        <f t="shared" si="28"/>
        <v>0</v>
      </c>
      <c r="BD380">
        <f t="shared" si="28"/>
        <v>0</v>
      </c>
      <c r="BE380">
        <f t="shared" si="28"/>
        <v>0</v>
      </c>
      <c r="BF380">
        <f t="shared" si="28"/>
        <v>0</v>
      </c>
      <c r="BG380">
        <f t="shared" si="28"/>
        <v>0</v>
      </c>
      <c r="BH380">
        <f t="shared" si="30"/>
        <v>0</v>
      </c>
      <c r="BI380">
        <f t="shared" si="30"/>
        <v>1</v>
      </c>
      <c r="BJ380">
        <f t="shared" si="30"/>
        <v>0</v>
      </c>
      <c r="BK380">
        <f t="shared" si="30"/>
        <v>0</v>
      </c>
      <c r="BL380">
        <f t="shared" si="30"/>
        <v>0</v>
      </c>
      <c r="BM380">
        <f t="shared" si="30"/>
        <v>0</v>
      </c>
      <c r="BN380">
        <f t="shared" si="30"/>
        <v>0</v>
      </c>
    </row>
    <row r="381" spans="3:66" x14ac:dyDescent="0.2">
      <c r="C381" s="167" t="str">
        <f>IFERROR(VLOOKUP(E381,BLIOTECAS!$C$1:$E$26,3,FALSE),"")</f>
        <v>Humanidades</v>
      </c>
      <c r="D381" s="229">
        <v>43970.522222222222</v>
      </c>
      <c r="E381" t="s">
        <v>86</v>
      </c>
      <c r="F381" t="s">
        <v>304</v>
      </c>
      <c r="G381" t="s">
        <v>304</v>
      </c>
      <c r="H381" t="s">
        <v>384</v>
      </c>
      <c r="I381" t="s">
        <v>86</v>
      </c>
      <c r="J381" t="s">
        <v>359</v>
      </c>
      <c r="K381" t="s">
        <v>76</v>
      </c>
      <c r="Q381">
        <v>5</v>
      </c>
      <c r="R381">
        <v>3</v>
      </c>
      <c r="S381">
        <v>3</v>
      </c>
      <c r="T381">
        <v>1</v>
      </c>
      <c r="U381">
        <v>2</v>
      </c>
      <c r="V381">
        <v>4</v>
      </c>
      <c r="X381">
        <v>2</v>
      </c>
      <c r="Y381">
        <v>5</v>
      </c>
      <c r="Z381">
        <v>3</v>
      </c>
      <c r="AA381">
        <v>5</v>
      </c>
      <c r="AB381">
        <v>3</v>
      </c>
      <c r="AC381" t="s">
        <v>314</v>
      </c>
      <c r="AJ381">
        <v>3</v>
      </c>
      <c r="AK381" t="s">
        <v>239</v>
      </c>
      <c r="AL381" t="s">
        <v>323</v>
      </c>
      <c r="AQ381" t="s">
        <v>7</v>
      </c>
      <c r="AR381" s="124" t="s">
        <v>239</v>
      </c>
      <c r="AS381" t="s">
        <v>7</v>
      </c>
      <c r="AU381" t="s">
        <v>7</v>
      </c>
      <c r="AW381">
        <v>5</v>
      </c>
      <c r="AX381" s="124">
        <v>5</v>
      </c>
      <c r="AY381" s="209" t="s">
        <v>321</v>
      </c>
      <c r="AZ381" t="s">
        <v>422</v>
      </c>
      <c r="BA381" t="s">
        <v>580</v>
      </c>
      <c r="BB381">
        <f t="shared" si="29"/>
        <v>1</v>
      </c>
      <c r="BC381">
        <f t="shared" si="28"/>
        <v>0</v>
      </c>
      <c r="BD381">
        <f t="shared" si="28"/>
        <v>1</v>
      </c>
      <c r="BE381">
        <f t="shared" si="28"/>
        <v>0</v>
      </c>
      <c r="BF381">
        <f t="shared" si="28"/>
        <v>0</v>
      </c>
      <c r="BG381">
        <f t="shared" si="28"/>
        <v>0</v>
      </c>
      <c r="BH381">
        <f t="shared" si="30"/>
        <v>0</v>
      </c>
      <c r="BI381">
        <f t="shared" si="30"/>
        <v>0</v>
      </c>
      <c r="BJ381">
        <f t="shared" si="30"/>
        <v>0</v>
      </c>
      <c r="BK381">
        <f t="shared" si="30"/>
        <v>0</v>
      </c>
      <c r="BL381">
        <f t="shared" si="30"/>
        <v>0</v>
      </c>
      <c r="BM381">
        <f t="shared" si="30"/>
        <v>1</v>
      </c>
      <c r="BN381">
        <f t="shared" si="30"/>
        <v>0</v>
      </c>
    </row>
    <row r="382" spans="3:66" x14ac:dyDescent="0.2">
      <c r="C382" s="167" t="str">
        <f>IFERROR(VLOOKUP(E382,BLIOTECAS!$C$1:$E$26,3,FALSE),"")</f>
        <v/>
      </c>
      <c r="D382" s="229">
        <v>43970.522222222222</v>
      </c>
      <c r="F382" t="s">
        <v>303</v>
      </c>
      <c r="G382" t="s">
        <v>311</v>
      </c>
      <c r="H382" t="s">
        <v>312</v>
      </c>
      <c r="I382" t="s">
        <v>203</v>
      </c>
      <c r="J382" t="s">
        <v>86</v>
      </c>
      <c r="Q382">
        <v>3</v>
      </c>
      <c r="R382">
        <v>4</v>
      </c>
      <c r="S382">
        <v>4</v>
      </c>
      <c r="U382">
        <v>3</v>
      </c>
      <c r="V382">
        <v>4</v>
      </c>
      <c r="X382">
        <v>5</v>
      </c>
      <c r="Z382">
        <v>5</v>
      </c>
      <c r="AA382">
        <v>5</v>
      </c>
      <c r="AB382">
        <v>5</v>
      </c>
      <c r="AC382" t="s">
        <v>314</v>
      </c>
      <c r="AJ382">
        <v>4</v>
      </c>
      <c r="AK382" t="s">
        <v>239</v>
      </c>
      <c r="AL382" t="s">
        <v>327</v>
      </c>
      <c r="AQ382" t="s">
        <v>239</v>
      </c>
      <c r="AR382" s="124" t="s">
        <v>239</v>
      </c>
      <c r="AS382" t="s">
        <v>239</v>
      </c>
      <c r="AT382" t="s">
        <v>324</v>
      </c>
      <c r="AU382" t="s">
        <v>239</v>
      </c>
      <c r="AW382">
        <v>5</v>
      </c>
      <c r="AX382" s="124">
        <v>5</v>
      </c>
      <c r="AY382" s="209" t="s">
        <v>309</v>
      </c>
      <c r="AZ382" t="s">
        <v>310</v>
      </c>
      <c r="BB382">
        <f t="shared" si="29"/>
        <v>1</v>
      </c>
      <c r="BC382">
        <f t="shared" si="28"/>
        <v>0</v>
      </c>
      <c r="BD382">
        <f t="shared" si="28"/>
        <v>0</v>
      </c>
      <c r="BE382">
        <f t="shared" si="28"/>
        <v>0</v>
      </c>
      <c r="BF382">
        <f t="shared" si="28"/>
        <v>0</v>
      </c>
      <c r="BG382">
        <f t="shared" si="28"/>
        <v>0</v>
      </c>
      <c r="BH382">
        <f t="shared" si="30"/>
        <v>0</v>
      </c>
      <c r="BI382">
        <f t="shared" si="30"/>
        <v>0</v>
      </c>
      <c r="BJ382">
        <f t="shared" si="30"/>
        <v>0</v>
      </c>
      <c r="BK382">
        <f t="shared" si="30"/>
        <v>0</v>
      </c>
      <c r="BL382">
        <f t="shared" si="30"/>
        <v>0</v>
      </c>
      <c r="BM382">
        <f t="shared" si="30"/>
        <v>1</v>
      </c>
      <c r="BN382">
        <f t="shared" si="30"/>
        <v>0</v>
      </c>
    </row>
    <row r="383" spans="3:66" x14ac:dyDescent="0.2">
      <c r="C383" s="167" t="str">
        <f>IFERROR(VLOOKUP(E383,BLIOTECAS!$C$1:$E$26,3,FALSE),"")</f>
        <v>Humanidades</v>
      </c>
      <c r="D383" s="229">
        <v>43970.522222222222</v>
      </c>
      <c r="E383" t="s">
        <v>83</v>
      </c>
      <c r="F383" t="s">
        <v>303</v>
      </c>
      <c r="G383" t="s">
        <v>311</v>
      </c>
      <c r="H383" t="s">
        <v>384</v>
      </c>
      <c r="I383" t="s">
        <v>83</v>
      </c>
      <c r="J383" t="s">
        <v>75</v>
      </c>
      <c r="Q383">
        <v>4</v>
      </c>
      <c r="R383">
        <v>4</v>
      </c>
      <c r="S383">
        <v>3</v>
      </c>
      <c r="T383">
        <v>3</v>
      </c>
      <c r="U383">
        <v>3</v>
      </c>
      <c r="V383">
        <v>3</v>
      </c>
      <c r="X383">
        <v>4</v>
      </c>
      <c r="Y383">
        <v>5</v>
      </c>
      <c r="Z383">
        <v>4</v>
      </c>
      <c r="AA383">
        <v>4</v>
      </c>
      <c r="AB383">
        <v>4</v>
      </c>
      <c r="AC383" t="s">
        <v>341</v>
      </c>
      <c r="AJ383">
        <v>4</v>
      </c>
      <c r="AK383" t="s">
        <v>239</v>
      </c>
      <c r="AL383" t="s">
        <v>323</v>
      </c>
      <c r="AQ383" t="s">
        <v>7</v>
      </c>
      <c r="AR383" s="124" t="s">
        <v>239</v>
      </c>
      <c r="AS383" t="s">
        <v>7</v>
      </c>
      <c r="AU383" t="s">
        <v>7</v>
      </c>
      <c r="AW383">
        <v>5</v>
      </c>
      <c r="AX383" s="124">
        <v>5</v>
      </c>
      <c r="AY383" s="209" t="s">
        <v>321</v>
      </c>
      <c r="AZ383" t="s">
        <v>315</v>
      </c>
      <c r="BB383">
        <f t="shared" si="29"/>
        <v>1</v>
      </c>
      <c r="BC383">
        <f t="shared" si="28"/>
        <v>0</v>
      </c>
      <c r="BD383">
        <f t="shared" si="28"/>
        <v>1</v>
      </c>
      <c r="BE383">
        <f t="shared" si="28"/>
        <v>0</v>
      </c>
      <c r="BF383">
        <f t="shared" si="28"/>
        <v>0</v>
      </c>
      <c r="BG383">
        <f t="shared" si="28"/>
        <v>0</v>
      </c>
      <c r="BH383">
        <f t="shared" si="30"/>
        <v>0</v>
      </c>
      <c r="BI383">
        <f t="shared" si="30"/>
        <v>1</v>
      </c>
      <c r="BJ383">
        <f t="shared" si="30"/>
        <v>0</v>
      </c>
      <c r="BK383">
        <f t="shared" si="30"/>
        <v>1</v>
      </c>
      <c r="BL383">
        <f t="shared" si="30"/>
        <v>1</v>
      </c>
      <c r="BM383">
        <f t="shared" si="30"/>
        <v>0</v>
      </c>
      <c r="BN383">
        <f t="shared" si="30"/>
        <v>0</v>
      </c>
    </row>
    <row r="384" spans="3:66" x14ac:dyDescent="0.2">
      <c r="C384" s="167" t="str">
        <f>IFERROR(VLOOKUP(E384,BLIOTECAS!$C$1:$E$26,3,FALSE),"")</f>
        <v>Ciencias Experimentales</v>
      </c>
      <c r="D384" s="229">
        <v>43970.521527777775</v>
      </c>
      <c r="E384" t="s">
        <v>78</v>
      </c>
      <c r="F384" t="s">
        <v>303</v>
      </c>
      <c r="G384" t="s">
        <v>311</v>
      </c>
      <c r="H384" t="s">
        <v>312</v>
      </c>
      <c r="I384" t="s">
        <v>78</v>
      </c>
      <c r="Q384">
        <v>3</v>
      </c>
      <c r="R384">
        <v>5</v>
      </c>
      <c r="S384">
        <v>3</v>
      </c>
      <c r="T384">
        <v>1</v>
      </c>
      <c r="U384">
        <v>2</v>
      </c>
      <c r="V384">
        <v>5</v>
      </c>
      <c r="X384">
        <v>4</v>
      </c>
      <c r="Y384">
        <v>5</v>
      </c>
      <c r="Z384">
        <v>4</v>
      </c>
      <c r="AA384">
        <v>5</v>
      </c>
      <c r="AB384">
        <v>4</v>
      </c>
      <c r="AC384" t="s">
        <v>326</v>
      </c>
      <c r="AJ384">
        <v>4</v>
      </c>
      <c r="AK384" t="s">
        <v>239</v>
      </c>
      <c r="AL384" t="s">
        <v>323</v>
      </c>
      <c r="AQ384" t="s">
        <v>239</v>
      </c>
      <c r="AR384" s="124" t="s">
        <v>7</v>
      </c>
      <c r="AS384" t="s">
        <v>7</v>
      </c>
      <c r="AU384" t="s">
        <v>7</v>
      </c>
      <c r="AW384">
        <v>5</v>
      </c>
      <c r="AX384" s="124">
        <v>5</v>
      </c>
      <c r="AY384" s="209" t="s">
        <v>309</v>
      </c>
      <c r="AZ384" t="s">
        <v>315</v>
      </c>
      <c r="BB384">
        <f t="shared" si="29"/>
        <v>1</v>
      </c>
      <c r="BC384">
        <f t="shared" si="28"/>
        <v>0</v>
      </c>
      <c r="BD384">
        <f t="shared" si="28"/>
        <v>0</v>
      </c>
      <c r="BE384">
        <f t="shared" si="28"/>
        <v>0</v>
      </c>
      <c r="BF384">
        <f t="shared" si="28"/>
        <v>0</v>
      </c>
      <c r="BG384">
        <f t="shared" si="28"/>
        <v>0</v>
      </c>
      <c r="BH384">
        <f t="shared" si="30"/>
        <v>0</v>
      </c>
      <c r="BI384">
        <f t="shared" si="30"/>
        <v>0</v>
      </c>
      <c r="BJ384">
        <f t="shared" si="30"/>
        <v>0</v>
      </c>
      <c r="BK384">
        <f t="shared" si="30"/>
        <v>1</v>
      </c>
      <c r="BL384">
        <f t="shared" si="30"/>
        <v>0</v>
      </c>
      <c r="BM384">
        <f t="shared" si="30"/>
        <v>0</v>
      </c>
      <c r="BN384">
        <f t="shared" si="30"/>
        <v>0</v>
      </c>
    </row>
    <row r="385" spans="3:66" x14ac:dyDescent="0.2">
      <c r="C385" s="167" t="str">
        <f>IFERROR(VLOOKUP(E385,BLIOTECAS!$C$1:$E$26,3,FALSE),"")</f>
        <v>Ciencias Sociales</v>
      </c>
      <c r="D385" s="229">
        <v>43970.521527777775</v>
      </c>
      <c r="E385" t="s">
        <v>199</v>
      </c>
      <c r="F385" t="s">
        <v>316</v>
      </c>
      <c r="G385" t="s">
        <v>311</v>
      </c>
      <c r="H385" t="s">
        <v>312</v>
      </c>
      <c r="I385" t="s">
        <v>75</v>
      </c>
      <c r="J385" t="s">
        <v>80</v>
      </c>
      <c r="K385" t="s">
        <v>199</v>
      </c>
      <c r="L385" t="s">
        <v>581</v>
      </c>
      <c r="Q385">
        <v>3</v>
      </c>
      <c r="R385">
        <v>2</v>
      </c>
      <c r="S385">
        <v>4</v>
      </c>
      <c r="T385">
        <v>2</v>
      </c>
      <c r="U385">
        <v>3</v>
      </c>
      <c r="V385">
        <v>4</v>
      </c>
      <c r="X385">
        <v>4</v>
      </c>
      <c r="Y385">
        <v>5</v>
      </c>
      <c r="Z385">
        <v>4</v>
      </c>
      <c r="AA385">
        <v>4</v>
      </c>
      <c r="AC385" t="s">
        <v>314</v>
      </c>
      <c r="AJ385">
        <v>4</v>
      </c>
      <c r="AK385" t="s">
        <v>239</v>
      </c>
      <c r="AL385" t="s">
        <v>323</v>
      </c>
      <c r="AQ385" t="s">
        <v>7</v>
      </c>
      <c r="AR385" s="124" t="s">
        <v>239</v>
      </c>
      <c r="AS385" t="s">
        <v>239</v>
      </c>
      <c r="AT385" t="s">
        <v>324</v>
      </c>
      <c r="AU385" t="s">
        <v>239</v>
      </c>
      <c r="AW385">
        <v>5</v>
      </c>
      <c r="AX385" s="124">
        <v>5</v>
      </c>
      <c r="AY385" s="209" t="s">
        <v>309</v>
      </c>
      <c r="AZ385" t="s">
        <v>315</v>
      </c>
      <c r="BB385">
        <f t="shared" si="29"/>
        <v>1</v>
      </c>
      <c r="BC385">
        <f t="shared" si="28"/>
        <v>0</v>
      </c>
      <c r="BD385">
        <f t="shared" si="28"/>
        <v>0</v>
      </c>
      <c r="BE385">
        <f t="shared" si="28"/>
        <v>0</v>
      </c>
      <c r="BF385">
        <f t="shared" si="28"/>
        <v>0</v>
      </c>
      <c r="BG385">
        <f t="shared" si="28"/>
        <v>0</v>
      </c>
      <c r="BH385">
        <f t="shared" si="30"/>
        <v>0</v>
      </c>
      <c r="BI385">
        <f t="shared" si="30"/>
        <v>0</v>
      </c>
      <c r="BJ385">
        <f t="shared" si="30"/>
        <v>0</v>
      </c>
      <c r="BK385">
        <f t="shared" si="30"/>
        <v>0</v>
      </c>
      <c r="BL385">
        <f t="shared" si="30"/>
        <v>0</v>
      </c>
      <c r="BM385">
        <f t="shared" si="30"/>
        <v>1</v>
      </c>
      <c r="BN385">
        <f t="shared" si="30"/>
        <v>0</v>
      </c>
    </row>
    <row r="386" spans="3:66" x14ac:dyDescent="0.2">
      <c r="C386" s="167" t="str">
        <f>IFERROR(VLOOKUP(E386,BLIOTECAS!$C$1:$E$26,3,FALSE),"")</f>
        <v>Ciencias de la Salud</v>
      </c>
      <c r="D386" s="229">
        <v>43970.521527777775</v>
      </c>
      <c r="E386" t="s">
        <v>200</v>
      </c>
      <c r="F386" t="s">
        <v>303</v>
      </c>
      <c r="G386" t="s">
        <v>311</v>
      </c>
      <c r="H386" t="s">
        <v>384</v>
      </c>
      <c r="I386" t="s">
        <v>200</v>
      </c>
      <c r="J386" t="s">
        <v>89</v>
      </c>
      <c r="L386" t="s">
        <v>582</v>
      </c>
      <c r="Q386">
        <v>3</v>
      </c>
      <c r="R386">
        <v>5</v>
      </c>
      <c r="S386">
        <v>2</v>
      </c>
      <c r="T386">
        <v>4</v>
      </c>
      <c r="U386">
        <v>2</v>
      </c>
      <c r="V386">
        <v>5</v>
      </c>
      <c r="X386">
        <v>4</v>
      </c>
      <c r="Y386">
        <v>5</v>
      </c>
      <c r="Z386">
        <v>4</v>
      </c>
      <c r="AA386">
        <v>5</v>
      </c>
      <c r="AB386">
        <v>5</v>
      </c>
      <c r="AC386" t="s">
        <v>464</v>
      </c>
      <c r="AJ386">
        <v>5</v>
      </c>
      <c r="AK386" t="s">
        <v>239</v>
      </c>
      <c r="AL386" t="s">
        <v>327</v>
      </c>
      <c r="AQ386" t="s">
        <v>239</v>
      </c>
      <c r="AR386" s="124" t="s">
        <v>239</v>
      </c>
      <c r="AS386" t="s">
        <v>239</v>
      </c>
      <c r="AT386" t="s">
        <v>6</v>
      </c>
      <c r="AU386" t="s">
        <v>239</v>
      </c>
      <c r="AV386" t="s">
        <v>583</v>
      </c>
      <c r="AW386">
        <v>5</v>
      </c>
      <c r="AX386" s="124">
        <v>5</v>
      </c>
      <c r="AY386" s="209" t="s">
        <v>309</v>
      </c>
      <c r="AZ386" t="s">
        <v>315</v>
      </c>
      <c r="BA386" t="s">
        <v>584</v>
      </c>
      <c r="BB386">
        <f t="shared" si="29"/>
        <v>1</v>
      </c>
      <c r="BC386">
        <f t="shared" si="28"/>
        <v>0</v>
      </c>
      <c r="BD386">
        <f t="shared" si="28"/>
        <v>1</v>
      </c>
      <c r="BE386">
        <f t="shared" si="28"/>
        <v>0</v>
      </c>
      <c r="BF386">
        <f t="shared" si="28"/>
        <v>0</v>
      </c>
      <c r="BG386">
        <f t="shared" si="28"/>
        <v>0</v>
      </c>
      <c r="BH386">
        <f t="shared" si="30"/>
        <v>1</v>
      </c>
      <c r="BI386">
        <f t="shared" si="30"/>
        <v>1</v>
      </c>
      <c r="BJ386">
        <f t="shared" si="30"/>
        <v>1</v>
      </c>
      <c r="BK386">
        <f t="shared" si="30"/>
        <v>1</v>
      </c>
      <c r="BL386">
        <f t="shared" si="30"/>
        <v>0</v>
      </c>
      <c r="BM386">
        <f t="shared" si="30"/>
        <v>0</v>
      </c>
      <c r="BN386">
        <f t="shared" si="30"/>
        <v>0</v>
      </c>
    </row>
    <row r="387" spans="3:66" x14ac:dyDescent="0.2">
      <c r="C387" s="167" t="str">
        <f>IFERROR(VLOOKUP(E387,BLIOTECAS!$C$1:$E$26,3,FALSE),"")</f>
        <v>Humanidades</v>
      </c>
      <c r="D387" s="229">
        <v>43970.520833333336</v>
      </c>
      <c r="E387" t="s">
        <v>72</v>
      </c>
      <c r="F387" t="s">
        <v>311</v>
      </c>
      <c r="G387" t="s">
        <v>311</v>
      </c>
      <c r="H387" t="s">
        <v>312</v>
      </c>
      <c r="I387" t="s">
        <v>72</v>
      </c>
      <c r="J387" t="s">
        <v>87</v>
      </c>
      <c r="K387" t="s">
        <v>318</v>
      </c>
      <c r="Q387">
        <v>5</v>
      </c>
      <c r="R387">
        <v>2</v>
      </c>
      <c r="S387">
        <v>5</v>
      </c>
      <c r="T387">
        <v>2</v>
      </c>
      <c r="U387">
        <v>2</v>
      </c>
      <c r="V387">
        <v>4</v>
      </c>
      <c r="X387">
        <v>3</v>
      </c>
      <c r="Y387">
        <v>5</v>
      </c>
      <c r="Z387">
        <v>4</v>
      </c>
      <c r="AA387">
        <v>4</v>
      </c>
      <c r="AB387">
        <v>4</v>
      </c>
      <c r="AC387" t="s">
        <v>371</v>
      </c>
      <c r="AJ387">
        <v>4</v>
      </c>
      <c r="AK387" t="s">
        <v>239</v>
      </c>
      <c r="AL387" t="s">
        <v>323</v>
      </c>
      <c r="AQ387" t="s">
        <v>239</v>
      </c>
      <c r="AR387" s="124" t="s">
        <v>239</v>
      </c>
      <c r="AS387" t="s">
        <v>239</v>
      </c>
      <c r="AT387" t="s">
        <v>6</v>
      </c>
      <c r="AU387" t="s">
        <v>239</v>
      </c>
      <c r="AW387">
        <v>5</v>
      </c>
      <c r="AX387" s="124">
        <v>5</v>
      </c>
      <c r="AY387" s="209" t="s">
        <v>309</v>
      </c>
      <c r="AZ387" t="s">
        <v>310</v>
      </c>
      <c r="BB387">
        <f t="shared" si="29"/>
        <v>1</v>
      </c>
      <c r="BC387">
        <f t="shared" si="28"/>
        <v>0</v>
      </c>
      <c r="BD387">
        <f t="shared" si="28"/>
        <v>0</v>
      </c>
      <c r="BE387">
        <f t="shared" si="28"/>
        <v>0</v>
      </c>
      <c r="BF387">
        <f t="shared" si="28"/>
        <v>0</v>
      </c>
      <c r="BG387">
        <f t="shared" si="28"/>
        <v>0</v>
      </c>
      <c r="BH387">
        <f t="shared" si="30"/>
        <v>1</v>
      </c>
      <c r="BI387">
        <f t="shared" si="30"/>
        <v>0</v>
      </c>
      <c r="BJ387">
        <f t="shared" si="30"/>
        <v>0</v>
      </c>
      <c r="BK387">
        <f t="shared" si="30"/>
        <v>0</v>
      </c>
      <c r="BL387">
        <f t="shared" si="30"/>
        <v>1</v>
      </c>
      <c r="BM387">
        <f t="shared" si="30"/>
        <v>0</v>
      </c>
      <c r="BN387">
        <f t="shared" si="30"/>
        <v>0</v>
      </c>
    </row>
    <row r="388" spans="3:66" x14ac:dyDescent="0.2">
      <c r="C388" s="167" t="str">
        <f>IFERROR(VLOOKUP(E388,BLIOTECAS!$C$1:$E$26,3,FALSE),"")</f>
        <v>Humanidades</v>
      </c>
      <c r="D388" s="229">
        <v>43970.520138888889</v>
      </c>
      <c r="E388" t="s">
        <v>85</v>
      </c>
      <c r="F388" t="s">
        <v>316</v>
      </c>
      <c r="G388" t="s">
        <v>311</v>
      </c>
      <c r="H388" t="s">
        <v>330</v>
      </c>
      <c r="I388" t="s">
        <v>318</v>
      </c>
      <c r="J388" t="s">
        <v>317</v>
      </c>
      <c r="Q388">
        <v>2</v>
      </c>
      <c r="R388">
        <v>5</v>
      </c>
      <c r="S388">
        <v>1</v>
      </c>
      <c r="T388">
        <v>4</v>
      </c>
      <c r="U388">
        <v>5</v>
      </c>
      <c r="V388">
        <v>4</v>
      </c>
      <c r="X388">
        <v>4</v>
      </c>
      <c r="Y388">
        <v>5</v>
      </c>
      <c r="Z388">
        <v>3</v>
      </c>
      <c r="AA388">
        <v>5</v>
      </c>
      <c r="AB388">
        <v>4</v>
      </c>
      <c r="AC388" t="s">
        <v>326</v>
      </c>
      <c r="AJ388">
        <v>5</v>
      </c>
      <c r="AK388" t="s">
        <v>239</v>
      </c>
      <c r="AL388" t="s">
        <v>323</v>
      </c>
      <c r="AQ388" t="s">
        <v>7</v>
      </c>
      <c r="AR388" s="124" t="s">
        <v>239</v>
      </c>
      <c r="AS388" t="s">
        <v>7</v>
      </c>
      <c r="AU388" t="s">
        <v>7</v>
      </c>
      <c r="AW388">
        <v>5</v>
      </c>
      <c r="AX388" s="124">
        <v>5</v>
      </c>
      <c r="AY388" s="209" t="s">
        <v>309</v>
      </c>
      <c r="AZ388" t="s">
        <v>315</v>
      </c>
      <c r="BB388">
        <f t="shared" si="29"/>
        <v>0</v>
      </c>
      <c r="BC388">
        <f t="shared" si="28"/>
        <v>1</v>
      </c>
      <c r="BD388">
        <f t="shared" si="28"/>
        <v>0</v>
      </c>
      <c r="BE388">
        <f t="shared" si="28"/>
        <v>0</v>
      </c>
      <c r="BF388">
        <f t="shared" si="28"/>
        <v>0</v>
      </c>
      <c r="BG388">
        <f t="shared" si="28"/>
        <v>0</v>
      </c>
      <c r="BH388">
        <f t="shared" si="30"/>
        <v>0</v>
      </c>
      <c r="BI388">
        <f t="shared" si="30"/>
        <v>0</v>
      </c>
      <c r="BJ388">
        <f t="shared" si="30"/>
        <v>0</v>
      </c>
      <c r="BK388">
        <f t="shared" si="30"/>
        <v>1</v>
      </c>
      <c r="BL388">
        <f t="shared" si="30"/>
        <v>0</v>
      </c>
      <c r="BM388">
        <f t="shared" si="30"/>
        <v>0</v>
      </c>
      <c r="BN388">
        <f t="shared" si="30"/>
        <v>0</v>
      </c>
    </row>
    <row r="389" spans="3:66" x14ac:dyDescent="0.2">
      <c r="C389" s="167" t="str">
        <f>IFERROR(VLOOKUP(E389,BLIOTECAS!$C$1:$E$26,3,FALSE),"")</f>
        <v>Ciencias de la Salud</v>
      </c>
      <c r="D389" s="229">
        <v>43970.520138888889</v>
      </c>
      <c r="E389" t="s">
        <v>84</v>
      </c>
      <c r="F389" t="s">
        <v>316</v>
      </c>
      <c r="G389" t="s">
        <v>304</v>
      </c>
      <c r="H389" t="s">
        <v>312</v>
      </c>
      <c r="I389" t="s">
        <v>84</v>
      </c>
      <c r="J389" t="s">
        <v>87</v>
      </c>
      <c r="Q389">
        <v>3</v>
      </c>
      <c r="R389">
        <v>5</v>
      </c>
      <c r="S389">
        <v>4</v>
      </c>
      <c r="T389">
        <v>2</v>
      </c>
      <c r="U389">
        <v>2</v>
      </c>
      <c r="V389">
        <v>5</v>
      </c>
      <c r="X389">
        <v>5</v>
      </c>
      <c r="Y389">
        <v>4</v>
      </c>
      <c r="Z389">
        <v>5</v>
      </c>
      <c r="AA389">
        <v>4</v>
      </c>
      <c r="AB389">
        <v>4</v>
      </c>
      <c r="AC389" t="s">
        <v>326</v>
      </c>
      <c r="AK389" t="s">
        <v>7</v>
      </c>
      <c r="AQ389" t="s">
        <v>7</v>
      </c>
      <c r="AR389" s="124" t="s">
        <v>7</v>
      </c>
      <c r="AS389" t="s">
        <v>7</v>
      </c>
      <c r="AU389" t="s">
        <v>7</v>
      </c>
      <c r="AW389">
        <v>5</v>
      </c>
      <c r="AX389" s="124">
        <v>5</v>
      </c>
      <c r="AY389" s="209" t="s">
        <v>321</v>
      </c>
      <c r="AZ389" t="s">
        <v>315</v>
      </c>
      <c r="BB389">
        <f t="shared" si="29"/>
        <v>1</v>
      </c>
      <c r="BC389">
        <f t="shared" si="28"/>
        <v>0</v>
      </c>
      <c r="BD389">
        <f t="shared" si="28"/>
        <v>0</v>
      </c>
      <c r="BE389">
        <f t="shared" si="28"/>
        <v>0</v>
      </c>
      <c r="BF389">
        <f t="shared" si="28"/>
        <v>0</v>
      </c>
      <c r="BG389">
        <f t="shared" si="28"/>
        <v>0</v>
      </c>
      <c r="BH389">
        <f t="shared" si="30"/>
        <v>0</v>
      </c>
      <c r="BI389">
        <f t="shared" si="30"/>
        <v>0</v>
      </c>
      <c r="BJ389">
        <f t="shared" si="30"/>
        <v>0</v>
      </c>
      <c r="BK389">
        <f t="shared" si="30"/>
        <v>1</v>
      </c>
      <c r="BL389">
        <f t="shared" si="30"/>
        <v>0</v>
      </c>
      <c r="BM389">
        <f t="shared" si="30"/>
        <v>0</v>
      </c>
      <c r="BN389">
        <f t="shared" si="30"/>
        <v>0</v>
      </c>
    </row>
    <row r="390" spans="3:66" x14ac:dyDescent="0.2">
      <c r="C390" s="167" t="str">
        <f>IFERROR(VLOOKUP(E390,BLIOTECAS!$C$1:$E$26,3,FALSE),"")</f>
        <v>Humanidades</v>
      </c>
      <c r="D390" s="229">
        <v>43970.519444444442</v>
      </c>
      <c r="E390" t="s">
        <v>83</v>
      </c>
      <c r="F390" t="s">
        <v>303</v>
      </c>
      <c r="G390" t="s">
        <v>311</v>
      </c>
      <c r="H390" t="s">
        <v>312</v>
      </c>
      <c r="I390" t="s">
        <v>83</v>
      </c>
      <c r="J390" t="s">
        <v>91</v>
      </c>
      <c r="Q390">
        <v>4</v>
      </c>
      <c r="R390">
        <v>4</v>
      </c>
      <c r="S390">
        <v>3</v>
      </c>
      <c r="T390">
        <v>4</v>
      </c>
      <c r="U390">
        <v>4</v>
      </c>
      <c r="V390">
        <v>4</v>
      </c>
      <c r="X390">
        <v>4</v>
      </c>
      <c r="Y390">
        <v>4</v>
      </c>
      <c r="Z390">
        <v>4</v>
      </c>
      <c r="AA390">
        <v>3</v>
      </c>
      <c r="AB390">
        <v>4</v>
      </c>
      <c r="AC390" t="s">
        <v>314</v>
      </c>
      <c r="AJ390">
        <v>5</v>
      </c>
      <c r="AK390" t="s">
        <v>7</v>
      </c>
      <c r="AQ390" t="s">
        <v>7</v>
      </c>
      <c r="AR390" s="124" t="s">
        <v>239</v>
      </c>
      <c r="AS390" t="s">
        <v>7</v>
      </c>
      <c r="AU390" t="s">
        <v>7</v>
      </c>
      <c r="AW390">
        <v>5</v>
      </c>
      <c r="AX390" s="124">
        <v>5</v>
      </c>
      <c r="AY390" s="209" t="s">
        <v>309</v>
      </c>
      <c r="AZ390" t="s">
        <v>315</v>
      </c>
      <c r="BB390">
        <f t="shared" si="29"/>
        <v>1</v>
      </c>
      <c r="BC390">
        <f t="shared" si="28"/>
        <v>0</v>
      </c>
      <c r="BD390">
        <f t="shared" si="28"/>
        <v>0</v>
      </c>
      <c r="BE390">
        <f t="shared" si="28"/>
        <v>0</v>
      </c>
      <c r="BF390">
        <f t="shared" si="28"/>
        <v>0</v>
      </c>
      <c r="BG390">
        <f t="shared" si="28"/>
        <v>0</v>
      </c>
      <c r="BH390">
        <f t="shared" si="30"/>
        <v>0</v>
      </c>
      <c r="BI390">
        <f t="shared" si="30"/>
        <v>0</v>
      </c>
      <c r="BJ390">
        <f t="shared" si="30"/>
        <v>0</v>
      </c>
      <c r="BK390">
        <f t="shared" si="30"/>
        <v>0</v>
      </c>
      <c r="BL390">
        <f t="shared" si="30"/>
        <v>0</v>
      </c>
      <c r="BM390">
        <f t="shared" si="30"/>
        <v>1</v>
      </c>
      <c r="BN390">
        <f t="shared" si="30"/>
        <v>0</v>
      </c>
    </row>
    <row r="391" spans="3:66" x14ac:dyDescent="0.2">
      <c r="C391" s="167" t="str">
        <f>IFERROR(VLOOKUP(E391,BLIOTECAS!$C$1:$E$26,3,FALSE),"")</f>
        <v>Ciencias Sociales</v>
      </c>
      <c r="D391" s="229">
        <v>43970.519444444442</v>
      </c>
      <c r="E391" t="s">
        <v>203</v>
      </c>
      <c r="F391" t="s">
        <v>311</v>
      </c>
      <c r="G391" t="s">
        <v>311</v>
      </c>
      <c r="H391" t="s">
        <v>330</v>
      </c>
      <c r="I391" t="s">
        <v>203</v>
      </c>
      <c r="J391" t="s">
        <v>87</v>
      </c>
      <c r="K391" t="s">
        <v>91</v>
      </c>
      <c r="Q391">
        <v>3</v>
      </c>
      <c r="R391">
        <v>5</v>
      </c>
      <c r="S391">
        <v>3</v>
      </c>
      <c r="T391">
        <v>3</v>
      </c>
      <c r="U391">
        <v>5</v>
      </c>
      <c r="V391">
        <v>5</v>
      </c>
      <c r="X391">
        <v>5</v>
      </c>
      <c r="Y391">
        <v>5</v>
      </c>
      <c r="Z391">
        <v>5</v>
      </c>
      <c r="AA391">
        <v>5</v>
      </c>
      <c r="AB391">
        <v>5</v>
      </c>
      <c r="AC391" t="s">
        <v>326</v>
      </c>
      <c r="AJ391">
        <v>5</v>
      </c>
      <c r="AK391" t="s">
        <v>239</v>
      </c>
      <c r="AL391" t="s">
        <v>327</v>
      </c>
      <c r="AQ391" t="s">
        <v>7</v>
      </c>
      <c r="AR391" s="124" t="s">
        <v>239</v>
      </c>
      <c r="AS391" t="s">
        <v>239</v>
      </c>
      <c r="AT391" t="s">
        <v>6</v>
      </c>
      <c r="AU391" t="s">
        <v>7</v>
      </c>
      <c r="AW391">
        <v>5</v>
      </c>
      <c r="AX391" s="124">
        <v>5</v>
      </c>
      <c r="AY391" s="209" t="s">
        <v>309</v>
      </c>
      <c r="AZ391" t="s">
        <v>310</v>
      </c>
      <c r="BB391">
        <f t="shared" si="29"/>
        <v>0</v>
      </c>
      <c r="BC391">
        <f t="shared" si="28"/>
        <v>1</v>
      </c>
      <c r="BD391">
        <f t="shared" si="28"/>
        <v>0</v>
      </c>
      <c r="BE391">
        <f t="shared" si="28"/>
        <v>0</v>
      </c>
      <c r="BF391">
        <f t="shared" si="28"/>
        <v>0</v>
      </c>
      <c r="BG391">
        <f t="shared" si="28"/>
        <v>0</v>
      </c>
      <c r="BH391">
        <f t="shared" si="30"/>
        <v>0</v>
      </c>
      <c r="BI391">
        <f t="shared" si="30"/>
        <v>0</v>
      </c>
      <c r="BJ391">
        <f t="shared" si="30"/>
        <v>0</v>
      </c>
      <c r="BK391">
        <f t="shared" si="30"/>
        <v>1</v>
      </c>
      <c r="BL391">
        <f t="shared" si="30"/>
        <v>0</v>
      </c>
      <c r="BM391">
        <f t="shared" si="30"/>
        <v>0</v>
      </c>
      <c r="BN391">
        <f t="shared" si="30"/>
        <v>0</v>
      </c>
    </row>
    <row r="392" spans="3:66" x14ac:dyDescent="0.2">
      <c r="C392" s="167" t="str">
        <f>IFERROR(VLOOKUP(E392,BLIOTECAS!$C$1:$E$26,3,FALSE),"")</f>
        <v>Humanidades</v>
      </c>
      <c r="D392" s="229">
        <v>43970.518750000003</v>
      </c>
      <c r="E392" t="s">
        <v>83</v>
      </c>
      <c r="F392" t="s">
        <v>303</v>
      </c>
      <c r="G392" t="s">
        <v>304</v>
      </c>
      <c r="H392" t="s">
        <v>384</v>
      </c>
      <c r="I392" t="s">
        <v>83</v>
      </c>
      <c r="Q392">
        <v>4</v>
      </c>
      <c r="R392">
        <v>5</v>
      </c>
      <c r="S392">
        <v>3</v>
      </c>
      <c r="T392">
        <v>4</v>
      </c>
      <c r="U392">
        <v>4</v>
      </c>
      <c r="V392">
        <v>3</v>
      </c>
      <c r="X392">
        <v>4</v>
      </c>
      <c r="Y392">
        <v>5</v>
      </c>
      <c r="Z392">
        <v>2</v>
      </c>
      <c r="AA392">
        <v>4</v>
      </c>
      <c r="AB392">
        <v>2</v>
      </c>
      <c r="AC392" t="s">
        <v>336</v>
      </c>
      <c r="AJ392">
        <v>4</v>
      </c>
      <c r="AK392" t="s">
        <v>239</v>
      </c>
      <c r="AL392" t="s">
        <v>323</v>
      </c>
      <c r="AQ392" t="s">
        <v>239</v>
      </c>
      <c r="AR392" s="124" t="s">
        <v>239</v>
      </c>
      <c r="AS392" t="s">
        <v>7</v>
      </c>
      <c r="AU392" t="s">
        <v>239</v>
      </c>
      <c r="AW392">
        <v>5</v>
      </c>
      <c r="AX392" s="124">
        <v>5</v>
      </c>
      <c r="AY392" s="209" t="s">
        <v>321</v>
      </c>
      <c r="AZ392" t="s">
        <v>315</v>
      </c>
      <c r="BB392">
        <f t="shared" si="29"/>
        <v>1</v>
      </c>
      <c r="BC392">
        <f t="shared" si="28"/>
        <v>0</v>
      </c>
      <c r="BD392">
        <f t="shared" si="28"/>
        <v>1</v>
      </c>
      <c r="BE392">
        <f t="shared" si="28"/>
        <v>0</v>
      </c>
      <c r="BF392">
        <f t="shared" si="28"/>
        <v>0</v>
      </c>
      <c r="BG392">
        <f t="shared" si="28"/>
        <v>0</v>
      </c>
      <c r="BH392">
        <f t="shared" si="30"/>
        <v>0</v>
      </c>
      <c r="BI392">
        <f t="shared" si="30"/>
        <v>0</v>
      </c>
      <c r="BJ392">
        <f t="shared" si="30"/>
        <v>0</v>
      </c>
      <c r="BK392">
        <f t="shared" si="30"/>
        <v>1</v>
      </c>
      <c r="BL392">
        <f t="shared" si="30"/>
        <v>1</v>
      </c>
      <c r="BM392">
        <f t="shared" si="30"/>
        <v>0</v>
      </c>
      <c r="BN392">
        <f t="shared" si="30"/>
        <v>0</v>
      </c>
    </row>
    <row r="393" spans="3:66" x14ac:dyDescent="0.2">
      <c r="C393" s="167" t="str">
        <f>IFERROR(VLOOKUP(E393,BLIOTECAS!$C$1:$E$26,3,FALSE),"")</f>
        <v>Ciencias de la Salud</v>
      </c>
      <c r="D393" s="229">
        <v>43970.518055555556</v>
      </c>
      <c r="E393" t="s">
        <v>84</v>
      </c>
      <c r="F393" t="s">
        <v>316</v>
      </c>
      <c r="G393" t="s">
        <v>311</v>
      </c>
      <c r="H393" t="s">
        <v>312</v>
      </c>
      <c r="I393" t="s">
        <v>84</v>
      </c>
      <c r="J393" t="s">
        <v>89</v>
      </c>
      <c r="K393" t="s">
        <v>73</v>
      </c>
      <c r="Q393">
        <v>5</v>
      </c>
      <c r="R393">
        <v>3</v>
      </c>
      <c r="S393">
        <v>5</v>
      </c>
      <c r="T393">
        <v>2</v>
      </c>
      <c r="U393">
        <v>5</v>
      </c>
      <c r="V393">
        <v>4</v>
      </c>
      <c r="X393">
        <v>4</v>
      </c>
      <c r="Y393">
        <v>5</v>
      </c>
      <c r="Z393">
        <v>3</v>
      </c>
      <c r="AA393">
        <v>5</v>
      </c>
      <c r="AB393">
        <v>3</v>
      </c>
      <c r="AC393" t="s">
        <v>336</v>
      </c>
      <c r="AJ393">
        <v>5</v>
      </c>
      <c r="AK393" t="s">
        <v>239</v>
      </c>
      <c r="AL393" t="s">
        <v>323</v>
      </c>
      <c r="AQ393" t="s">
        <v>7</v>
      </c>
      <c r="AR393" s="124" t="s">
        <v>239</v>
      </c>
      <c r="AS393" t="s">
        <v>7</v>
      </c>
      <c r="AU393" t="s">
        <v>7</v>
      </c>
      <c r="AW393">
        <v>5</v>
      </c>
      <c r="AX393" s="124">
        <v>5</v>
      </c>
      <c r="AY393" s="209" t="s">
        <v>321</v>
      </c>
      <c r="AZ393" t="s">
        <v>315</v>
      </c>
      <c r="BB393">
        <f t="shared" si="29"/>
        <v>1</v>
      </c>
      <c r="BC393">
        <f t="shared" si="28"/>
        <v>0</v>
      </c>
      <c r="BD393">
        <f t="shared" si="28"/>
        <v>0</v>
      </c>
      <c r="BE393">
        <f t="shared" si="28"/>
        <v>0</v>
      </c>
      <c r="BF393">
        <f t="shared" si="28"/>
        <v>0</v>
      </c>
      <c r="BG393">
        <f t="shared" si="28"/>
        <v>0</v>
      </c>
      <c r="BH393">
        <f t="shared" si="30"/>
        <v>0</v>
      </c>
      <c r="BI393">
        <f t="shared" si="30"/>
        <v>0</v>
      </c>
      <c r="BJ393">
        <f t="shared" si="30"/>
        <v>0</v>
      </c>
      <c r="BK393">
        <f t="shared" si="30"/>
        <v>1</v>
      </c>
      <c r="BL393">
        <f t="shared" si="30"/>
        <v>1</v>
      </c>
      <c r="BM393">
        <f t="shared" si="30"/>
        <v>0</v>
      </c>
      <c r="BN393">
        <f t="shared" si="30"/>
        <v>0</v>
      </c>
    </row>
    <row r="394" spans="3:66" x14ac:dyDescent="0.2">
      <c r="C394" s="167" t="str">
        <f>IFERROR(VLOOKUP(E394,BLIOTECAS!$C$1:$E$26,3,FALSE),"")</f>
        <v>Ciencias de la Salud</v>
      </c>
      <c r="D394" s="229">
        <v>43970.515972222223</v>
      </c>
      <c r="E394" t="s">
        <v>92</v>
      </c>
      <c r="F394" t="s">
        <v>303</v>
      </c>
      <c r="G394" t="s">
        <v>303</v>
      </c>
      <c r="H394" t="s">
        <v>312</v>
      </c>
      <c r="I394" t="s">
        <v>92</v>
      </c>
      <c r="Q394">
        <v>4</v>
      </c>
      <c r="R394">
        <v>4</v>
      </c>
      <c r="S394">
        <v>4</v>
      </c>
      <c r="T394">
        <v>3</v>
      </c>
      <c r="U394">
        <v>3</v>
      </c>
      <c r="V394">
        <v>4</v>
      </c>
      <c r="X394">
        <v>4</v>
      </c>
      <c r="Y394">
        <v>5</v>
      </c>
      <c r="Z394">
        <v>4</v>
      </c>
      <c r="AA394">
        <v>4</v>
      </c>
      <c r="AB394">
        <v>4</v>
      </c>
      <c r="AC394" t="s">
        <v>464</v>
      </c>
      <c r="AJ394">
        <v>5</v>
      </c>
      <c r="AK394" t="s">
        <v>239</v>
      </c>
      <c r="AL394" t="s">
        <v>323</v>
      </c>
      <c r="AQ394" t="s">
        <v>7</v>
      </c>
      <c r="AR394" s="124" t="s">
        <v>239</v>
      </c>
      <c r="AS394" t="s">
        <v>239</v>
      </c>
      <c r="AT394" t="s">
        <v>6</v>
      </c>
      <c r="AU394" t="s">
        <v>239</v>
      </c>
      <c r="AW394">
        <v>5</v>
      </c>
      <c r="AX394" s="124">
        <v>5</v>
      </c>
      <c r="AY394" s="209" t="s">
        <v>309</v>
      </c>
      <c r="AZ394" t="s">
        <v>310</v>
      </c>
      <c r="BB394">
        <f t="shared" si="29"/>
        <v>1</v>
      </c>
      <c r="BC394">
        <f t="shared" si="28"/>
        <v>0</v>
      </c>
      <c r="BD394">
        <f t="shared" si="28"/>
        <v>0</v>
      </c>
      <c r="BE394">
        <f t="shared" si="28"/>
        <v>0</v>
      </c>
      <c r="BF394">
        <f t="shared" si="28"/>
        <v>0</v>
      </c>
      <c r="BG394">
        <f t="shared" si="28"/>
        <v>0</v>
      </c>
      <c r="BH394">
        <f t="shared" si="30"/>
        <v>1</v>
      </c>
      <c r="BI394">
        <f t="shared" si="30"/>
        <v>1</v>
      </c>
      <c r="BJ394">
        <f t="shared" si="30"/>
        <v>1</v>
      </c>
      <c r="BK394">
        <f t="shared" si="30"/>
        <v>1</v>
      </c>
      <c r="BL394">
        <f t="shared" si="30"/>
        <v>0</v>
      </c>
      <c r="BM394">
        <f t="shared" si="30"/>
        <v>0</v>
      </c>
      <c r="BN394">
        <f t="shared" si="30"/>
        <v>0</v>
      </c>
    </row>
    <row r="395" spans="3:66" x14ac:dyDescent="0.2">
      <c r="C395" s="167" t="str">
        <f>IFERROR(VLOOKUP(E395,BLIOTECAS!$C$1:$E$26,3,FALSE),"")</f>
        <v>Ciencias de la Salud</v>
      </c>
      <c r="D395" s="229">
        <v>43970.515277777777</v>
      </c>
      <c r="E395" t="s">
        <v>200</v>
      </c>
      <c r="F395" t="s">
        <v>303</v>
      </c>
      <c r="G395" t="s">
        <v>316</v>
      </c>
      <c r="H395" t="s">
        <v>312</v>
      </c>
      <c r="I395" t="s">
        <v>200</v>
      </c>
      <c r="J395" t="s">
        <v>89</v>
      </c>
      <c r="K395" t="s">
        <v>84</v>
      </c>
      <c r="L395" t="s">
        <v>240</v>
      </c>
      <c r="Q395">
        <v>3</v>
      </c>
      <c r="R395">
        <v>3</v>
      </c>
      <c r="S395">
        <v>4</v>
      </c>
      <c r="T395">
        <v>3</v>
      </c>
      <c r="U395">
        <v>4</v>
      </c>
      <c r="V395">
        <v>4</v>
      </c>
      <c r="X395">
        <v>4</v>
      </c>
      <c r="Y395">
        <v>4</v>
      </c>
      <c r="Z395">
        <v>5</v>
      </c>
      <c r="AA395">
        <v>4</v>
      </c>
      <c r="AB395">
        <v>4</v>
      </c>
      <c r="AC395" t="s">
        <v>548</v>
      </c>
      <c r="AJ395">
        <v>3</v>
      </c>
      <c r="AK395" t="s">
        <v>239</v>
      </c>
      <c r="AL395" t="s">
        <v>323</v>
      </c>
      <c r="AQ395" t="s">
        <v>239</v>
      </c>
      <c r="AR395" s="124" t="s">
        <v>239</v>
      </c>
      <c r="AS395" t="s">
        <v>7</v>
      </c>
      <c r="AU395" t="s">
        <v>239</v>
      </c>
      <c r="AW395">
        <v>5</v>
      </c>
      <c r="AX395" s="124">
        <v>5</v>
      </c>
      <c r="AY395" s="209" t="s">
        <v>321</v>
      </c>
      <c r="AZ395" t="s">
        <v>310</v>
      </c>
      <c r="BB395">
        <f t="shared" si="29"/>
        <v>1</v>
      </c>
      <c r="BC395">
        <f t="shared" si="28"/>
        <v>0</v>
      </c>
      <c r="BD395">
        <f t="shared" si="28"/>
        <v>0</v>
      </c>
      <c r="BE395">
        <f t="shared" si="28"/>
        <v>0</v>
      </c>
      <c r="BF395">
        <f t="shared" si="28"/>
        <v>0</v>
      </c>
      <c r="BG395">
        <f t="shared" si="28"/>
        <v>0</v>
      </c>
      <c r="BH395">
        <f t="shared" si="30"/>
        <v>0</v>
      </c>
      <c r="BI395">
        <f t="shared" si="30"/>
        <v>0</v>
      </c>
      <c r="BJ395">
        <f t="shared" si="30"/>
        <v>1</v>
      </c>
      <c r="BK395">
        <f t="shared" si="30"/>
        <v>0</v>
      </c>
      <c r="BL395">
        <f t="shared" si="30"/>
        <v>0</v>
      </c>
      <c r="BM395">
        <f t="shared" si="30"/>
        <v>0</v>
      </c>
      <c r="BN395">
        <f t="shared" si="30"/>
        <v>0</v>
      </c>
    </row>
    <row r="396" spans="3:66" x14ac:dyDescent="0.2">
      <c r="C396" s="167" t="str">
        <f>IFERROR(VLOOKUP(E396,BLIOTECAS!$C$1:$E$26,3,FALSE),"")</f>
        <v>Ciencias Experimentales</v>
      </c>
      <c r="D396" s="229">
        <v>43970.515277777777</v>
      </c>
      <c r="E396" t="s">
        <v>77</v>
      </c>
      <c r="F396" t="s">
        <v>316</v>
      </c>
      <c r="G396" t="s">
        <v>351</v>
      </c>
      <c r="H396" t="s">
        <v>312</v>
      </c>
      <c r="I396" t="s">
        <v>77</v>
      </c>
      <c r="Q396">
        <v>3</v>
      </c>
      <c r="R396">
        <v>1</v>
      </c>
      <c r="S396">
        <v>5</v>
      </c>
      <c r="T396">
        <v>4</v>
      </c>
      <c r="U396">
        <v>4</v>
      </c>
      <c r="V396">
        <v>4</v>
      </c>
      <c r="X396">
        <v>4</v>
      </c>
      <c r="Y396">
        <v>4</v>
      </c>
      <c r="Z396">
        <v>4</v>
      </c>
      <c r="AA396">
        <v>4</v>
      </c>
      <c r="AB396">
        <v>4</v>
      </c>
      <c r="AC396" t="s">
        <v>326</v>
      </c>
      <c r="AJ396">
        <v>5</v>
      </c>
      <c r="AK396" t="s">
        <v>239</v>
      </c>
      <c r="AQ396" t="s">
        <v>7</v>
      </c>
      <c r="AR396" s="124" t="s">
        <v>7</v>
      </c>
      <c r="AS396" t="s">
        <v>7</v>
      </c>
      <c r="AU396" t="s">
        <v>7</v>
      </c>
      <c r="AW396">
        <v>5</v>
      </c>
      <c r="AX396" s="124">
        <v>5</v>
      </c>
      <c r="AY396" s="209" t="s">
        <v>321</v>
      </c>
      <c r="AZ396" t="s">
        <v>315</v>
      </c>
      <c r="BB396">
        <f t="shared" si="29"/>
        <v>1</v>
      </c>
      <c r="BC396">
        <f t="shared" si="28"/>
        <v>0</v>
      </c>
      <c r="BD396">
        <f t="shared" si="28"/>
        <v>0</v>
      </c>
      <c r="BE396">
        <f t="shared" si="28"/>
        <v>0</v>
      </c>
      <c r="BF396">
        <f t="shared" si="28"/>
        <v>0</v>
      </c>
      <c r="BG396">
        <f t="shared" si="28"/>
        <v>0</v>
      </c>
      <c r="BH396">
        <f t="shared" si="30"/>
        <v>0</v>
      </c>
      <c r="BI396">
        <f t="shared" si="30"/>
        <v>0</v>
      </c>
      <c r="BJ396">
        <f t="shared" si="30"/>
        <v>0</v>
      </c>
      <c r="BK396">
        <f t="shared" ref="BI396:BN438" si="31">IF(IFERROR(FIND(BK$1,$AC396,1),0)&lt;&gt;0,1,0)</f>
        <v>1</v>
      </c>
      <c r="BL396">
        <f t="shared" si="31"/>
        <v>0</v>
      </c>
      <c r="BM396">
        <f t="shared" si="31"/>
        <v>0</v>
      </c>
      <c r="BN396">
        <f t="shared" si="31"/>
        <v>0</v>
      </c>
    </row>
    <row r="397" spans="3:66" x14ac:dyDescent="0.2">
      <c r="C397" s="167" t="str">
        <f>IFERROR(VLOOKUP(E397,BLIOTECAS!$C$1:$E$26,3,FALSE),"")</f>
        <v>Ciencias Experimentales</v>
      </c>
      <c r="D397" s="229">
        <v>43970.51458333333</v>
      </c>
      <c r="E397" t="s">
        <v>78</v>
      </c>
      <c r="F397" t="s">
        <v>316</v>
      </c>
      <c r="G397" t="s">
        <v>303</v>
      </c>
      <c r="H397" t="s">
        <v>312</v>
      </c>
      <c r="I397" t="s">
        <v>78</v>
      </c>
      <c r="Q397">
        <v>5</v>
      </c>
      <c r="R397">
        <v>5</v>
      </c>
      <c r="S397">
        <v>4</v>
      </c>
      <c r="T397">
        <v>3</v>
      </c>
      <c r="U397">
        <v>4</v>
      </c>
      <c r="V397">
        <v>4</v>
      </c>
      <c r="X397">
        <v>4</v>
      </c>
      <c r="Y397">
        <v>5</v>
      </c>
      <c r="Z397">
        <v>4</v>
      </c>
      <c r="AA397">
        <v>5</v>
      </c>
      <c r="AB397">
        <v>4</v>
      </c>
      <c r="AC397" t="s">
        <v>336</v>
      </c>
      <c r="AJ397">
        <v>5</v>
      </c>
      <c r="AK397" t="s">
        <v>239</v>
      </c>
      <c r="AL397" t="s">
        <v>327</v>
      </c>
      <c r="AQ397" t="s">
        <v>7</v>
      </c>
      <c r="AR397" s="124" t="s">
        <v>239</v>
      </c>
      <c r="AS397" t="s">
        <v>7</v>
      </c>
      <c r="AU397" t="s">
        <v>7</v>
      </c>
      <c r="AV397" t="s">
        <v>585</v>
      </c>
      <c r="AW397">
        <v>5</v>
      </c>
      <c r="AX397" s="124">
        <v>5</v>
      </c>
      <c r="AY397" s="209" t="s">
        <v>309</v>
      </c>
      <c r="AZ397" t="s">
        <v>315</v>
      </c>
      <c r="BA397" t="s">
        <v>586</v>
      </c>
      <c r="BB397">
        <f t="shared" si="29"/>
        <v>1</v>
      </c>
      <c r="BC397">
        <f t="shared" si="28"/>
        <v>0</v>
      </c>
      <c r="BD397">
        <f t="shared" si="28"/>
        <v>0</v>
      </c>
      <c r="BE397">
        <f t="shared" si="28"/>
        <v>0</v>
      </c>
      <c r="BF397">
        <f t="shared" si="28"/>
        <v>0</v>
      </c>
      <c r="BG397">
        <f t="shared" si="28"/>
        <v>0</v>
      </c>
      <c r="BH397">
        <f t="shared" ref="BH397:BH460" si="32">IF(IFERROR(FIND(BH$1,$AC397,1),0)&lt;&gt;0,1,0)</f>
        <v>0</v>
      </c>
      <c r="BI397">
        <f t="shared" si="31"/>
        <v>0</v>
      </c>
      <c r="BJ397">
        <f t="shared" si="31"/>
        <v>0</v>
      </c>
      <c r="BK397">
        <f t="shared" si="31"/>
        <v>1</v>
      </c>
      <c r="BL397">
        <f t="shared" si="31"/>
        <v>1</v>
      </c>
      <c r="BM397">
        <f t="shared" si="31"/>
        <v>0</v>
      </c>
      <c r="BN397">
        <f t="shared" si="31"/>
        <v>0</v>
      </c>
    </row>
    <row r="398" spans="3:66" x14ac:dyDescent="0.2">
      <c r="C398" s="167" t="str">
        <f>IFERROR(VLOOKUP(E398,BLIOTECAS!$C$1:$E$26,3,FALSE),"")</f>
        <v>Ciencias Sociales</v>
      </c>
      <c r="D398" s="229">
        <v>43970.513888888891</v>
      </c>
      <c r="E398" t="s">
        <v>203</v>
      </c>
      <c r="F398" t="s">
        <v>316</v>
      </c>
      <c r="G398" t="s">
        <v>316</v>
      </c>
      <c r="H398" t="s">
        <v>312</v>
      </c>
      <c r="I398" t="s">
        <v>203</v>
      </c>
      <c r="J398" t="s">
        <v>80</v>
      </c>
      <c r="K398" t="s">
        <v>76</v>
      </c>
      <c r="L398" t="s">
        <v>587</v>
      </c>
      <c r="Q398">
        <v>3</v>
      </c>
      <c r="R398">
        <v>3</v>
      </c>
      <c r="S398">
        <v>3</v>
      </c>
      <c r="T398">
        <v>3</v>
      </c>
      <c r="U398">
        <v>3</v>
      </c>
      <c r="V398">
        <v>4</v>
      </c>
      <c r="X398">
        <v>3</v>
      </c>
      <c r="Y398">
        <v>5</v>
      </c>
      <c r="Z398">
        <v>3</v>
      </c>
      <c r="AA398">
        <v>5</v>
      </c>
      <c r="AB398">
        <v>3</v>
      </c>
      <c r="AC398" t="s">
        <v>336</v>
      </c>
      <c r="AJ398">
        <v>4</v>
      </c>
      <c r="AK398" t="s">
        <v>239</v>
      </c>
      <c r="AL398" t="s">
        <v>307</v>
      </c>
      <c r="AQ398" t="s">
        <v>239</v>
      </c>
      <c r="AR398" s="124" t="s">
        <v>239</v>
      </c>
      <c r="AS398" t="s">
        <v>239</v>
      </c>
      <c r="AT398" t="s">
        <v>393</v>
      </c>
      <c r="AU398" t="s">
        <v>239</v>
      </c>
      <c r="AW398">
        <v>5</v>
      </c>
      <c r="AX398" s="124">
        <v>5</v>
      </c>
      <c r="AY398" s="209" t="s">
        <v>321</v>
      </c>
      <c r="AZ398" t="s">
        <v>310</v>
      </c>
      <c r="BA398" t="s">
        <v>588</v>
      </c>
      <c r="BB398">
        <f t="shared" si="29"/>
        <v>1</v>
      </c>
      <c r="BC398">
        <f t="shared" si="28"/>
        <v>0</v>
      </c>
      <c r="BD398">
        <f t="shared" si="28"/>
        <v>0</v>
      </c>
      <c r="BE398">
        <f t="shared" si="28"/>
        <v>0</v>
      </c>
      <c r="BF398">
        <f t="shared" si="28"/>
        <v>0</v>
      </c>
      <c r="BG398">
        <f t="shared" si="28"/>
        <v>0</v>
      </c>
      <c r="BH398">
        <f t="shared" si="32"/>
        <v>0</v>
      </c>
      <c r="BI398">
        <f t="shared" si="31"/>
        <v>0</v>
      </c>
      <c r="BJ398">
        <f t="shared" si="31"/>
        <v>0</v>
      </c>
      <c r="BK398">
        <f t="shared" si="31"/>
        <v>1</v>
      </c>
      <c r="BL398">
        <f t="shared" si="31"/>
        <v>1</v>
      </c>
      <c r="BM398">
        <f t="shared" si="31"/>
        <v>0</v>
      </c>
      <c r="BN398">
        <f t="shared" si="31"/>
        <v>0</v>
      </c>
    </row>
    <row r="399" spans="3:66" x14ac:dyDescent="0.2">
      <c r="C399" s="167" t="str">
        <f>IFERROR(VLOOKUP(E399,BLIOTECAS!$C$1:$E$26,3,FALSE),"")</f>
        <v>Ciencias de la Salud</v>
      </c>
      <c r="D399" s="229">
        <v>43970.513888888891</v>
      </c>
      <c r="E399" t="s">
        <v>91</v>
      </c>
      <c r="F399" t="s">
        <v>316</v>
      </c>
      <c r="G399" t="s">
        <v>311</v>
      </c>
      <c r="H399" t="s">
        <v>312</v>
      </c>
      <c r="I399" t="s">
        <v>91</v>
      </c>
      <c r="Q399">
        <v>3</v>
      </c>
      <c r="R399">
        <v>5</v>
      </c>
      <c r="S399">
        <v>4</v>
      </c>
      <c r="T399">
        <v>4</v>
      </c>
      <c r="U399">
        <v>4</v>
      </c>
      <c r="V399">
        <v>5</v>
      </c>
      <c r="X399">
        <v>5</v>
      </c>
      <c r="Y399">
        <v>5</v>
      </c>
      <c r="Z399">
        <v>5</v>
      </c>
      <c r="AA399">
        <v>5</v>
      </c>
      <c r="AB399">
        <v>5</v>
      </c>
      <c r="AC399" t="s">
        <v>378</v>
      </c>
      <c r="AK399" t="s">
        <v>7</v>
      </c>
      <c r="AQ399" t="s">
        <v>7</v>
      </c>
      <c r="AR399" s="124" t="s">
        <v>239</v>
      </c>
      <c r="AS399" t="s">
        <v>7</v>
      </c>
      <c r="AU399" t="s">
        <v>7</v>
      </c>
      <c r="AW399">
        <v>5</v>
      </c>
      <c r="AX399" s="124">
        <v>5</v>
      </c>
      <c r="AY399" s="209" t="s">
        <v>309</v>
      </c>
      <c r="AZ399" t="s">
        <v>315</v>
      </c>
      <c r="BB399">
        <f t="shared" si="29"/>
        <v>1</v>
      </c>
      <c r="BC399">
        <f t="shared" si="28"/>
        <v>0</v>
      </c>
      <c r="BD399">
        <f t="shared" si="28"/>
        <v>0</v>
      </c>
      <c r="BE399">
        <f t="shared" si="28"/>
        <v>0</v>
      </c>
      <c r="BF399">
        <f t="shared" si="28"/>
        <v>0</v>
      </c>
      <c r="BG399">
        <f t="shared" si="28"/>
        <v>0</v>
      </c>
      <c r="BH399">
        <f t="shared" si="32"/>
        <v>0</v>
      </c>
      <c r="BI399">
        <f t="shared" si="31"/>
        <v>1</v>
      </c>
      <c r="BJ399">
        <f t="shared" si="31"/>
        <v>0</v>
      </c>
      <c r="BK399">
        <f t="shared" si="31"/>
        <v>1</v>
      </c>
      <c r="BL399">
        <f t="shared" si="31"/>
        <v>0</v>
      </c>
      <c r="BM399">
        <f t="shared" si="31"/>
        <v>0</v>
      </c>
      <c r="BN399">
        <f t="shared" si="31"/>
        <v>0</v>
      </c>
    </row>
    <row r="400" spans="3:66" x14ac:dyDescent="0.2">
      <c r="C400" s="167" t="str">
        <f>IFERROR(VLOOKUP(E400,BLIOTECAS!$C$1:$E$26,3,FALSE),"")</f>
        <v>Ciencias Experimentales</v>
      </c>
      <c r="D400" s="229">
        <v>43970.513194444444</v>
      </c>
      <c r="E400" t="s">
        <v>81</v>
      </c>
      <c r="F400" t="s">
        <v>303</v>
      </c>
      <c r="G400" t="s">
        <v>304</v>
      </c>
      <c r="H400" t="s">
        <v>312</v>
      </c>
      <c r="I400" t="s">
        <v>81</v>
      </c>
      <c r="J400" t="s">
        <v>78</v>
      </c>
      <c r="K400" t="s">
        <v>77</v>
      </c>
      <c r="Q400">
        <v>2</v>
      </c>
      <c r="R400">
        <v>5</v>
      </c>
      <c r="S400">
        <v>3</v>
      </c>
      <c r="U400">
        <v>3</v>
      </c>
      <c r="V400">
        <v>3</v>
      </c>
      <c r="X400">
        <v>3</v>
      </c>
      <c r="Y400">
        <v>4</v>
      </c>
      <c r="Z400">
        <v>4</v>
      </c>
      <c r="AA400">
        <v>3</v>
      </c>
      <c r="AB400">
        <v>4</v>
      </c>
      <c r="AC400" t="s">
        <v>326</v>
      </c>
      <c r="AJ400">
        <v>5</v>
      </c>
      <c r="AK400" t="s">
        <v>239</v>
      </c>
      <c r="AL400" t="s">
        <v>307</v>
      </c>
      <c r="AQ400" t="s">
        <v>239</v>
      </c>
      <c r="AR400" s="124" t="s">
        <v>239</v>
      </c>
      <c r="AS400" t="s">
        <v>239</v>
      </c>
      <c r="AT400" t="s">
        <v>324</v>
      </c>
      <c r="AU400" t="s">
        <v>239</v>
      </c>
      <c r="AW400">
        <v>5</v>
      </c>
      <c r="AX400" s="124">
        <v>5</v>
      </c>
      <c r="AY400" s="209" t="s">
        <v>321</v>
      </c>
      <c r="AZ400" t="s">
        <v>315</v>
      </c>
      <c r="BB400">
        <f t="shared" si="29"/>
        <v>1</v>
      </c>
      <c r="BC400">
        <f t="shared" si="28"/>
        <v>0</v>
      </c>
      <c r="BD400">
        <f t="shared" si="28"/>
        <v>0</v>
      </c>
      <c r="BE400">
        <f t="shared" si="28"/>
        <v>0</v>
      </c>
      <c r="BF400">
        <f t="shared" si="28"/>
        <v>0</v>
      </c>
      <c r="BG400">
        <f t="shared" si="28"/>
        <v>0</v>
      </c>
      <c r="BH400">
        <f t="shared" si="32"/>
        <v>0</v>
      </c>
      <c r="BI400">
        <f t="shared" si="31"/>
        <v>0</v>
      </c>
      <c r="BJ400">
        <f t="shared" si="31"/>
        <v>0</v>
      </c>
      <c r="BK400">
        <f t="shared" si="31"/>
        <v>1</v>
      </c>
      <c r="BL400">
        <f t="shared" si="31"/>
        <v>0</v>
      </c>
      <c r="BM400">
        <f t="shared" si="31"/>
        <v>0</v>
      </c>
      <c r="BN400">
        <f t="shared" si="31"/>
        <v>0</v>
      </c>
    </row>
    <row r="401" spans="3:66" x14ac:dyDescent="0.2">
      <c r="C401" s="167" t="str">
        <f>IFERROR(VLOOKUP(E401,BLIOTECAS!$C$1:$E$26,3,FALSE),"")</f>
        <v>Ciencias Sociales</v>
      </c>
      <c r="D401" s="229">
        <v>43970.512499999997</v>
      </c>
      <c r="E401" t="s">
        <v>74</v>
      </c>
      <c r="F401" t="s">
        <v>303</v>
      </c>
      <c r="G401" t="s">
        <v>304</v>
      </c>
      <c r="H401" t="s">
        <v>312</v>
      </c>
      <c r="I401" t="s">
        <v>74</v>
      </c>
      <c r="J401" t="s">
        <v>75</v>
      </c>
      <c r="Q401">
        <v>2</v>
      </c>
      <c r="R401">
        <v>5</v>
      </c>
      <c r="S401">
        <v>2</v>
      </c>
      <c r="T401">
        <v>5</v>
      </c>
      <c r="U401">
        <v>5</v>
      </c>
      <c r="V401">
        <v>5</v>
      </c>
      <c r="X401">
        <v>5</v>
      </c>
      <c r="Y401">
        <v>5</v>
      </c>
      <c r="Z401">
        <v>5</v>
      </c>
      <c r="AA401">
        <v>5</v>
      </c>
      <c r="AB401">
        <v>5</v>
      </c>
      <c r="AC401" t="s">
        <v>341</v>
      </c>
      <c r="AJ401">
        <v>4</v>
      </c>
      <c r="AQ401" t="s">
        <v>7</v>
      </c>
      <c r="AR401" s="124" t="s">
        <v>239</v>
      </c>
      <c r="AS401" t="s">
        <v>239</v>
      </c>
      <c r="AT401" t="s">
        <v>6</v>
      </c>
      <c r="AU401" t="s">
        <v>7</v>
      </c>
      <c r="AW401">
        <v>5</v>
      </c>
      <c r="AX401" s="124">
        <v>5</v>
      </c>
      <c r="AY401" s="209" t="s">
        <v>309</v>
      </c>
      <c r="AZ401" t="s">
        <v>315</v>
      </c>
      <c r="BB401">
        <f t="shared" si="29"/>
        <v>1</v>
      </c>
      <c r="BC401">
        <f t="shared" si="28"/>
        <v>0</v>
      </c>
      <c r="BD401">
        <f t="shared" si="28"/>
        <v>0</v>
      </c>
      <c r="BE401">
        <f t="shared" si="28"/>
        <v>0</v>
      </c>
      <c r="BF401">
        <f t="shared" si="28"/>
        <v>0</v>
      </c>
      <c r="BG401">
        <f t="shared" si="28"/>
        <v>0</v>
      </c>
      <c r="BH401">
        <f t="shared" si="32"/>
        <v>0</v>
      </c>
      <c r="BI401">
        <f t="shared" si="31"/>
        <v>1</v>
      </c>
      <c r="BJ401">
        <f t="shared" si="31"/>
        <v>0</v>
      </c>
      <c r="BK401">
        <f t="shared" si="31"/>
        <v>1</v>
      </c>
      <c r="BL401">
        <f t="shared" si="31"/>
        <v>1</v>
      </c>
      <c r="BM401">
        <f t="shared" si="31"/>
        <v>0</v>
      </c>
      <c r="BN401">
        <f t="shared" si="31"/>
        <v>0</v>
      </c>
    </row>
    <row r="402" spans="3:66" x14ac:dyDescent="0.2">
      <c r="C402" s="167" t="str">
        <f>IFERROR(VLOOKUP(E402,BLIOTECAS!$C$1:$E$26,3,FALSE),"")</f>
        <v>Humanidades</v>
      </c>
      <c r="D402" s="229">
        <v>43970.512499999997</v>
      </c>
      <c r="E402" t="s">
        <v>86</v>
      </c>
      <c r="F402" t="s">
        <v>311</v>
      </c>
      <c r="G402" t="s">
        <v>304</v>
      </c>
      <c r="H402" t="s">
        <v>330</v>
      </c>
      <c r="I402" t="s">
        <v>86</v>
      </c>
      <c r="J402" t="s">
        <v>318</v>
      </c>
      <c r="K402" t="s">
        <v>87</v>
      </c>
      <c r="Q402">
        <v>5</v>
      </c>
      <c r="R402">
        <v>5</v>
      </c>
      <c r="S402">
        <v>5</v>
      </c>
      <c r="T402">
        <v>3</v>
      </c>
      <c r="U402">
        <v>4</v>
      </c>
      <c r="V402">
        <v>5</v>
      </c>
      <c r="X402">
        <v>4</v>
      </c>
      <c r="Y402">
        <v>5</v>
      </c>
      <c r="Z402">
        <v>5</v>
      </c>
      <c r="AA402">
        <v>5</v>
      </c>
      <c r="AB402">
        <v>5</v>
      </c>
      <c r="AC402" t="s">
        <v>348</v>
      </c>
      <c r="AJ402">
        <v>5</v>
      </c>
      <c r="AK402" t="s">
        <v>239</v>
      </c>
      <c r="AL402" t="s">
        <v>327</v>
      </c>
      <c r="AQ402" t="s">
        <v>7</v>
      </c>
      <c r="AR402" s="124" t="s">
        <v>239</v>
      </c>
      <c r="AS402" t="s">
        <v>7</v>
      </c>
      <c r="AU402" t="s">
        <v>239</v>
      </c>
      <c r="AW402">
        <v>5</v>
      </c>
      <c r="AX402" s="124">
        <v>5</v>
      </c>
      <c r="AY402" s="209" t="s">
        <v>321</v>
      </c>
      <c r="AZ402" t="s">
        <v>413</v>
      </c>
      <c r="BB402">
        <f t="shared" si="29"/>
        <v>0</v>
      </c>
      <c r="BC402">
        <f t="shared" si="28"/>
        <v>1</v>
      </c>
      <c r="BD402">
        <f t="shared" si="28"/>
        <v>0</v>
      </c>
      <c r="BE402">
        <f t="shared" si="28"/>
        <v>0</v>
      </c>
      <c r="BF402">
        <f t="shared" si="28"/>
        <v>0</v>
      </c>
      <c r="BG402">
        <f t="shared" si="28"/>
        <v>0</v>
      </c>
      <c r="BH402">
        <f t="shared" si="32"/>
        <v>1</v>
      </c>
      <c r="BI402">
        <f t="shared" si="31"/>
        <v>0</v>
      </c>
      <c r="BJ402">
        <f t="shared" si="31"/>
        <v>0</v>
      </c>
      <c r="BK402">
        <f t="shared" si="31"/>
        <v>1</v>
      </c>
      <c r="BL402">
        <f t="shared" si="31"/>
        <v>1</v>
      </c>
      <c r="BM402">
        <f t="shared" si="31"/>
        <v>0</v>
      </c>
      <c r="BN402">
        <f t="shared" si="31"/>
        <v>0</v>
      </c>
    </row>
    <row r="403" spans="3:66" x14ac:dyDescent="0.2">
      <c r="C403" s="167" t="str">
        <f>IFERROR(VLOOKUP(E403,BLIOTECAS!$C$1:$E$26,3,FALSE),"")</f>
        <v>Ciencias de la Salud</v>
      </c>
      <c r="D403" s="229">
        <v>43970.512499999997</v>
      </c>
      <c r="E403" t="s">
        <v>92</v>
      </c>
      <c r="F403" t="s">
        <v>316</v>
      </c>
      <c r="G403" t="s">
        <v>304</v>
      </c>
      <c r="H403" t="s">
        <v>330</v>
      </c>
      <c r="I403" t="s">
        <v>92</v>
      </c>
      <c r="Q403">
        <v>4</v>
      </c>
      <c r="R403">
        <v>5</v>
      </c>
      <c r="S403">
        <v>4</v>
      </c>
      <c r="T403">
        <v>3</v>
      </c>
      <c r="U403">
        <v>4</v>
      </c>
      <c r="V403">
        <v>4</v>
      </c>
      <c r="X403">
        <v>5</v>
      </c>
      <c r="Y403">
        <v>5</v>
      </c>
      <c r="Z403">
        <v>3</v>
      </c>
      <c r="AA403">
        <v>4</v>
      </c>
      <c r="AB403">
        <v>4</v>
      </c>
      <c r="AC403" t="s">
        <v>336</v>
      </c>
      <c r="AJ403">
        <v>4</v>
      </c>
      <c r="AK403" t="s">
        <v>239</v>
      </c>
      <c r="AL403" t="s">
        <v>323</v>
      </c>
      <c r="AQ403" t="s">
        <v>239</v>
      </c>
      <c r="AR403" s="124" t="s">
        <v>239</v>
      </c>
      <c r="AS403" t="s">
        <v>239</v>
      </c>
      <c r="AT403" t="s">
        <v>324</v>
      </c>
      <c r="AU403" t="s">
        <v>7</v>
      </c>
      <c r="AW403">
        <v>5</v>
      </c>
      <c r="AX403" s="124">
        <v>5</v>
      </c>
      <c r="AY403" s="209" t="s">
        <v>309</v>
      </c>
      <c r="AZ403" t="s">
        <v>337</v>
      </c>
      <c r="BB403">
        <f t="shared" si="29"/>
        <v>0</v>
      </c>
      <c r="BC403">
        <f t="shared" si="28"/>
        <v>1</v>
      </c>
      <c r="BD403">
        <f t="shared" si="28"/>
        <v>0</v>
      </c>
      <c r="BE403">
        <f t="shared" si="28"/>
        <v>0</v>
      </c>
      <c r="BF403">
        <f t="shared" si="28"/>
        <v>0</v>
      </c>
      <c r="BG403">
        <f t="shared" si="28"/>
        <v>0</v>
      </c>
      <c r="BH403">
        <f t="shared" si="32"/>
        <v>0</v>
      </c>
      <c r="BI403">
        <f t="shared" si="31"/>
        <v>0</v>
      </c>
      <c r="BJ403">
        <f t="shared" si="31"/>
        <v>0</v>
      </c>
      <c r="BK403">
        <f t="shared" si="31"/>
        <v>1</v>
      </c>
      <c r="BL403">
        <f t="shared" si="31"/>
        <v>1</v>
      </c>
      <c r="BM403">
        <f t="shared" si="31"/>
        <v>0</v>
      </c>
      <c r="BN403">
        <f t="shared" si="31"/>
        <v>0</v>
      </c>
    </row>
    <row r="404" spans="3:66" x14ac:dyDescent="0.2">
      <c r="C404" s="167" t="str">
        <f>IFERROR(VLOOKUP(E404,BLIOTECAS!$C$1:$E$26,3,FALSE),"")</f>
        <v>Ciencias Experimentales</v>
      </c>
      <c r="D404" s="229">
        <v>43970.511805555558</v>
      </c>
      <c r="E404" t="s">
        <v>77</v>
      </c>
      <c r="F404" t="s">
        <v>316</v>
      </c>
      <c r="G404" t="s">
        <v>304</v>
      </c>
      <c r="H404" t="s">
        <v>312</v>
      </c>
      <c r="I404" t="s">
        <v>77</v>
      </c>
      <c r="Q404">
        <v>2</v>
      </c>
      <c r="R404">
        <v>5</v>
      </c>
      <c r="S404">
        <v>3</v>
      </c>
      <c r="T404">
        <v>2</v>
      </c>
      <c r="U404">
        <v>2</v>
      </c>
      <c r="V404">
        <v>4</v>
      </c>
      <c r="X404">
        <v>5</v>
      </c>
      <c r="Z404">
        <v>5</v>
      </c>
      <c r="AB404">
        <v>5</v>
      </c>
      <c r="AC404" t="s">
        <v>326</v>
      </c>
      <c r="AJ404">
        <v>5</v>
      </c>
      <c r="AK404" t="s">
        <v>239</v>
      </c>
      <c r="AL404" t="s">
        <v>323</v>
      </c>
      <c r="AQ404" t="s">
        <v>7</v>
      </c>
      <c r="AR404" s="124" t="s">
        <v>239</v>
      </c>
      <c r="AS404" t="s">
        <v>7</v>
      </c>
      <c r="AU404" t="s">
        <v>7</v>
      </c>
      <c r="AW404">
        <v>5</v>
      </c>
      <c r="AX404" s="124">
        <v>5</v>
      </c>
      <c r="AY404" s="209" t="s">
        <v>309</v>
      </c>
      <c r="AZ404" t="s">
        <v>315</v>
      </c>
      <c r="BB404">
        <f t="shared" si="29"/>
        <v>1</v>
      </c>
      <c r="BC404">
        <f t="shared" si="28"/>
        <v>0</v>
      </c>
      <c r="BD404">
        <f t="shared" si="28"/>
        <v>0</v>
      </c>
      <c r="BE404">
        <f t="shared" si="28"/>
        <v>0</v>
      </c>
      <c r="BF404">
        <f t="shared" si="28"/>
        <v>0</v>
      </c>
      <c r="BG404">
        <f t="shared" si="28"/>
        <v>0</v>
      </c>
      <c r="BH404">
        <f t="shared" si="32"/>
        <v>0</v>
      </c>
      <c r="BI404">
        <f t="shared" si="31"/>
        <v>0</v>
      </c>
      <c r="BJ404">
        <f t="shared" si="31"/>
        <v>0</v>
      </c>
      <c r="BK404">
        <f t="shared" si="31"/>
        <v>1</v>
      </c>
      <c r="BL404">
        <f t="shared" si="31"/>
        <v>0</v>
      </c>
      <c r="BM404">
        <f t="shared" si="31"/>
        <v>0</v>
      </c>
      <c r="BN404">
        <f t="shared" si="31"/>
        <v>0</v>
      </c>
    </row>
    <row r="405" spans="3:66" x14ac:dyDescent="0.2">
      <c r="C405" s="167" t="str">
        <f>IFERROR(VLOOKUP(E405,BLIOTECAS!$C$1:$E$26,3,FALSE),"")</f>
        <v>Humanidades</v>
      </c>
      <c r="D405" s="229">
        <v>43970.511111111111</v>
      </c>
      <c r="E405" t="s">
        <v>83</v>
      </c>
      <c r="F405" t="s">
        <v>303</v>
      </c>
      <c r="G405" t="s">
        <v>311</v>
      </c>
      <c r="H405" t="s">
        <v>330</v>
      </c>
      <c r="I405" t="s">
        <v>83</v>
      </c>
      <c r="J405" t="s">
        <v>318</v>
      </c>
      <c r="K405" t="s">
        <v>317</v>
      </c>
      <c r="L405" t="s">
        <v>589</v>
      </c>
      <c r="Q405">
        <v>4</v>
      </c>
      <c r="R405">
        <v>3</v>
      </c>
      <c r="S405">
        <v>4</v>
      </c>
      <c r="T405">
        <v>3</v>
      </c>
      <c r="U405">
        <v>3</v>
      </c>
      <c r="V405">
        <v>4</v>
      </c>
      <c r="X405">
        <v>4</v>
      </c>
      <c r="Y405">
        <v>5</v>
      </c>
      <c r="Z405">
        <v>4</v>
      </c>
      <c r="AA405">
        <v>2</v>
      </c>
      <c r="AB405">
        <v>3</v>
      </c>
      <c r="AC405" t="s">
        <v>590</v>
      </c>
      <c r="AJ405">
        <v>4</v>
      </c>
      <c r="AK405" t="s">
        <v>7</v>
      </c>
      <c r="AQ405" t="s">
        <v>7</v>
      </c>
      <c r="AR405" s="124" t="s">
        <v>7</v>
      </c>
      <c r="AS405" t="s">
        <v>7</v>
      </c>
      <c r="AU405" t="s">
        <v>239</v>
      </c>
      <c r="AV405" t="s">
        <v>591</v>
      </c>
      <c r="AW405">
        <v>5</v>
      </c>
      <c r="AX405" s="124">
        <v>5</v>
      </c>
      <c r="AY405" s="209" t="s">
        <v>309</v>
      </c>
      <c r="AZ405" t="s">
        <v>315</v>
      </c>
      <c r="BA405" t="s">
        <v>592</v>
      </c>
      <c r="BB405">
        <f t="shared" si="29"/>
        <v>0</v>
      </c>
      <c r="BC405">
        <f t="shared" si="28"/>
        <v>1</v>
      </c>
      <c r="BD405">
        <f t="shared" si="28"/>
        <v>0</v>
      </c>
      <c r="BE405">
        <f t="shared" si="28"/>
        <v>0</v>
      </c>
      <c r="BF405">
        <f t="shared" si="28"/>
        <v>0</v>
      </c>
      <c r="BG405">
        <f t="shared" si="28"/>
        <v>0</v>
      </c>
      <c r="BH405">
        <f t="shared" si="32"/>
        <v>1</v>
      </c>
      <c r="BI405">
        <f t="shared" si="31"/>
        <v>1</v>
      </c>
      <c r="BJ405">
        <f t="shared" si="31"/>
        <v>1</v>
      </c>
      <c r="BK405">
        <f t="shared" si="31"/>
        <v>0</v>
      </c>
      <c r="BL405">
        <f t="shared" si="31"/>
        <v>0</v>
      </c>
      <c r="BM405">
        <f t="shared" si="31"/>
        <v>0</v>
      </c>
      <c r="BN405">
        <f t="shared" si="31"/>
        <v>0</v>
      </c>
    </row>
    <row r="406" spans="3:66" x14ac:dyDescent="0.2">
      <c r="C406" s="167" t="str">
        <f>IFERROR(VLOOKUP(E406,BLIOTECAS!$C$1:$E$26,3,FALSE),"")</f>
        <v>Ciencias de la Salud</v>
      </c>
      <c r="D406" s="229">
        <v>43970.509722222225</v>
      </c>
      <c r="E406" t="s">
        <v>200</v>
      </c>
      <c r="F406" t="s">
        <v>303</v>
      </c>
      <c r="G406" t="s">
        <v>304</v>
      </c>
      <c r="H406" t="s">
        <v>312</v>
      </c>
      <c r="I406" t="s">
        <v>87</v>
      </c>
      <c r="J406" t="s">
        <v>318</v>
      </c>
      <c r="K406" t="s">
        <v>89</v>
      </c>
      <c r="L406" t="s">
        <v>593</v>
      </c>
      <c r="Q406">
        <v>5</v>
      </c>
      <c r="R406">
        <v>5</v>
      </c>
      <c r="S406">
        <v>5</v>
      </c>
      <c r="T406">
        <v>4</v>
      </c>
      <c r="U406">
        <v>4</v>
      </c>
      <c r="V406">
        <v>5</v>
      </c>
      <c r="X406">
        <v>4</v>
      </c>
      <c r="Y406">
        <v>5</v>
      </c>
      <c r="Z406">
        <v>1</v>
      </c>
      <c r="AA406">
        <v>4</v>
      </c>
      <c r="AB406">
        <v>3</v>
      </c>
      <c r="AJ406">
        <v>4</v>
      </c>
      <c r="AK406" t="s">
        <v>239</v>
      </c>
      <c r="AL406" t="s">
        <v>323</v>
      </c>
      <c r="AQ406" t="s">
        <v>7</v>
      </c>
      <c r="AR406" s="124" t="s">
        <v>239</v>
      </c>
      <c r="AS406" t="s">
        <v>239</v>
      </c>
      <c r="AT406" t="s">
        <v>6</v>
      </c>
      <c r="AU406" t="s">
        <v>239</v>
      </c>
      <c r="AW406">
        <v>5</v>
      </c>
      <c r="AX406" s="124">
        <v>5</v>
      </c>
      <c r="AY406" s="209" t="s">
        <v>321</v>
      </c>
      <c r="AZ406" t="s">
        <v>315</v>
      </c>
      <c r="BA406" t="s">
        <v>594</v>
      </c>
      <c r="BB406">
        <f t="shared" si="29"/>
        <v>1</v>
      </c>
      <c r="BC406">
        <f t="shared" si="28"/>
        <v>0</v>
      </c>
      <c r="BD406">
        <f t="shared" si="28"/>
        <v>0</v>
      </c>
      <c r="BE406">
        <f t="shared" si="28"/>
        <v>0</v>
      </c>
      <c r="BF406">
        <f t="shared" si="28"/>
        <v>0</v>
      </c>
      <c r="BG406">
        <f t="shared" si="28"/>
        <v>0</v>
      </c>
      <c r="BH406">
        <f t="shared" si="32"/>
        <v>0</v>
      </c>
      <c r="BI406">
        <f t="shared" si="31"/>
        <v>0</v>
      </c>
      <c r="BJ406">
        <f t="shared" si="31"/>
        <v>0</v>
      </c>
      <c r="BK406">
        <f t="shared" si="31"/>
        <v>0</v>
      </c>
      <c r="BL406">
        <f t="shared" si="31"/>
        <v>0</v>
      </c>
      <c r="BM406">
        <f t="shared" si="31"/>
        <v>0</v>
      </c>
      <c r="BN406">
        <f t="shared" si="31"/>
        <v>0</v>
      </c>
    </row>
    <row r="407" spans="3:66" x14ac:dyDescent="0.2">
      <c r="C407" s="167" t="str">
        <f>IFERROR(VLOOKUP(E407,BLIOTECAS!$C$1:$E$26,3,FALSE),"")</f>
        <v>Humanidades</v>
      </c>
      <c r="D407" s="229">
        <v>43970.509722222225</v>
      </c>
      <c r="E407" t="s">
        <v>85</v>
      </c>
      <c r="F407" t="s">
        <v>304</v>
      </c>
      <c r="G407" t="s">
        <v>304</v>
      </c>
      <c r="H407" t="s">
        <v>339</v>
      </c>
      <c r="I407" t="s">
        <v>318</v>
      </c>
      <c r="J407" t="s">
        <v>318</v>
      </c>
      <c r="K407" t="s">
        <v>317</v>
      </c>
      <c r="Q407">
        <v>5</v>
      </c>
      <c r="R407">
        <v>5</v>
      </c>
      <c r="S407">
        <v>3</v>
      </c>
      <c r="T407">
        <v>4</v>
      </c>
      <c r="U407">
        <v>5</v>
      </c>
      <c r="V407">
        <v>4</v>
      </c>
      <c r="X407">
        <v>4</v>
      </c>
      <c r="Y407">
        <v>5</v>
      </c>
      <c r="Z407">
        <v>2</v>
      </c>
      <c r="AA407">
        <v>5</v>
      </c>
      <c r="AB407">
        <v>2</v>
      </c>
      <c r="AC407" t="s">
        <v>314</v>
      </c>
      <c r="AJ407">
        <v>4</v>
      </c>
      <c r="AK407" t="s">
        <v>239</v>
      </c>
      <c r="AL407" t="s">
        <v>323</v>
      </c>
      <c r="AQ407" t="s">
        <v>7</v>
      </c>
      <c r="AR407" s="124" t="s">
        <v>239</v>
      </c>
      <c r="AS407" t="s">
        <v>7</v>
      </c>
      <c r="AU407" t="s">
        <v>7</v>
      </c>
      <c r="AW407">
        <v>5</v>
      </c>
      <c r="AX407" s="124">
        <v>5</v>
      </c>
      <c r="AY407" s="209" t="s">
        <v>321</v>
      </c>
      <c r="AZ407" t="s">
        <v>315</v>
      </c>
      <c r="BB407">
        <f t="shared" si="29"/>
        <v>0</v>
      </c>
      <c r="BC407">
        <f t="shared" si="28"/>
        <v>0</v>
      </c>
      <c r="BD407">
        <f t="shared" si="28"/>
        <v>1</v>
      </c>
      <c r="BE407">
        <f t="shared" ref="BC407:BG458" si="33">IF(IFERROR(FIND(BE$1,$H407,1),0)&lt;&gt;0,1,0)</f>
        <v>0</v>
      </c>
      <c r="BF407">
        <f t="shared" si="33"/>
        <v>0</v>
      </c>
      <c r="BG407">
        <f t="shared" si="33"/>
        <v>0</v>
      </c>
      <c r="BH407">
        <f t="shared" si="32"/>
        <v>0</v>
      </c>
      <c r="BI407">
        <f t="shared" si="31"/>
        <v>0</v>
      </c>
      <c r="BJ407">
        <f t="shared" si="31"/>
        <v>0</v>
      </c>
      <c r="BK407">
        <f t="shared" si="31"/>
        <v>0</v>
      </c>
      <c r="BL407">
        <f t="shared" si="31"/>
        <v>0</v>
      </c>
      <c r="BM407">
        <f t="shared" si="31"/>
        <v>1</v>
      </c>
      <c r="BN407">
        <f t="shared" si="31"/>
        <v>0</v>
      </c>
    </row>
    <row r="408" spans="3:66" x14ac:dyDescent="0.2">
      <c r="C408" s="167" t="str">
        <f>IFERROR(VLOOKUP(E408,BLIOTECAS!$C$1:$E$26,3,FALSE),"")</f>
        <v>Humanidades</v>
      </c>
      <c r="D408" s="229">
        <v>43970.509027777778</v>
      </c>
      <c r="E408" t="s">
        <v>86</v>
      </c>
      <c r="F408" t="s">
        <v>311</v>
      </c>
      <c r="G408" t="s">
        <v>304</v>
      </c>
      <c r="H408" t="s">
        <v>312</v>
      </c>
      <c r="I408" t="s">
        <v>86</v>
      </c>
      <c r="J408" t="s">
        <v>87</v>
      </c>
      <c r="K408" t="s">
        <v>72</v>
      </c>
      <c r="L408" t="s">
        <v>595</v>
      </c>
      <c r="Q408">
        <v>4</v>
      </c>
      <c r="R408">
        <v>4</v>
      </c>
      <c r="S408">
        <v>4</v>
      </c>
      <c r="T408">
        <v>4</v>
      </c>
      <c r="U408">
        <v>4</v>
      </c>
      <c r="V408">
        <v>3</v>
      </c>
      <c r="X408">
        <v>4</v>
      </c>
      <c r="Y408">
        <v>4</v>
      </c>
      <c r="Z408">
        <v>4</v>
      </c>
      <c r="AA408">
        <v>4</v>
      </c>
      <c r="AB408">
        <v>4</v>
      </c>
      <c r="AC408" t="s">
        <v>352</v>
      </c>
      <c r="AJ408">
        <v>4</v>
      </c>
      <c r="AK408" t="s">
        <v>239</v>
      </c>
      <c r="AL408" t="s">
        <v>307</v>
      </c>
      <c r="AQ408" t="s">
        <v>7</v>
      </c>
      <c r="AR408" s="124" t="s">
        <v>239</v>
      </c>
      <c r="AS408" t="s">
        <v>7</v>
      </c>
      <c r="AU408" t="s">
        <v>7</v>
      </c>
      <c r="AW408">
        <v>5</v>
      </c>
      <c r="AX408" s="124">
        <v>5</v>
      </c>
      <c r="AY408" s="209" t="s">
        <v>309</v>
      </c>
      <c r="AZ408" t="s">
        <v>337</v>
      </c>
      <c r="BB408">
        <f t="shared" si="29"/>
        <v>1</v>
      </c>
      <c r="BC408">
        <f t="shared" si="33"/>
        <v>0</v>
      </c>
      <c r="BD408">
        <f t="shared" si="33"/>
        <v>0</v>
      </c>
      <c r="BE408">
        <f t="shared" si="33"/>
        <v>0</v>
      </c>
      <c r="BF408">
        <f t="shared" si="33"/>
        <v>0</v>
      </c>
      <c r="BG408">
        <f t="shared" si="33"/>
        <v>0</v>
      </c>
      <c r="BH408">
        <f t="shared" si="32"/>
        <v>0</v>
      </c>
      <c r="BI408">
        <f t="shared" si="31"/>
        <v>0</v>
      </c>
      <c r="BJ408">
        <f t="shared" si="31"/>
        <v>0</v>
      </c>
      <c r="BK408">
        <f t="shared" si="31"/>
        <v>0</v>
      </c>
      <c r="BL408">
        <f t="shared" si="31"/>
        <v>0</v>
      </c>
      <c r="BM408">
        <f t="shared" si="31"/>
        <v>0</v>
      </c>
      <c r="BN408">
        <f t="shared" si="31"/>
        <v>1</v>
      </c>
    </row>
    <row r="409" spans="3:66" x14ac:dyDescent="0.2">
      <c r="C409" s="167" t="str">
        <f>IFERROR(VLOOKUP(E409,BLIOTECAS!$C$1:$E$26,3,FALSE),"")</f>
        <v>Humanidades</v>
      </c>
      <c r="D409" s="229">
        <v>43970.509027777778</v>
      </c>
      <c r="E409" t="s">
        <v>87</v>
      </c>
      <c r="F409" t="s">
        <v>304</v>
      </c>
      <c r="G409" t="s">
        <v>304</v>
      </c>
      <c r="H409" t="s">
        <v>330</v>
      </c>
      <c r="I409" t="s">
        <v>87</v>
      </c>
      <c r="J409" t="s">
        <v>317</v>
      </c>
      <c r="K409" t="s">
        <v>80</v>
      </c>
      <c r="L409" t="s">
        <v>232</v>
      </c>
      <c r="Q409">
        <v>5</v>
      </c>
      <c r="R409">
        <v>5</v>
      </c>
      <c r="S409">
        <v>3</v>
      </c>
      <c r="T409">
        <v>5</v>
      </c>
      <c r="U409">
        <v>5</v>
      </c>
      <c r="V409">
        <v>3</v>
      </c>
      <c r="X409">
        <v>5</v>
      </c>
      <c r="Y409">
        <v>5</v>
      </c>
      <c r="Z409">
        <v>5</v>
      </c>
      <c r="AA409">
        <v>5</v>
      </c>
      <c r="AB409">
        <v>5</v>
      </c>
      <c r="AC409" t="s">
        <v>350</v>
      </c>
      <c r="AJ409">
        <v>4</v>
      </c>
      <c r="AK409" t="s">
        <v>239</v>
      </c>
      <c r="AL409" t="s">
        <v>327</v>
      </c>
      <c r="AQ409" t="s">
        <v>7</v>
      </c>
      <c r="AR409" s="124" t="s">
        <v>7</v>
      </c>
      <c r="AS409" t="s">
        <v>7</v>
      </c>
      <c r="AU409" t="s">
        <v>7</v>
      </c>
      <c r="AW409">
        <v>5</v>
      </c>
      <c r="AX409" s="124">
        <v>5</v>
      </c>
      <c r="AY409" s="209" t="s">
        <v>309</v>
      </c>
      <c r="AZ409" t="s">
        <v>315</v>
      </c>
      <c r="BB409">
        <f t="shared" si="29"/>
        <v>0</v>
      </c>
      <c r="BC409">
        <f t="shared" si="33"/>
        <v>1</v>
      </c>
      <c r="BD409">
        <f t="shared" si="33"/>
        <v>0</v>
      </c>
      <c r="BE409">
        <f t="shared" si="33"/>
        <v>0</v>
      </c>
      <c r="BF409">
        <f t="shared" si="33"/>
        <v>0</v>
      </c>
      <c r="BG409">
        <f t="shared" si="33"/>
        <v>0</v>
      </c>
      <c r="BH409">
        <f t="shared" si="32"/>
        <v>1</v>
      </c>
      <c r="BI409">
        <f t="shared" si="31"/>
        <v>0</v>
      </c>
      <c r="BJ409">
        <f t="shared" si="31"/>
        <v>1</v>
      </c>
      <c r="BK409">
        <f t="shared" si="31"/>
        <v>1</v>
      </c>
      <c r="BL409">
        <f t="shared" si="31"/>
        <v>1</v>
      </c>
      <c r="BM409">
        <f t="shared" si="31"/>
        <v>0</v>
      </c>
      <c r="BN409">
        <f t="shared" si="31"/>
        <v>0</v>
      </c>
    </row>
    <row r="410" spans="3:66" x14ac:dyDescent="0.2">
      <c r="C410" s="167" t="str">
        <f>IFERROR(VLOOKUP(E410,BLIOTECAS!$C$1:$E$26,3,FALSE),"")</f>
        <v>Ciencias Experimentales</v>
      </c>
      <c r="D410" s="229">
        <v>43970.508333333331</v>
      </c>
      <c r="E410" t="s">
        <v>78</v>
      </c>
      <c r="F410" t="s">
        <v>316</v>
      </c>
      <c r="G410" t="s">
        <v>303</v>
      </c>
      <c r="H410" t="s">
        <v>312</v>
      </c>
      <c r="I410" t="s">
        <v>78</v>
      </c>
      <c r="J410" t="s">
        <v>73</v>
      </c>
      <c r="K410" t="s">
        <v>77</v>
      </c>
      <c r="Q410">
        <v>3</v>
      </c>
      <c r="R410">
        <v>5</v>
      </c>
      <c r="S410">
        <v>5</v>
      </c>
      <c r="T410">
        <v>1</v>
      </c>
      <c r="U410">
        <v>5</v>
      </c>
      <c r="V410">
        <v>2</v>
      </c>
      <c r="X410">
        <v>3</v>
      </c>
      <c r="Y410">
        <v>5</v>
      </c>
      <c r="Z410">
        <v>3</v>
      </c>
      <c r="AA410">
        <v>3</v>
      </c>
      <c r="AB410">
        <v>3</v>
      </c>
      <c r="AC410" t="s">
        <v>314</v>
      </c>
      <c r="AJ410">
        <v>3</v>
      </c>
      <c r="AK410" t="s">
        <v>239</v>
      </c>
      <c r="AL410" t="s">
        <v>323</v>
      </c>
      <c r="AQ410" t="s">
        <v>7</v>
      </c>
      <c r="AR410" s="124" t="s">
        <v>239</v>
      </c>
      <c r="AS410" t="s">
        <v>7</v>
      </c>
      <c r="AU410" t="s">
        <v>7</v>
      </c>
      <c r="AW410">
        <v>5</v>
      </c>
      <c r="AX410" s="124">
        <v>5</v>
      </c>
      <c r="AY410" s="209" t="s">
        <v>321</v>
      </c>
      <c r="AZ410" t="s">
        <v>315</v>
      </c>
      <c r="BA410" t="s">
        <v>596</v>
      </c>
      <c r="BB410">
        <f t="shared" si="29"/>
        <v>1</v>
      </c>
      <c r="BC410">
        <f t="shared" si="33"/>
        <v>0</v>
      </c>
      <c r="BD410">
        <f t="shared" si="33"/>
        <v>0</v>
      </c>
      <c r="BE410">
        <f t="shared" si="33"/>
        <v>0</v>
      </c>
      <c r="BF410">
        <f t="shared" si="33"/>
        <v>0</v>
      </c>
      <c r="BG410">
        <f t="shared" si="33"/>
        <v>0</v>
      </c>
      <c r="BH410">
        <f t="shared" si="32"/>
        <v>0</v>
      </c>
      <c r="BI410">
        <f t="shared" si="31"/>
        <v>0</v>
      </c>
      <c r="BJ410">
        <f t="shared" si="31"/>
        <v>0</v>
      </c>
      <c r="BK410">
        <f t="shared" si="31"/>
        <v>0</v>
      </c>
      <c r="BL410">
        <f t="shared" si="31"/>
        <v>0</v>
      </c>
      <c r="BM410">
        <f t="shared" si="31"/>
        <v>1</v>
      </c>
      <c r="BN410">
        <f t="shared" si="31"/>
        <v>0</v>
      </c>
    </row>
    <row r="411" spans="3:66" x14ac:dyDescent="0.2">
      <c r="C411" s="167" t="str">
        <f>IFERROR(VLOOKUP(E411,BLIOTECAS!$C$1:$E$26,3,FALSE),"")</f>
        <v>Ciencias de la Salud</v>
      </c>
      <c r="D411" s="229">
        <v>43970.507638888892</v>
      </c>
      <c r="E411" t="s">
        <v>202</v>
      </c>
      <c r="F411" t="s">
        <v>304</v>
      </c>
      <c r="G411" t="s">
        <v>304</v>
      </c>
      <c r="H411" t="s">
        <v>312</v>
      </c>
      <c r="I411" t="s">
        <v>317</v>
      </c>
      <c r="J411" t="s">
        <v>201</v>
      </c>
      <c r="K411" t="s">
        <v>89</v>
      </c>
      <c r="Q411">
        <v>5</v>
      </c>
      <c r="R411">
        <v>5</v>
      </c>
      <c r="S411">
        <v>5</v>
      </c>
      <c r="T411">
        <v>5</v>
      </c>
      <c r="U411">
        <v>5</v>
      </c>
      <c r="V411">
        <v>5</v>
      </c>
      <c r="X411">
        <v>5</v>
      </c>
      <c r="Y411">
        <v>5</v>
      </c>
      <c r="Z411">
        <v>5</v>
      </c>
      <c r="AA411">
        <v>5</v>
      </c>
      <c r="AB411">
        <v>5</v>
      </c>
      <c r="AC411" t="s">
        <v>517</v>
      </c>
      <c r="AJ411">
        <v>5</v>
      </c>
      <c r="AK411" t="s">
        <v>239</v>
      </c>
      <c r="AQ411" t="s">
        <v>239</v>
      </c>
      <c r="AR411" s="124" t="s">
        <v>239</v>
      </c>
      <c r="AS411" t="s">
        <v>239</v>
      </c>
      <c r="AT411" t="s">
        <v>6</v>
      </c>
      <c r="AU411" t="s">
        <v>239</v>
      </c>
      <c r="AW411">
        <v>5</v>
      </c>
      <c r="AX411" s="124">
        <v>5</v>
      </c>
      <c r="AY411" s="209" t="s">
        <v>309</v>
      </c>
      <c r="AZ411" t="s">
        <v>310</v>
      </c>
      <c r="BB411">
        <f t="shared" si="29"/>
        <v>1</v>
      </c>
      <c r="BC411">
        <f t="shared" si="33"/>
        <v>0</v>
      </c>
      <c r="BD411">
        <f t="shared" si="33"/>
        <v>0</v>
      </c>
      <c r="BE411">
        <f t="shared" si="33"/>
        <v>0</v>
      </c>
      <c r="BF411">
        <f t="shared" si="33"/>
        <v>0</v>
      </c>
      <c r="BG411">
        <f t="shared" si="33"/>
        <v>0</v>
      </c>
      <c r="BH411">
        <f t="shared" si="32"/>
        <v>1</v>
      </c>
      <c r="BI411">
        <f t="shared" si="31"/>
        <v>1</v>
      </c>
      <c r="BJ411">
        <f t="shared" si="31"/>
        <v>1</v>
      </c>
      <c r="BK411">
        <f t="shared" si="31"/>
        <v>1</v>
      </c>
      <c r="BL411">
        <f t="shared" si="31"/>
        <v>1</v>
      </c>
      <c r="BM411">
        <f t="shared" si="31"/>
        <v>0</v>
      </c>
      <c r="BN411">
        <f t="shared" si="31"/>
        <v>1</v>
      </c>
    </row>
    <row r="412" spans="3:66" x14ac:dyDescent="0.2">
      <c r="C412" s="167" t="str">
        <f>IFERROR(VLOOKUP(E412,BLIOTECAS!$C$1:$E$26,3,FALSE),"")</f>
        <v>Ciencias Experimentales</v>
      </c>
      <c r="D412" s="229">
        <v>43970.507638888892</v>
      </c>
      <c r="E412" t="s">
        <v>81</v>
      </c>
      <c r="F412" t="s">
        <v>316</v>
      </c>
      <c r="G412" t="s">
        <v>303</v>
      </c>
      <c r="H412" t="s">
        <v>312</v>
      </c>
      <c r="I412" t="s">
        <v>81</v>
      </c>
      <c r="Q412">
        <v>2</v>
      </c>
      <c r="R412">
        <v>3</v>
      </c>
      <c r="S412">
        <v>5</v>
      </c>
      <c r="T412">
        <v>2</v>
      </c>
      <c r="U412">
        <v>4</v>
      </c>
      <c r="V412">
        <v>3</v>
      </c>
      <c r="X412">
        <v>5</v>
      </c>
      <c r="Y412">
        <v>5</v>
      </c>
      <c r="Z412">
        <v>4</v>
      </c>
      <c r="AA412">
        <v>3</v>
      </c>
      <c r="AB412">
        <v>5</v>
      </c>
      <c r="AC412" t="s">
        <v>326</v>
      </c>
      <c r="AJ412">
        <v>5</v>
      </c>
      <c r="AK412" t="s">
        <v>7</v>
      </c>
      <c r="AQ412" t="s">
        <v>239</v>
      </c>
      <c r="AR412" s="124" t="s">
        <v>239</v>
      </c>
      <c r="AS412" t="s">
        <v>239</v>
      </c>
      <c r="AT412" t="s">
        <v>6</v>
      </c>
      <c r="AU412" t="s">
        <v>239</v>
      </c>
      <c r="AW412">
        <v>5</v>
      </c>
      <c r="AX412" s="124">
        <v>5</v>
      </c>
      <c r="AY412" s="209" t="s">
        <v>321</v>
      </c>
      <c r="AZ412" t="s">
        <v>337</v>
      </c>
      <c r="BB412">
        <f t="shared" si="29"/>
        <v>1</v>
      </c>
      <c r="BC412">
        <f t="shared" si="33"/>
        <v>0</v>
      </c>
      <c r="BD412">
        <f t="shared" si="33"/>
        <v>0</v>
      </c>
      <c r="BE412">
        <f t="shared" si="33"/>
        <v>0</v>
      </c>
      <c r="BF412">
        <f t="shared" si="33"/>
        <v>0</v>
      </c>
      <c r="BG412">
        <f t="shared" si="33"/>
        <v>0</v>
      </c>
      <c r="BH412">
        <f t="shared" si="32"/>
        <v>0</v>
      </c>
      <c r="BI412">
        <f t="shared" si="31"/>
        <v>0</v>
      </c>
      <c r="BJ412">
        <f t="shared" si="31"/>
        <v>0</v>
      </c>
      <c r="BK412">
        <f t="shared" si="31"/>
        <v>1</v>
      </c>
      <c r="BL412">
        <f t="shared" si="31"/>
        <v>0</v>
      </c>
      <c r="BM412">
        <f t="shared" si="31"/>
        <v>0</v>
      </c>
      <c r="BN412">
        <f t="shared" si="31"/>
        <v>0</v>
      </c>
    </row>
    <row r="413" spans="3:66" x14ac:dyDescent="0.2">
      <c r="C413" s="167" t="str">
        <f>IFERROR(VLOOKUP(E413,BLIOTECAS!$C$1:$E$26,3,FALSE),"")</f>
        <v/>
      </c>
      <c r="D413" s="229">
        <v>43970.506944444445</v>
      </c>
      <c r="F413" t="s">
        <v>303</v>
      </c>
      <c r="G413" t="s">
        <v>311</v>
      </c>
      <c r="H413" t="s">
        <v>312</v>
      </c>
      <c r="I413" t="s">
        <v>87</v>
      </c>
      <c r="J413" t="s">
        <v>317</v>
      </c>
      <c r="K413" t="s">
        <v>74</v>
      </c>
      <c r="Q413">
        <v>4</v>
      </c>
      <c r="R413">
        <v>4</v>
      </c>
      <c r="S413">
        <v>4</v>
      </c>
      <c r="T413">
        <v>4</v>
      </c>
      <c r="U413">
        <v>3</v>
      </c>
      <c r="V413">
        <v>4</v>
      </c>
      <c r="X413">
        <v>4</v>
      </c>
      <c r="Y413">
        <v>5</v>
      </c>
      <c r="Z413">
        <v>5</v>
      </c>
      <c r="AA413">
        <v>5</v>
      </c>
      <c r="AB413">
        <v>5</v>
      </c>
      <c r="AC413" t="s">
        <v>331</v>
      </c>
      <c r="AJ413">
        <v>4</v>
      </c>
      <c r="AK413" t="s">
        <v>239</v>
      </c>
      <c r="AL413" t="s">
        <v>323</v>
      </c>
      <c r="AR413" s="124" t="s">
        <v>239</v>
      </c>
      <c r="AS413" t="s">
        <v>239</v>
      </c>
      <c r="AT413" t="s">
        <v>324</v>
      </c>
      <c r="AU413" t="s">
        <v>239</v>
      </c>
      <c r="AW413">
        <v>5</v>
      </c>
      <c r="AX413" s="124">
        <v>5</v>
      </c>
      <c r="AY413" s="209" t="s">
        <v>309</v>
      </c>
      <c r="AZ413" t="s">
        <v>315</v>
      </c>
      <c r="BB413">
        <f t="shared" si="29"/>
        <v>1</v>
      </c>
      <c r="BC413">
        <f t="shared" si="33"/>
        <v>0</v>
      </c>
      <c r="BD413">
        <f t="shared" si="33"/>
        <v>0</v>
      </c>
      <c r="BE413">
        <f t="shared" si="33"/>
        <v>0</v>
      </c>
      <c r="BF413">
        <f t="shared" si="33"/>
        <v>0</v>
      </c>
      <c r="BG413">
        <f t="shared" si="33"/>
        <v>0</v>
      </c>
      <c r="BH413">
        <f t="shared" si="32"/>
        <v>0</v>
      </c>
      <c r="BI413">
        <f t="shared" si="31"/>
        <v>0</v>
      </c>
      <c r="BJ413">
        <f t="shared" si="31"/>
        <v>0</v>
      </c>
      <c r="BK413">
        <f t="shared" si="31"/>
        <v>0</v>
      </c>
      <c r="BL413">
        <f t="shared" si="31"/>
        <v>1</v>
      </c>
      <c r="BM413">
        <f t="shared" si="31"/>
        <v>0</v>
      </c>
      <c r="BN413">
        <f t="shared" si="31"/>
        <v>0</v>
      </c>
    </row>
    <row r="414" spans="3:66" x14ac:dyDescent="0.2">
      <c r="C414" s="167" t="str">
        <f>IFERROR(VLOOKUP(E414,BLIOTECAS!$C$1:$E$26,3,FALSE),"")</f>
        <v>Ciencias Sociales</v>
      </c>
      <c r="D414" s="229">
        <v>43970.506944444445</v>
      </c>
      <c r="E414" t="s">
        <v>75</v>
      </c>
      <c r="F414" t="s">
        <v>303</v>
      </c>
      <c r="G414" t="s">
        <v>351</v>
      </c>
      <c r="H414" t="s">
        <v>312</v>
      </c>
      <c r="I414" t="s">
        <v>75</v>
      </c>
      <c r="Q414">
        <v>5</v>
      </c>
      <c r="U414">
        <v>5</v>
      </c>
      <c r="V414">
        <v>4</v>
      </c>
      <c r="Y414">
        <v>5</v>
      </c>
      <c r="Z414">
        <v>2</v>
      </c>
      <c r="AA414">
        <v>5</v>
      </c>
      <c r="AC414" t="s">
        <v>314</v>
      </c>
      <c r="AJ414">
        <v>3</v>
      </c>
      <c r="AK414" t="s">
        <v>239</v>
      </c>
      <c r="AL414" t="s">
        <v>307</v>
      </c>
      <c r="AR414" s="124" t="s">
        <v>239</v>
      </c>
      <c r="AS414" t="s">
        <v>7</v>
      </c>
      <c r="AU414" t="s">
        <v>7</v>
      </c>
      <c r="AW414">
        <v>5</v>
      </c>
      <c r="AX414" s="124">
        <v>5</v>
      </c>
      <c r="AY414" s="209" t="s">
        <v>309</v>
      </c>
      <c r="AZ414" t="s">
        <v>315</v>
      </c>
      <c r="BB414">
        <f t="shared" si="29"/>
        <v>1</v>
      </c>
      <c r="BC414">
        <f t="shared" si="33"/>
        <v>0</v>
      </c>
      <c r="BD414">
        <f t="shared" si="33"/>
        <v>0</v>
      </c>
      <c r="BE414">
        <f t="shared" si="33"/>
        <v>0</v>
      </c>
      <c r="BF414">
        <f t="shared" si="33"/>
        <v>0</v>
      </c>
      <c r="BG414">
        <f t="shared" si="33"/>
        <v>0</v>
      </c>
      <c r="BH414">
        <f t="shared" si="32"/>
        <v>0</v>
      </c>
      <c r="BI414">
        <f t="shared" si="31"/>
        <v>0</v>
      </c>
      <c r="BJ414">
        <f t="shared" si="31"/>
        <v>0</v>
      </c>
      <c r="BK414">
        <f t="shared" si="31"/>
        <v>0</v>
      </c>
      <c r="BL414">
        <f t="shared" si="31"/>
        <v>0</v>
      </c>
      <c r="BM414">
        <f t="shared" si="31"/>
        <v>1</v>
      </c>
      <c r="BN414">
        <f t="shared" si="31"/>
        <v>0</v>
      </c>
    </row>
    <row r="415" spans="3:66" x14ac:dyDescent="0.2">
      <c r="C415" s="167" t="str">
        <f>IFERROR(VLOOKUP(E415,BLIOTECAS!$C$1:$E$26,3,FALSE),"")</f>
        <v>Ciencias Sociales</v>
      </c>
      <c r="D415" s="229">
        <v>43970.506249999999</v>
      </c>
      <c r="E415" t="s">
        <v>74</v>
      </c>
      <c r="F415" t="s">
        <v>311</v>
      </c>
      <c r="G415" t="s">
        <v>311</v>
      </c>
      <c r="H415" t="s">
        <v>597</v>
      </c>
      <c r="I415" t="s">
        <v>74</v>
      </c>
      <c r="J415" t="s">
        <v>317</v>
      </c>
      <c r="K415" t="s">
        <v>87</v>
      </c>
      <c r="Q415">
        <v>5</v>
      </c>
      <c r="R415">
        <v>1</v>
      </c>
      <c r="S415">
        <v>3</v>
      </c>
      <c r="T415">
        <v>2</v>
      </c>
      <c r="U415">
        <v>4</v>
      </c>
      <c r="V415">
        <v>5</v>
      </c>
      <c r="X415">
        <v>3</v>
      </c>
      <c r="Y415">
        <v>4</v>
      </c>
      <c r="Z415">
        <v>2</v>
      </c>
      <c r="AA415">
        <v>2</v>
      </c>
      <c r="AB415">
        <v>4</v>
      </c>
      <c r="AC415" t="s">
        <v>331</v>
      </c>
      <c r="AJ415">
        <v>5</v>
      </c>
      <c r="AK415" t="s">
        <v>239</v>
      </c>
      <c r="AL415" t="s">
        <v>323</v>
      </c>
      <c r="AR415" s="124" t="s">
        <v>239</v>
      </c>
      <c r="AS415" t="s">
        <v>7</v>
      </c>
      <c r="AU415" t="s">
        <v>239</v>
      </c>
      <c r="AW415">
        <v>5</v>
      </c>
      <c r="AX415" s="124">
        <v>5</v>
      </c>
      <c r="AY415" s="209" t="s">
        <v>321</v>
      </c>
      <c r="AZ415" t="s">
        <v>337</v>
      </c>
      <c r="BA415" t="s">
        <v>598</v>
      </c>
      <c r="BB415">
        <f t="shared" si="29"/>
        <v>1</v>
      </c>
      <c r="BC415">
        <f t="shared" si="33"/>
        <v>0</v>
      </c>
      <c r="BD415">
        <f t="shared" si="33"/>
        <v>0</v>
      </c>
      <c r="BE415">
        <f t="shared" si="33"/>
        <v>0</v>
      </c>
      <c r="BF415">
        <f t="shared" si="33"/>
        <v>1</v>
      </c>
      <c r="BG415">
        <f t="shared" si="33"/>
        <v>0</v>
      </c>
      <c r="BH415">
        <f t="shared" si="32"/>
        <v>0</v>
      </c>
      <c r="BI415">
        <f t="shared" si="31"/>
        <v>0</v>
      </c>
      <c r="BJ415">
        <f t="shared" si="31"/>
        <v>0</v>
      </c>
      <c r="BK415">
        <f t="shared" si="31"/>
        <v>0</v>
      </c>
      <c r="BL415">
        <f t="shared" si="31"/>
        <v>1</v>
      </c>
      <c r="BM415">
        <f t="shared" si="31"/>
        <v>0</v>
      </c>
      <c r="BN415">
        <f t="shared" si="31"/>
        <v>0</v>
      </c>
    </row>
    <row r="416" spans="3:66" x14ac:dyDescent="0.2">
      <c r="C416" s="167" t="str">
        <f>IFERROR(VLOOKUP(E416,BLIOTECAS!$C$1:$E$26,3,FALSE),"")</f>
        <v>Ciencias Experimentales</v>
      </c>
      <c r="D416" s="229">
        <v>43970.505555555559</v>
      </c>
      <c r="E416" t="s">
        <v>88</v>
      </c>
      <c r="F416" t="s">
        <v>303</v>
      </c>
      <c r="G416" t="s">
        <v>311</v>
      </c>
      <c r="H416" t="s">
        <v>312</v>
      </c>
      <c r="I416" t="s">
        <v>88</v>
      </c>
      <c r="J416" t="s">
        <v>79</v>
      </c>
      <c r="Q416">
        <v>3</v>
      </c>
      <c r="R416">
        <v>4</v>
      </c>
      <c r="S416">
        <v>3</v>
      </c>
      <c r="T416">
        <v>4</v>
      </c>
      <c r="U416">
        <v>4</v>
      </c>
      <c r="V416">
        <v>4</v>
      </c>
      <c r="X416">
        <v>4</v>
      </c>
      <c r="Y416">
        <v>5</v>
      </c>
      <c r="Z416">
        <v>4</v>
      </c>
      <c r="AA416">
        <v>5</v>
      </c>
      <c r="AB416">
        <v>4</v>
      </c>
      <c r="AC416" t="s">
        <v>314</v>
      </c>
      <c r="AJ416">
        <v>4</v>
      </c>
      <c r="AK416" t="s">
        <v>239</v>
      </c>
      <c r="AL416" t="s">
        <v>323</v>
      </c>
      <c r="AQ416" t="s">
        <v>7</v>
      </c>
      <c r="AR416" s="124" t="s">
        <v>239</v>
      </c>
      <c r="AS416" t="s">
        <v>7</v>
      </c>
      <c r="AU416" t="s">
        <v>239</v>
      </c>
      <c r="AW416">
        <v>5</v>
      </c>
      <c r="AX416" s="124">
        <v>5</v>
      </c>
      <c r="AY416" s="209" t="s">
        <v>321</v>
      </c>
      <c r="AZ416" t="s">
        <v>315</v>
      </c>
      <c r="BB416">
        <f t="shared" si="29"/>
        <v>1</v>
      </c>
      <c r="BC416">
        <f t="shared" si="33"/>
        <v>0</v>
      </c>
      <c r="BD416">
        <f t="shared" si="33"/>
        <v>0</v>
      </c>
      <c r="BE416">
        <f t="shared" si="33"/>
        <v>0</v>
      </c>
      <c r="BF416">
        <f t="shared" si="33"/>
        <v>0</v>
      </c>
      <c r="BG416">
        <f t="shared" si="33"/>
        <v>0</v>
      </c>
      <c r="BH416">
        <f t="shared" si="32"/>
        <v>0</v>
      </c>
      <c r="BI416">
        <f t="shared" si="31"/>
        <v>0</v>
      </c>
      <c r="BJ416">
        <f t="shared" si="31"/>
        <v>0</v>
      </c>
      <c r="BK416">
        <f t="shared" si="31"/>
        <v>0</v>
      </c>
      <c r="BL416">
        <f t="shared" si="31"/>
        <v>0</v>
      </c>
      <c r="BM416">
        <f t="shared" si="31"/>
        <v>1</v>
      </c>
      <c r="BN416">
        <f t="shared" si="31"/>
        <v>0</v>
      </c>
    </row>
    <row r="417" spans="3:66" x14ac:dyDescent="0.2">
      <c r="C417" s="167" t="str">
        <f>IFERROR(VLOOKUP(E417,BLIOTECAS!$C$1:$E$26,3,FALSE),"")</f>
        <v>Ciencias Experimentales</v>
      </c>
      <c r="D417" s="229">
        <v>43970.505555555559</v>
      </c>
      <c r="E417" t="s">
        <v>81</v>
      </c>
      <c r="F417" t="s">
        <v>351</v>
      </c>
      <c r="G417" t="s">
        <v>303</v>
      </c>
      <c r="H417" t="s">
        <v>312</v>
      </c>
      <c r="I417" t="s">
        <v>81</v>
      </c>
      <c r="Q417">
        <v>3</v>
      </c>
      <c r="R417">
        <v>5</v>
      </c>
      <c r="S417">
        <v>5</v>
      </c>
      <c r="T417">
        <v>3</v>
      </c>
      <c r="U417">
        <v>3</v>
      </c>
      <c r="V417">
        <v>4</v>
      </c>
      <c r="X417">
        <v>4</v>
      </c>
      <c r="Y417">
        <v>5</v>
      </c>
      <c r="Z417">
        <v>4</v>
      </c>
      <c r="AA417">
        <v>5</v>
      </c>
      <c r="AB417">
        <v>4</v>
      </c>
      <c r="AC417" t="s">
        <v>328</v>
      </c>
      <c r="AJ417">
        <v>5</v>
      </c>
      <c r="AK417" t="s">
        <v>239</v>
      </c>
      <c r="AL417" t="s">
        <v>323</v>
      </c>
      <c r="AQ417" t="s">
        <v>7</v>
      </c>
      <c r="AR417" s="124" t="s">
        <v>239</v>
      </c>
      <c r="AS417" t="s">
        <v>7</v>
      </c>
      <c r="AU417" t="s">
        <v>7</v>
      </c>
      <c r="AW417">
        <v>5</v>
      </c>
      <c r="AX417" s="124">
        <v>5</v>
      </c>
      <c r="AY417" s="209" t="s">
        <v>309</v>
      </c>
      <c r="AZ417" t="s">
        <v>315</v>
      </c>
      <c r="BB417">
        <f t="shared" si="29"/>
        <v>1</v>
      </c>
      <c r="BC417">
        <f t="shared" si="33"/>
        <v>0</v>
      </c>
      <c r="BD417">
        <f t="shared" si="33"/>
        <v>0</v>
      </c>
      <c r="BE417">
        <f t="shared" si="33"/>
        <v>0</v>
      </c>
      <c r="BF417">
        <f t="shared" si="33"/>
        <v>0</v>
      </c>
      <c r="BG417">
        <f t="shared" si="33"/>
        <v>0</v>
      </c>
      <c r="BH417">
        <f t="shared" si="32"/>
        <v>1</v>
      </c>
      <c r="BI417">
        <f t="shared" si="31"/>
        <v>1</v>
      </c>
      <c r="BJ417">
        <f t="shared" si="31"/>
        <v>1</v>
      </c>
      <c r="BK417">
        <f t="shared" si="31"/>
        <v>1</v>
      </c>
      <c r="BL417">
        <f t="shared" si="31"/>
        <v>1</v>
      </c>
      <c r="BM417">
        <f t="shared" si="31"/>
        <v>0</v>
      </c>
      <c r="BN417">
        <f t="shared" si="31"/>
        <v>0</v>
      </c>
    </row>
    <row r="418" spans="3:66" x14ac:dyDescent="0.2">
      <c r="C418" s="167" t="str">
        <f>IFERROR(VLOOKUP(E418,BLIOTECAS!$C$1:$E$26,3,FALSE),"")</f>
        <v>Ciencias Experimentales</v>
      </c>
      <c r="D418" s="229">
        <v>43970.502083333333</v>
      </c>
      <c r="E418" t="s">
        <v>78</v>
      </c>
      <c r="F418" t="s">
        <v>303</v>
      </c>
      <c r="G418" t="s">
        <v>311</v>
      </c>
      <c r="H418" t="s">
        <v>330</v>
      </c>
      <c r="I418" t="s">
        <v>78</v>
      </c>
      <c r="Q418">
        <v>2</v>
      </c>
      <c r="R418">
        <v>5</v>
      </c>
      <c r="S418">
        <v>4</v>
      </c>
      <c r="T418">
        <v>1</v>
      </c>
      <c r="U418">
        <v>2</v>
      </c>
      <c r="V418">
        <v>3</v>
      </c>
      <c r="X418">
        <v>4</v>
      </c>
      <c r="Y418">
        <v>5</v>
      </c>
      <c r="Z418">
        <v>3</v>
      </c>
      <c r="AA418">
        <v>4</v>
      </c>
      <c r="AB418">
        <v>5</v>
      </c>
      <c r="AC418" t="s">
        <v>599</v>
      </c>
      <c r="AJ418">
        <v>4</v>
      </c>
      <c r="AK418" t="s">
        <v>239</v>
      </c>
      <c r="AL418" t="s">
        <v>307</v>
      </c>
      <c r="AQ418" t="s">
        <v>7</v>
      </c>
      <c r="AR418" s="124" t="s">
        <v>239</v>
      </c>
      <c r="AS418" t="s">
        <v>7</v>
      </c>
      <c r="AU418" t="s">
        <v>7</v>
      </c>
      <c r="AW418">
        <v>5</v>
      </c>
      <c r="AX418" s="124">
        <v>5</v>
      </c>
      <c r="AY418" s="209" t="s">
        <v>321</v>
      </c>
      <c r="AZ418" t="s">
        <v>315</v>
      </c>
      <c r="BB418">
        <f t="shared" si="29"/>
        <v>0</v>
      </c>
      <c r="BC418">
        <f t="shared" si="33"/>
        <v>1</v>
      </c>
      <c r="BD418">
        <f t="shared" si="33"/>
        <v>0</v>
      </c>
      <c r="BE418">
        <f t="shared" si="33"/>
        <v>0</v>
      </c>
      <c r="BF418">
        <f t="shared" si="33"/>
        <v>0</v>
      </c>
      <c r="BG418">
        <f t="shared" si="33"/>
        <v>0</v>
      </c>
      <c r="BH418">
        <f t="shared" si="32"/>
        <v>0</v>
      </c>
      <c r="BI418">
        <f t="shared" si="31"/>
        <v>1</v>
      </c>
      <c r="BJ418">
        <f t="shared" si="31"/>
        <v>1</v>
      </c>
      <c r="BK418">
        <f t="shared" si="31"/>
        <v>0</v>
      </c>
      <c r="BL418">
        <f t="shared" si="31"/>
        <v>0</v>
      </c>
      <c r="BM418">
        <f t="shared" si="31"/>
        <v>0</v>
      </c>
      <c r="BN418">
        <f t="shared" si="31"/>
        <v>0</v>
      </c>
    </row>
    <row r="419" spans="3:66" x14ac:dyDescent="0.2">
      <c r="C419" s="167" t="str">
        <f>IFERROR(VLOOKUP(E419,BLIOTECAS!$C$1:$E$26,3,FALSE),"")</f>
        <v>Ciencias Sociales</v>
      </c>
      <c r="D419" s="229">
        <v>43970.502083333333</v>
      </c>
      <c r="E419" t="s">
        <v>75</v>
      </c>
      <c r="F419" t="s">
        <v>303</v>
      </c>
      <c r="G419" t="s">
        <v>311</v>
      </c>
      <c r="H419" t="s">
        <v>456</v>
      </c>
      <c r="I419" t="s">
        <v>75</v>
      </c>
      <c r="J419" t="s">
        <v>74</v>
      </c>
      <c r="Q419">
        <v>3</v>
      </c>
      <c r="R419">
        <v>5</v>
      </c>
      <c r="S419">
        <v>3</v>
      </c>
      <c r="T419">
        <v>3</v>
      </c>
      <c r="U419">
        <v>5</v>
      </c>
      <c r="V419">
        <v>5</v>
      </c>
      <c r="X419">
        <v>5</v>
      </c>
      <c r="Y419">
        <v>5</v>
      </c>
      <c r="Z419">
        <v>5</v>
      </c>
      <c r="AA419">
        <v>5</v>
      </c>
      <c r="AB419">
        <v>5</v>
      </c>
      <c r="AC419" t="s">
        <v>523</v>
      </c>
      <c r="AJ419">
        <v>5</v>
      </c>
      <c r="AK419" t="s">
        <v>239</v>
      </c>
      <c r="AL419" t="s">
        <v>327</v>
      </c>
      <c r="AQ419" t="s">
        <v>239</v>
      </c>
      <c r="AR419" s="124" t="s">
        <v>239</v>
      </c>
      <c r="AS419" t="s">
        <v>239</v>
      </c>
      <c r="AT419" t="s">
        <v>6</v>
      </c>
      <c r="AU419" t="s">
        <v>239</v>
      </c>
      <c r="AV419" t="s">
        <v>600</v>
      </c>
      <c r="AW419">
        <v>5</v>
      </c>
      <c r="AX419" s="124">
        <v>5</v>
      </c>
      <c r="AY419" s="209" t="s">
        <v>309</v>
      </c>
      <c r="AZ419" t="s">
        <v>310</v>
      </c>
      <c r="BA419" t="s">
        <v>601</v>
      </c>
      <c r="BB419">
        <f t="shared" si="29"/>
        <v>0</v>
      </c>
      <c r="BC419">
        <f t="shared" si="33"/>
        <v>1</v>
      </c>
      <c r="BD419">
        <f t="shared" si="33"/>
        <v>1</v>
      </c>
      <c r="BE419">
        <f t="shared" si="33"/>
        <v>0</v>
      </c>
      <c r="BF419">
        <f t="shared" si="33"/>
        <v>0</v>
      </c>
      <c r="BG419">
        <f t="shared" si="33"/>
        <v>0</v>
      </c>
      <c r="BH419">
        <f t="shared" si="32"/>
        <v>0</v>
      </c>
      <c r="BI419">
        <f t="shared" si="31"/>
        <v>1</v>
      </c>
      <c r="BJ419">
        <f t="shared" si="31"/>
        <v>1</v>
      </c>
      <c r="BK419">
        <f t="shared" si="31"/>
        <v>1</v>
      </c>
      <c r="BL419">
        <f t="shared" si="31"/>
        <v>1</v>
      </c>
      <c r="BM419">
        <f t="shared" si="31"/>
        <v>0</v>
      </c>
      <c r="BN419">
        <f t="shared" si="31"/>
        <v>0</v>
      </c>
    </row>
    <row r="420" spans="3:66" x14ac:dyDescent="0.2">
      <c r="C420" s="167" t="str">
        <f>IFERROR(VLOOKUP(E420,BLIOTECAS!$C$1:$E$26,3,FALSE),"")</f>
        <v>Ciencias de la Salud</v>
      </c>
      <c r="D420" s="229">
        <v>43970.501388888886</v>
      </c>
      <c r="E420" t="s">
        <v>92</v>
      </c>
      <c r="F420" t="s">
        <v>303</v>
      </c>
      <c r="G420" t="s">
        <v>304</v>
      </c>
      <c r="H420" t="s">
        <v>312</v>
      </c>
      <c r="I420" t="s">
        <v>92</v>
      </c>
      <c r="J420" t="s">
        <v>89</v>
      </c>
      <c r="Q420">
        <v>2</v>
      </c>
      <c r="R420">
        <v>5</v>
      </c>
      <c r="S420">
        <v>1</v>
      </c>
      <c r="T420">
        <v>3</v>
      </c>
      <c r="U420">
        <v>4</v>
      </c>
      <c r="V420">
        <v>3</v>
      </c>
      <c r="X420">
        <v>3</v>
      </c>
      <c r="Y420">
        <v>5</v>
      </c>
      <c r="Z420">
        <v>2</v>
      </c>
      <c r="AA420">
        <v>5</v>
      </c>
      <c r="AB420">
        <v>3</v>
      </c>
      <c r="AC420" t="s">
        <v>326</v>
      </c>
      <c r="AJ420">
        <v>5</v>
      </c>
      <c r="AK420" t="s">
        <v>239</v>
      </c>
      <c r="AL420" t="s">
        <v>323</v>
      </c>
      <c r="AQ420" t="s">
        <v>7</v>
      </c>
      <c r="AR420" s="124" t="s">
        <v>239</v>
      </c>
      <c r="AS420" t="s">
        <v>239</v>
      </c>
      <c r="AT420" t="s">
        <v>6</v>
      </c>
      <c r="AU420" t="s">
        <v>239</v>
      </c>
      <c r="AW420">
        <v>5</v>
      </c>
      <c r="AX420" s="124">
        <v>5</v>
      </c>
      <c r="AY420" s="209" t="s">
        <v>309</v>
      </c>
      <c r="AZ420" t="s">
        <v>315</v>
      </c>
      <c r="BB420">
        <f t="shared" si="29"/>
        <v>1</v>
      </c>
      <c r="BC420">
        <f t="shared" si="33"/>
        <v>0</v>
      </c>
      <c r="BD420">
        <f t="shared" si="33"/>
        <v>0</v>
      </c>
      <c r="BE420">
        <f t="shared" si="33"/>
        <v>0</v>
      </c>
      <c r="BF420">
        <f t="shared" si="33"/>
        <v>0</v>
      </c>
      <c r="BG420">
        <f t="shared" si="33"/>
        <v>0</v>
      </c>
      <c r="BH420">
        <f t="shared" si="32"/>
        <v>0</v>
      </c>
      <c r="BI420">
        <f t="shared" si="31"/>
        <v>0</v>
      </c>
      <c r="BJ420">
        <f t="shared" si="31"/>
        <v>0</v>
      </c>
      <c r="BK420">
        <f t="shared" si="31"/>
        <v>1</v>
      </c>
      <c r="BL420">
        <f t="shared" si="31"/>
        <v>0</v>
      </c>
      <c r="BM420">
        <f t="shared" si="31"/>
        <v>0</v>
      </c>
      <c r="BN420">
        <f t="shared" si="31"/>
        <v>0</v>
      </c>
    </row>
    <row r="421" spans="3:66" x14ac:dyDescent="0.2">
      <c r="C421" s="167" t="str">
        <f>IFERROR(VLOOKUP(E421,BLIOTECAS!$C$1:$E$26,3,FALSE),"")</f>
        <v>Humanidades</v>
      </c>
      <c r="D421" s="229">
        <v>43970.500694444447</v>
      </c>
      <c r="E421" t="s">
        <v>72</v>
      </c>
      <c r="F421" t="s">
        <v>311</v>
      </c>
      <c r="G421" t="s">
        <v>304</v>
      </c>
      <c r="H421" t="s">
        <v>312</v>
      </c>
      <c r="I421" t="s">
        <v>72</v>
      </c>
      <c r="J421" t="s">
        <v>89</v>
      </c>
      <c r="Q421">
        <v>4</v>
      </c>
      <c r="R421">
        <v>3</v>
      </c>
      <c r="S421">
        <v>4</v>
      </c>
      <c r="T421">
        <v>3</v>
      </c>
      <c r="U421">
        <v>3</v>
      </c>
      <c r="V421">
        <v>4</v>
      </c>
      <c r="X421">
        <v>5</v>
      </c>
      <c r="Y421">
        <v>5</v>
      </c>
      <c r="Z421">
        <v>4</v>
      </c>
      <c r="AA421">
        <v>5</v>
      </c>
      <c r="AB421">
        <v>5</v>
      </c>
      <c r="AC421" t="s">
        <v>314</v>
      </c>
      <c r="AJ421">
        <v>5</v>
      </c>
      <c r="AK421" t="s">
        <v>239</v>
      </c>
      <c r="AL421" t="s">
        <v>323</v>
      </c>
      <c r="AQ421" t="s">
        <v>239</v>
      </c>
      <c r="AR421" s="124" t="s">
        <v>239</v>
      </c>
      <c r="AS421" t="s">
        <v>239</v>
      </c>
      <c r="AT421" t="s">
        <v>6</v>
      </c>
      <c r="AU421" t="s">
        <v>239</v>
      </c>
      <c r="AW421">
        <v>5</v>
      </c>
      <c r="AX421" s="124">
        <v>5</v>
      </c>
      <c r="AY421" s="209" t="s">
        <v>309</v>
      </c>
      <c r="AZ421" t="s">
        <v>315</v>
      </c>
      <c r="BB421">
        <f t="shared" si="29"/>
        <v>1</v>
      </c>
      <c r="BC421">
        <f t="shared" si="33"/>
        <v>0</v>
      </c>
      <c r="BD421">
        <f t="shared" si="33"/>
        <v>0</v>
      </c>
      <c r="BE421">
        <f t="shared" si="33"/>
        <v>0</v>
      </c>
      <c r="BF421">
        <f t="shared" si="33"/>
        <v>0</v>
      </c>
      <c r="BG421">
        <f t="shared" si="33"/>
        <v>0</v>
      </c>
      <c r="BH421">
        <f t="shared" si="32"/>
        <v>0</v>
      </c>
      <c r="BI421">
        <f t="shared" si="31"/>
        <v>0</v>
      </c>
      <c r="BJ421">
        <f t="shared" si="31"/>
        <v>0</v>
      </c>
      <c r="BK421">
        <f t="shared" si="31"/>
        <v>0</v>
      </c>
      <c r="BL421">
        <f t="shared" si="31"/>
        <v>0</v>
      </c>
      <c r="BM421">
        <f t="shared" si="31"/>
        <v>1</v>
      </c>
      <c r="BN421">
        <f t="shared" si="31"/>
        <v>0</v>
      </c>
    </row>
    <row r="422" spans="3:66" x14ac:dyDescent="0.2">
      <c r="C422" s="167" t="str">
        <f>IFERROR(VLOOKUP(E422,BLIOTECAS!$C$1:$E$26,3,FALSE),"")</f>
        <v>Humanidades</v>
      </c>
      <c r="D422" s="229">
        <v>43970.500694444447</v>
      </c>
      <c r="E422" t="s">
        <v>83</v>
      </c>
      <c r="F422" t="s">
        <v>303</v>
      </c>
      <c r="G422" t="s">
        <v>303</v>
      </c>
      <c r="H422" t="s">
        <v>330</v>
      </c>
      <c r="I422" t="s">
        <v>83</v>
      </c>
      <c r="J422" t="s">
        <v>317</v>
      </c>
      <c r="K422" t="s">
        <v>87</v>
      </c>
      <c r="Q422">
        <v>3</v>
      </c>
      <c r="R422">
        <v>5</v>
      </c>
      <c r="S422">
        <v>3</v>
      </c>
      <c r="T422">
        <v>2</v>
      </c>
      <c r="U422">
        <v>2</v>
      </c>
      <c r="V422">
        <v>4</v>
      </c>
      <c r="X422">
        <v>5</v>
      </c>
      <c r="Y422">
        <v>5</v>
      </c>
      <c r="Z422">
        <v>5</v>
      </c>
      <c r="AA422">
        <v>3</v>
      </c>
      <c r="AB422">
        <v>4</v>
      </c>
      <c r="AC422" t="s">
        <v>336</v>
      </c>
      <c r="AJ422">
        <v>3</v>
      </c>
      <c r="AK422" t="s">
        <v>239</v>
      </c>
      <c r="AL422" t="s">
        <v>323</v>
      </c>
      <c r="AQ422" t="s">
        <v>239</v>
      </c>
      <c r="AR422" s="124" t="s">
        <v>7</v>
      </c>
      <c r="AS422" t="s">
        <v>7</v>
      </c>
      <c r="AU422" t="s">
        <v>7</v>
      </c>
      <c r="AW422">
        <v>5</v>
      </c>
      <c r="AX422" s="124">
        <v>5</v>
      </c>
      <c r="AY422" s="209" t="s">
        <v>309</v>
      </c>
      <c r="AZ422" t="s">
        <v>315</v>
      </c>
      <c r="BB422">
        <f t="shared" ref="BB422:BB485" si="34">IF(IFERROR(FIND(BB$1,$H422,1),0)&lt;&gt;0,1,0)</f>
        <v>0</v>
      </c>
      <c r="BC422">
        <f t="shared" si="33"/>
        <v>1</v>
      </c>
      <c r="BD422">
        <f t="shared" si="33"/>
        <v>0</v>
      </c>
      <c r="BE422">
        <f t="shared" si="33"/>
        <v>0</v>
      </c>
      <c r="BF422">
        <f t="shared" si="33"/>
        <v>0</v>
      </c>
      <c r="BG422">
        <f t="shared" si="33"/>
        <v>0</v>
      </c>
      <c r="BH422">
        <f t="shared" si="32"/>
        <v>0</v>
      </c>
      <c r="BI422">
        <f t="shared" si="31"/>
        <v>0</v>
      </c>
      <c r="BJ422">
        <f t="shared" si="31"/>
        <v>0</v>
      </c>
      <c r="BK422">
        <f t="shared" si="31"/>
        <v>1</v>
      </c>
      <c r="BL422">
        <f t="shared" si="31"/>
        <v>1</v>
      </c>
      <c r="BM422">
        <f t="shared" si="31"/>
        <v>0</v>
      </c>
      <c r="BN422">
        <f t="shared" si="31"/>
        <v>0</v>
      </c>
    </row>
    <row r="423" spans="3:66" x14ac:dyDescent="0.2">
      <c r="C423" s="167" t="str">
        <f>IFERROR(VLOOKUP(E423,BLIOTECAS!$C$1:$E$26,3,FALSE),"")</f>
        <v>Ciencias Experimentales</v>
      </c>
      <c r="D423" s="229">
        <v>43970.500694444447</v>
      </c>
      <c r="E423" t="s">
        <v>78</v>
      </c>
      <c r="F423" t="s">
        <v>303</v>
      </c>
      <c r="G423" t="s">
        <v>304</v>
      </c>
      <c r="H423" t="s">
        <v>312</v>
      </c>
      <c r="I423" t="s">
        <v>75</v>
      </c>
      <c r="J423" t="s">
        <v>73</v>
      </c>
      <c r="Q423">
        <v>5</v>
      </c>
      <c r="R423">
        <v>5</v>
      </c>
      <c r="S423">
        <v>4</v>
      </c>
      <c r="T423">
        <v>1</v>
      </c>
      <c r="U423">
        <v>5</v>
      </c>
      <c r="V423">
        <v>5</v>
      </c>
      <c r="X423">
        <v>4</v>
      </c>
      <c r="Y423">
        <v>5</v>
      </c>
      <c r="Z423">
        <v>4</v>
      </c>
      <c r="AA423">
        <v>5</v>
      </c>
      <c r="AB423">
        <v>4</v>
      </c>
      <c r="AC423" t="s">
        <v>326</v>
      </c>
      <c r="AJ423">
        <v>5</v>
      </c>
      <c r="AK423" t="s">
        <v>239</v>
      </c>
      <c r="AQ423" t="s">
        <v>239</v>
      </c>
      <c r="AR423" s="124" t="s">
        <v>239</v>
      </c>
      <c r="AS423" t="s">
        <v>7</v>
      </c>
      <c r="AU423" t="s">
        <v>7</v>
      </c>
      <c r="AW423">
        <v>5</v>
      </c>
      <c r="AX423" s="124">
        <v>5</v>
      </c>
      <c r="AY423" s="209" t="s">
        <v>309</v>
      </c>
      <c r="AZ423" t="s">
        <v>315</v>
      </c>
      <c r="BA423" t="s">
        <v>602</v>
      </c>
      <c r="BB423">
        <f t="shared" si="34"/>
        <v>1</v>
      </c>
      <c r="BC423">
        <f t="shared" si="33"/>
        <v>0</v>
      </c>
      <c r="BD423">
        <f t="shared" si="33"/>
        <v>0</v>
      </c>
      <c r="BE423">
        <f t="shared" si="33"/>
        <v>0</v>
      </c>
      <c r="BF423">
        <f t="shared" si="33"/>
        <v>0</v>
      </c>
      <c r="BG423">
        <f t="shared" si="33"/>
        <v>0</v>
      </c>
      <c r="BH423">
        <f t="shared" si="32"/>
        <v>0</v>
      </c>
      <c r="BI423">
        <f t="shared" si="31"/>
        <v>0</v>
      </c>
      <c r="BJ423">
        <f t="shared" si="31"/>
        <v>0</v>
      </c>
      <c r="BK423">
        <f t="shared" si="31"/>
        <v>1</v>
      </c>
      <c r="BL423">
        <f t="shared" si="31"/>
        <v>0</v>
      </c>
      <c r="BM423">
        <f t="shared" si="31"/>
        <v>0</v>
      </c>
      <c r="BN423">
        <f t="shared" si="31"/>
        <v>0</v>
      </c>
    </row>
    <row r="424" spans="3:66" x14ac:dyDescent="0.2">
      <c r="C424" s="167" t="str">
        <f>IFERROR(VLOOKUP(E424,BLIOTECAS!$C$1:$E$26,3,FALSE),"")</f>
        <v>Humanidades</v>
      </c>
      <c r="D424" s="229">
        <v>43970.499305555553</v>
      </c>
      <c r="E424" t="s">
        <v>85</v>
      </c>
      <c r="F424" t="s">
        <v>304</v>
      </c>
      <c r="G424" t="s">
        <v>304</v>
      </c>
      <c r="H424" t="s">
        <v>330</v>
      </c>
      <c r="I424" t="s">
        <v>317</v>
      </c>
      <c r="J424" t="s">
        <v>318</v>
      </c>
      <c r="K424" t="s">
        <v>87</v>
      </c>
      <c r="L424" t="s">
        <v>603</v>
      </c>
      <c r="Q424">
        <v>4</v>
      </c>
      <c r="R424">
        <v>4</v>
      </c>
      <c r="S424">
        <v>3</v>
      </c>
      <c r="T424">
        <v>2</v>
      </c>
      <c r="U424">
        <v>2</v>
      </c>
      <c r="V424">
        <v>4</v>
      </c>
      <c r="X424">
        <v>2</v>
      </c>
      <c r="Y424">
        <v>4</v>
      </c>
      <c r="Z424">
        <v>1</v>
      </c>
      <c r="AA424">
        <v>4</v>
      </c>
      <c r="AB424">
        <v>1</v>
      </c>
      <c r="AC424" t="s">
        <v>331</v>
      </c>
      <c r="AJ424">
        <v>4</v>
      </c>
      <c r="AK424" t="s">
        <v>239</v>
      </c>
      <c r="AL424" t="s">
        <v>307</v>
      </c>
      <c r="AQ424" t="s">
        <v>239</v>
      </c>
      <c r="AR424" s="124" t="s">
        <v>239</v>
      </c>
      <c r="AS424" t="s">
        <v>239</v>
      </c>
      <c r="AT424" t="s">
        <v>393</v>
      </c>
      <c r="AU424" t="s">
        <v>239</v>
      </c>
      <c r="AV424" t="s">
        <v>604</v>
      </c>
      <c r="AW424">
        <v>4</v>
      </c>
      <c r="AX424" s="124">
        <v>3</v>
      </c>
      <c r="AY424" s="209" t="s">
        <v>321</v>
      </c>
      <c r="AZ424" t="s">
        <v>337</v>
      </c>
      <c r="BA424" t="s">
        <v>605</v>
      </c>
      <c r="BB424">
        <f t="shared" si="34"/>
        <v>0</v>
      </c>
      <c r="BC424">
        <f t="shared" si="33"/>
        <v>1</v>
      </c>
      <c r="BD424">
        <f t="shared" si="33"/>
        <v>0</v>
      </c>
      <c r="BE424">
        <f t="shared" si="33"/>
        <v>0</v>
      </c>
      <c r="BF424">
        <f t="shared" si="33"/>
        <v>0</v>
      </c>
      <c r="BG424">
        <f t="shared" si="33"/>
        <v>0</v>
      </c>
      <c r="BH424">
        <f t="shared" si="32"/>
        <v>0</v>
      </c>
      <c r="BI424">
        <f t="shared" si="31"/>
        <v>0</v>
      </c>
      <c r="BJ424">
        <f t="shared" si="31"/>
        <v>0</v>
      </c>
      <c r="BK424">
        <f t="shared" si="31"/>
        <v>0</v>
      </c>
      <c r="BL424">
        <f t="shared" si="31"/>
        <v>1</v>
      </c>
      <c r="BM424">
        <f t="shared" si="31"/>
        <v>0</v>
      </c>
      <c r="BN424">
        <f t="shared" si="31"/>
        <v>0</v>
      </c>
    </row>
    <row r="425" spans="3:66" x14ac:dyDescent="0.2">
      <c r="C425" s="167" t="str">
        <f>IFERROR(VLOOKUP(E425,BLIOTECAS!$C$1:$E$26,3,FALSE),"")</f>
        <v>Ciencias Sociales</v>
      </c>
      <c r="D425" s="229">
        <v>43970.498611111114</v>
      </c>
      <c r="E425" t="s">
        <v>74</v>
      </c>
      <c r="F425" t="s">
        <v>316</v>
      </c>
      <c r="G425" t="s">
        <v>303</v>
      </c>
      <c r="H425" t="s">
        <v>312</v>
      </c>
      <c r="I425" t="s">
        <v>74</v>
      </c>
      <c r="L425" t="s">
        <v>606</v>
      </c>
      <c r="Q425">
        <v>3</v>
      </c>
      <c r="R425">
        <v>4</v>
      </c>
      <c r="S425">
        <v>2</v>
      </c>
      <c r="T425">
        <v>3</v>
      </c>
      <c r="U425">
        <v>5</v>
      </c>
      <c r="V425">
        <v>2</v>
      </c>
      <c r="X425">
        <v>3</v>
      </c>
      <c r="Z425">
        <v>3</v>
      </c>
      <c r="AB425">
        <v>3</v>
      </c>
      <c r="AC425" t="s">
        <v>607</v>
      </c>
      <c r="AK425" t="s">
        <v>239</v>
      </c>
      <c r="AL425" t="s">
        <v>323</v>
      </c>
      <c r="AR425" s="124" t="s">
        <v>239</v>
      </c>
      <c r="AS425" t="s">
        <v>7</v>
      </c>
      <c r="AU425" t="s">
        <v>7</v>
      </c>
      <c r="AW425">
        <v>4</v>
      </c>
      <c r="AX425" s="124">
        <v>3</v>
      </c>
      <c r="AY425" s="209" t="s">
        <v>321</v>
      </c>
      <c r="AZ425" t="s">
        <v>337</v>
      </c>
      <c r="BB425">
        <f t="shared" si="34"/>
        <v>1</v>
      </c>
      <c r="BC425">
        <f t="shared" si="33"/>
        <v>0</v>
      </c>
      <c r="BD425">
        <f t="shared" si="33"/>
        <v>0</v>
      </c>
      <c r="BE425">
        <f t="shared" si="33"/>
        <v>0</v>
      </c>
      <c r="BF425">
        <f t="shared" si="33"/>
        <v>0</v>
      </c>
      <c r="BG425">
        <f t="shared" si="33"/>
        <v>0</v>
      </c>
      <c r="BH425">
        <f t="shared" si="32"/>
        <v>1</v>
      </c>
      <c r="BI425">
        <f t="shared" si="31"/>
        <v>1</v>
      </c>
      <c r="BJ425">
        <f t="shared" si="31"/>
        <v>1</v>
      </c>
      <c r="BK425">
        <f t="shared" si="31"/>
        <v>0</v>
      </c>
      <c r="BL425">
        <f t="shared" si="31"/>
        <v>1</v>
      </c>
      <c r="BM425">
        <f t="shared" si="31"/>
        <v>0</v>
      </c>
      <c r="BN425">
        <f t="shared" si="31"/>
        <v>0</v>
      </c>
    </row>
    <row r="426" spans="3:66" x14ac:dyDescent="0.2">
      <c r="C426" s="167" t="str">
        <f>IFERROR(VLOOKUP(E426,BLIOTECAS!$C$1:$E$26,3,FALSE),"")</f>
        <v>Humanidades</v>
      </c>
      <c r="D426" s="229">
        <v>43970.496527777781</v>
      </c>
      <c r="E426" t="s">
        <v>85</v>
      </c>
      <c r="F426" t="s">
        <v>311</v>
      </c>
      <c r="G426" t="s">
        <v>311</v>
      </c>
      <c r="H426" t="s">
        <v>312</v>
      </c>
      <c r="I426" t="s">
        <v>317</v>
      </c>
      <c r="J426" t="s">
        <v>318</v>
      </c>
      <c r="K426" t="s">
        <v>87</v>
      </c>
      <c r="Q426">
        <v>5</v>
      </c>
      <c r="R426">
        <v>4</v>
      </c>
      <c r="S426">
        <v>3</v>
      </c>
      <c r="T426">
        <v>3</v>
      </c>
      <c r="U426">
        <v>5</v>
      </c>
      <c r="V426">
        <v>3</v>
      </c>
      <c r="X426">
        <v>4</v>
      </c>
      <c r="Y426">
        <v>4</v>
      </c>
      <c r="Z426">
        <v>3</v>
      </c>
      <c r="AA426">
        <v>2</v>
      </c>
      <c r="AB426">
        <v>3</v>
      </c>
      <c r="AC426" t="s">
        <v>418</v>
      </c>
      <c r="AJ426">
        <v>5</v>
      </c>
      <c r="AK426" t="s">
        <v>7</v>
      </c>
      <c r="AQ426" t="s">
        <v>7</v>
      </c>
      <c r="AR426" s="124" t="s">
        <v>239</v>
      </c>
      <c r="AS426" t="s">
        <v>7</v>
      </c>
      <c r="AU426" t="s">
        <v>7</v>
      </c>
      <c r="AW426">
        <v>5</v>
      </c>
      <c r="AX426" s="124">
        <v>5</v>
      </c>
      <c r="AY426" s="209" t="s">
        <v>309</v>
      </c>
      <c r="AZ426" t="s">
        <v>337</v>
      </c>
      <c r="BB426">
        <f t="shared" si="34"/>
        <v>1</v>
      </c>
      <c r="BC426">
        <f t="shared" si="33"/>
        <v>0</v>
      </c>
      <c r="BD426">
        <f t="shared" si="33"/>
        <v>0</v>
      </c>
      <c r="BE426">
        <f t="shared" si="33"/>
        <v>0</v>
      </c>
      <c r="BF426">
        <f t="shared" si="33"/>
        <v>0</v>
      </c>
      <c r="BG426">
        <f t="shared" si="33"/>
        <v>0</v>
      </c>
      <c r="BH426">
        <f t="shared" si="32"/>
        <v>0</v>
      </c>
      <c r="BI426">
        <f t="shared" si="31"/>
        <v>0</v>
      </c>
      <c r="BJ426">
        <f t="shared" si="31"/>
        <v>0</v>
      </c>
      <c r="BK426">
        <f t="shared" si="31"/>
        <v>1</v>
      </c>
      <c r="BL426">
        <f t="shared" si="31"/>
        <v>1</v>
      </c>
      <c r="BM426">
        <f t="shared" si="31"/>
        <v>0</v>
      </c>
      <c r="BN426">
        <f t="shared" si="31"/>
        <v>1</v>
      </c>
    </row>
    <row r="427" spans="3:66" x14ac:dyDescent="0.2">
      <c r="C427" s="167" t="str">
        <f>IFERROR(VLOOKUP(E427,BLIOTECAS!$C$1:$E$26,3,FALSE),"")</f>
        <v>Ciencias de la Salud</v>
      </c>
      <c r="D427" s="229">
        <v>43970.496527777781</v>
      </c>
      <c r="E427" t="s">
        <v>91</v>
      </c>
      <c r="F427" t="s">
        <v>303</v>
      </c>
      <c r="G427" t="s">
        <v>311</v>
      </c>
      <c r="H427" t="s">
        <v>312</v>
      </c>
      <c r="I427" t="s">
        <v>91</v>
      </c>
      <c r="J427" t="s">
        <v>89</v>
      </c>
      <c r="K427" t="s">
        <v>86</v>
      </c>
      <c r="L427" t="s">
        <v>66</v>
      </c>
      <c r="Q427">
        <v>5</v>
      </c>
      <c r="R427">
        <v>3</v>
      </c>
      <c r="S427">
        <v>3</v>
      </c>
      <c r="T427">
        <v>4</v>
      </c>
      <c r="U427">
        <v>4</v>
      </c>
      <c r="V427">
        <v>4</v>
      </c>
      <c r="X427">
        <v>3</v>
      </c>
      <c r="Y427">
        <v>5</v>
      </c>
      <c r="Z427">
        <v>1</v>
      </c>
      <c r="AA427">
        <v>5</v>
      </c>
      <c r="AB427">
        <v>4</v>
      </c>
      <c r="AC427" t="s">
        <v>331</v>
      </c>
      <c r="AJ427">
        <v>4</v>
      </c>
      <c r="AK427" t="s">
        <v>239</v>
      </c>
      <c r="AL427" t="s">
        <v>323</v>
      </c>
      <c r="AQ427" t="s">
        <v>7</v>
      </c>
      <c r="AR427" s="124" t="s">
        <v>239</v>
      </c>
      <c r="AS427" t="s">
        <v>7</v>
      </c>
      <c r="AU427" t="s">
        <v>239</v>
      </c>
      <c r="AW427">
        <v>5</v>
      </c>
      <c r="AX427" s="124">
        <v>5</v>
      </c>
      <c r="AY427" s="209" t="s">
        <v>321</v>
      </c>
      <c r="AZ427" t="s">
        <v>315</v>
      </c>
      <c r="BA427" t="s">
        <v>608</v>
      </c>
      <c r="BB427">
        <f t="shared" si="34"/>
        <v>1</v>
      </c>
      <c r="BC427">
        <f t="shared" si="33"/>
        <v>0</v>
      </c>
      <c r="BD427">
        <f t="shared" si="33"/>
        <v>0</v>
      </c>
      <c r="BE427">
        <f t="shared" si="33"/>
        <v>0</v>
      </c>
      <c r="BF427">
        <f t="shared" si="33"/>
        <v>0</v>
      </c>
      <c r="BG427">
        <f t="shared" si="33"/>
        <v>0</v>
      </c>
      <c r="BH427">
        <f t="shared" si="32"/>
        <v>0</v>
      </c>
      <c r="BI427">
        <f t="shared" si="31"/>
        <v>0</v>
      </c>
      <c r="BJ427">
        <f t="shared" si="31"/>
        <v>0</v>
      </c>
      <c r="BK427">
        <f t="shared" si="31"/>
        <v>0</v>
      </c>
      <c r="BL427">
        <f t="shared" si="31"/>
        <v>1</v>
      </c>
      <c r="BM427">
        <f t="shared" si="31"/>
        <v>0</v>
      </c>
      <c r="BN427">
        <f t="shared" si="31"/>
        <v>0</v>
      </c>
    </row>
    <row r="428" spans="3:66" x14ac:dyDescent="0.2">
      <c r="C428" s="167" t="str">
        <f>IFERROR(VLOOKUP(E428,BLIOTECAS!$C$1:$E$26,3,FALSE),"")</f>
        <v>Ciencias Sociales</v>
      </c>
      <c r="D428" s="229">
        <v>43970.496527777781</v>
      </c>
      <c r="E428" t="s">
        <v>74</v>
      </c>
      <c r="F428" t="s">
        <v>311</v>
      </c>
      <c r="G428" t="s">
        <v>304</v>
      </c>
      <c r="H428" t="s">
        <v>312</v>
      </c>
      <c r="I428" t="s">
        <v>317</v>
      </c>
      <c r="J428" t="s">
        <v>74</v>
      </c>
      <c r="K428" t="s">
        <v>67</v>
      </c>
      <c r="Q428">
        <v>4</v>
      </c>
      <c r="R428">
        <v>4</v>
      </c>
      <c r="S428">
        <v>5</v>
      </c>
      <c r="T428">
        <v>4</v>
      </c>
      <c r="U428">
        <v>5</v>
      </c>
      <c r="V428">
        <v>4</v>
      </c>
      <c r="X428">
        <v>5</v>
      </c>
      <c r="Y428">
        <v>5</v>
      </c>
      <c r="Z428">
        <v>3</v>
      </c>
      <c r="AA428">
        <v>4</v>
      </c>
      <c r="AB428">
        <v>4</v>
      </c>
      <c r="AC428" t="s">
        <v>336</v>
      </c>
      <c r="AJ428">
        <v>3</v>
      </c>
      <c r="AK428" t="s">
        <v>239</v>
      </c>
      <c r="AL428" t="s">
        <v>323</v>
      </c>
      <c r="AQ428" t="s">
        <v>7</v>
      </c>
      <c r="AR428" s="124" t="s">
        <v>239</v>
      </c>
      <c r="AS428" t="s">
        <v>239</v>
      </c>
      <c r="AT428" t="s">
        <v>393</v>
      </c>
      <c r="AU428" t="s">
        <v>239</v>
      </c>
      <c r="AW428">
        <v>4</v>
      </c>
      <c r="AX428" s="124">
        <v>5</v>
      </c>
      <c r="AY428" s="209" t="s">
        <v>321</v>
      </c>
      <c r="AZ428" t="s">
        <v>315</v>
      </c>
      <c r="BB428">
        <f t="shared" si="34"/>
        <v>1</v>
      </c>
      <c r="BC428">
        <f t="shared" si="33"/>
        <v>0</v>
      </c>
      <c r="BD428">
        <f t="shared" si="33"/>
        <v>0</v>
      </c>
      <c r="BE428">
        <f t="shared" si="33"/>
        <v>0</v>
      </c>
      <c r="BF428">
        <f t="shared" si="33"/>
        <v>0</v>
      </c>
      <c r="BG428">
        <f t="shared" si="33"/>
        <v>0</v>
      </c>
      <c r="BH428">
        <f t="shared" si="32"/>
        <v>0</v>
      </c>
      <c r="BI428">
        <f t="shared" si="31"/>
        <v>0</v>
      </c>
      <c r="BJ428">
        <f t="shared" si="31"/>
        <v>0</v>
      </c>
      <c r="BK428">
        <f t="shared" si="31"/>
        <v>1</v>
      </c>
      <c r="BL428">
        <f t="shared" si="31"/>
        <v>1</v>
      </c>
      <c r="BM428">
        <f t="shared" si="31"/>
        <v>0</v>
      </c>
      <c r="BN428">
        <f t="shared" si="31"/>
        <v>0</v>
      </c>
    </row>
    <row r="429" spans="3:66" x14ac:dyDescent="0.2">
      <c r="C429" s="167" t="str">
        <f>IFERROR(VLOOKUP(E429,BLIOTECAS!$C$1:$E$26,3,FALSE),"")</f>
        <v>Ciencias de la Salud</v>
      </c>
      <c r="D429" s="229">
        <v>43970.495833333334</v>
      </c>
      <c r="E429" t="s">
        <v>90</v>
      </c>
      <c r="F429" t="s">
        <v>316</v>
      </c>
      <c r="G429" t="s">
        <v>351</v>
      </c>
      <c r="H429" t="s">
        <v>312</v>
      </c>
      <c r="I429" t="s">
        <v>90</v>
      </c>
      <c r="Q429">
        <v>5</v>
      </c>
      <c r="R429">
        <v>4</v>
      </c>
      <c r="S429">
        <v>3</v>
      </c>
      <c r="T429">
        <v>3</v>
      </c>
      <c r="U429">
        <v>2</v>
      </c>
      <c r="V429">
        <v>4</v>
      </c>
      <c r="X429">
        <v>3</v>
      </c>
      <c r="Y429">
        <v>5</v>
      </c>
      <c r="Z429">
        <v>4</v>
      </c>
      <c r="AA429">
        <v>4</v>
      </c>
      <c r="AB429">
        <v>4</v>
      </c>
      <c r="AC429" t="s">
        <v>314</v>
      </c>
      <c r="AJ429">
        <v>4</v>
      </c>
      <c r="AK429" t="s">
        <v>7</v>
      </c>
      <c r="AQ429" t="s">
        <v>7</v>
      </c>
      <c r="AR429" s="124" t="s">
        <v>239</v>
      </c>
      <c r="AS429" t="s">
        <v>7</v>
      </c>
      <c r="AU429" t="s">
        <v>239</v>
      </c>
      <c r="AW429">
        <v>5</v>
      </c>
      <c r="AX429" s="124">
        <v>5</v>
      </c>
      <c r="AY429" s="209" t="s">
        <v>321</v>
      </c>
      <c r="AZ429" t="s">
        <v>310</v>
      </c>
      <c r="BB429">
        <f t="shared" si="34"/>
        <v>1</v>
      </c>
      <c r="BC429">
        <f t="shared" si="33"/>
        <v>0</v>
      </c>
      <c r="BD429">
        <f t="shared" si="33"/>
        <v>0</v>
      </c>
      <c r="BE429">
        <f t="shared" si="33"/>
        <v>0</v>
      </c>
      <c r="BF429">
        <f t="shared" si="33"/>
        <v>0</v>
      </c>
      <c r="BG429">
        <f t="shared" si="33"/>
        <v>0</v>
      </c>
      <c r="BH429">
        <f t="shared" si="32"/>
        <v>0</v>
      </c>
      <c r="BI429">
        <f t="shared" si="31"/>
        <v>0</v>
      </c>
      <c r="BJ429">
        <f t="shared" si="31"/>
        <v>0</v>
      </c>
      <c r="BK429">
        <f t="shared" si="31"/>
        <v>0</v>
      </c>
      <c r="BL429">
        <f t="shared" si="31"/>
        <v>0</v>
      </c>
      <c r="BM429">
        <f t="shared" si="31"/>
        <v>1</v>
      </c>
      <c r="BN429">
        <f t="shared" si="31"/>
        <v>0</v>
      </c>
    </row>
    <row r="430" spans="3:66" x14ac:dyDescent="0.2">
      <c r="C430" s="167" t="str">
        <f>IFERROR(VLOOKUP(E430,BLIOTECAS!$C$1:$E$26,3,FALSE),"")</f>
        <v>Ciencias de la Salud</v>
      </c>
      <c r="D430" s="229">
        <v>43970.493750000001</v>
      </c>
      <c r="E430" t="s">
        <v>91</v>
      </c>
      <c r="F430" t="s">
        <v>303</v>
      </c>
      <c r="G430" t="s">
        <v>304</v>
      </c>
      <c r="H430" t="s">
        <v>305</v>
      </c>
      <c r="I430" t="s">
        <v>91</v>
      </c>
      <c r="J430" t="s">
        <v>203</v>
      </c>
      <c r="K430" t="s">
        <v>89</v>
      </c>
      <c r="Q430">
        <v>5</v>
      </c>
      <c r="R430">
        <v>5</v>
      </c>
      <c r="S430">
        <v>5</v>
      </c>
      <c r="T430">
        <v>5</v>
      </c>
      <c r="U430">
        <v>5</v>
      </c>
      <c r="V430">
        <v>4</v>
      </c>
      <c r="X430">
        <v>3</v>
      </c>
      <c r="Y430">
        <v>5</v>
      </c>
      <c r="Z430">
        <v>1</v>
      </c>
      <c r="AA430">
        <v>5</v>
      </c>
      <c r="AB430">
        <v>3</v>
      </c>
      <c r="AC430" t="s">
        <v>306</v>
      </c>
      <c r="AJ430">
        <v>4</v>
      </c>
      <c r="AK430" t="s">
        <v>239</v>
      </c>
      <c r="AL430" t="s">
        <v>307</v>
      </c>
      <c r="AQ430" t="s">
        <v>7</v>
      </c>
      <c r="AR430" s="124" t="s">
        <v>239</v>
      </c>
      <c r="AS430" t="s">
        <v>7</v>
      </c>
      <c r="AU430" t="s">
        <v>239</v>
      </c>
      <c r="AV430" t="s">
        <v>308</v>
      </c>
      <c r="AW430">
        <v>5</v>
      </c>
      <c r="AX430" s="124">
        <v>5</v>
      </c>
      <c r="AY430" s="209" t="s">
        <v>309</v>
      </c>
      <c r="AZ430" t="s">
        <v>310</v>
      </c>
      <c r="BB430">
        <f t="shared" si="34"/>
        <v>1</v>
      </c>
      <c r="BC430">
        <f t="shared" si="33"/>
        <v>0</v>
      </c>
      <c r="BD430">
        <f t="shared" si="33"/>
        <v>0</v>
      </c>
      <c r="BE430">
        <f t="shared" si="33"/>
        <v>1</v>
      </c>
      <c r="BF430">
        <f t="shared" si="33"/>
        <v>1</v>
      </c>
      <c r="BG430">
        <f t="shared" si="33"/>
        <v>0</v>
      </c>
      <c r="BH430">
        <f t="shared" si="32"/>
        <v>0</v>
      </c>
      <c r="BI430">
        <f t="shared" si="31"/>
        <v>1</v>
      </c>
      <c r="BJ430">
        <f t="shared" si="31"/>
        <v>0</v>
      </c>
      <c r="BK430">
        <f t="shared" si="31"/>
        <v>1</v>
      </c>
      <c r="BL430">
        <f t="shared" si="31"/>
        <v>1</v>
      </c>
      <c r="BM430">
        <f t="shared" si="31"/>
        <v>0</v>
      </c>
      <c r="BN430">
        <f t="shared" si="31"/>
        <v>1</v>
      </c>
    </row>
    <row r="431" spans="3:66" x14ac:dyDescent="0.2">
      <c r="C431" s="167" t="str">
        <f>IFERROR(VLOOKUP(E431,BLIOTECAS!$C$1:$E$26,3,FALSE),"")</f>
        <v>Humanidades</v>
      </c>
      <c r="D431" s="229">
        <v>43970.493750000001</v>
      </c>
      <c r="E431" t="s">
        <v>83</v>
      </c>
      <c r="F431" t="s">
        <v>303</v>
      </c>
      <c r="G431" t="s">
        <v>311</v>
      </c>
      <c r="H431" t="s">
        <v>312</v>
      </c>
      <c r="I431" t="s">
        <v>83</v>
      </c>
      <c r="L431" t="s">
        <v>313</v>
      </c>
      <c r="Q431">
        <v>2</v>
      </c>
      <c r="R431">
        <v>4</v>
      </c>
      <c r="S431">
        <v>5</v>
      </c>
      <c r="T431">
        <v>2</v>
      </c>
      <c r="U431">
        <v>4</v>
      </c>
      <c r="V431">
        <v>3</v>
      </c>
      <c r="X431">
        <v>3</v>
      </c>
      <c r="Y431">
        <v>5</v>
      </c>
      <c r="Z431">
        <v>5</v>
      </c>
      <c r="AA431">
        <v>5</v>
      </c>
      <c r="AB431">
        <v>5</v>
      </c>
      <c r="AC431" t="s">
        <v>314</v>
      </c>
      <c r="AJ431">
        <v>4</v>
      </c>
      <c r="AK431" t="s">
        <v>239</v>
      </c>
      <c r="AL431" t="s">
        <v>307</v>
      </c>
      <c r="AQ431" t="s">
        <v>7</v>
      </c>
      <c r="AR431" s="124" t="s">
        <v>239</v>
      </c>
      <c r="AS431" t="s">
        <v>7</v>
      </c>
      <c r="AU431" t="s">
        <v>7</v>
      </c>
      <c r="AW431">
        <v>5</v>
      </c>
      <c r="AX431" s="124">
        <v>5</v>
      </c>
      <c r="AZ431" t="s">
        <v>315</v>
      </c>
      <c r="BB431">
        <f t="shared" si="34"/>
        <v>1</v>
      </c>
      <c r="BC431">
        <f t="shared" si="33"/>
        <v>0</v>
      </c>
      <c r="BD431">
        <f t="shared" si="33"/>
        <v>0</v>
      </c>
      <c r="BE431">
        <f t="shared" si="33"/>
        <v>0</v>
      </c>
      <c r="BF431">
        <f t="shared" si="33"/>
        <v>0</v>
      </c>
      <c r="BG431">
        <f t="shared" si="33"/>
        <v>0</v>
      </c>
      <c r="BH431">
        <f t="shared" si="32"/>
        <v>0</v>
      </c>
      <c r="BI431">
        <f t="shared" si="31"/>
        <v>0</v>
      </c>
      <c r="BJ431">
        <f t="shared" si="31"/>
        <v>0</v>
      </c>
      <c r="BK431">
        <f t="shared" si="31"/>
        <v>0</v>
      </c>
      <c r="BL431">
        <f t="shared" si="31"/>
        <v>0</v>
      </c>
      <c r="BM431">
        <f t="shared" si="31"/>
        <v>1</v>
      </c>
      <c r="BN431">
        <f t="shared" si="31"/>
        <v>0</v>
      </c>
    </row>
    <row r="432" spans="3:66" x14ac:dyDescent="0.2">
      <c r="C432" s="167" t="str">
        <f>IFERROR(VLOOKUP(E432,BLIOTECAS!$C$1:$E$26,3,FALSE),"")</f>
        <v>Humanidades</v>
      </c>
      <c r="D432" s="229">
        <v>43970.493055555555</v>
      </c>
      <c r="E432" t="s">
        <v>85</v>
      </c>
      <c r="F432" t="s">
        <v>316</v>
      </c>
      <c r="G432" t="s">
        <v>311</v>
      </c>
      <c r="H432" t="s">
        <v>312</v>
      </c>
      <c r="I432" t="s">
        <v>317</v>
      </c>
      <c r="J432" t="s">
        <v>318</v>
      </c>
      <c r="K432" t="s">
        <v>75</v>
      </c>
      <c r="L432" t="s">
        <v>319</v>
      </c>
      <c r="Q432">
        <v>2</v>
      </c>
      <c r="R432">
        <v>4</v>
      </c>
      <c r="S432">
        <v>5</v>
      </c>
      <c r="T432">
        <v>3</v>
      </c>
      <c r="U432">
        <v>5</v>
      </c>
      <c r="V432">
        <v>4</v>
      </c>
      <c r="X432">
        <v>5</v>
      </c>
      <c r="Y432">
        <v>5</v>
      </c>
      <c r="Z432">
        <v>5</v>
      </c>
      <c r="AA432">
        <v>5</v>
      </c>
      <c r="AB432">
        <v>5</v>
      </c>
      <c r="AC432" t="s">
        <v>320</v>
      </c>
      <c r="AJ432">
        <v>4</v>
      </c>
      <c r="AK432" t="s">
        <v>239</v>
      </c>
      <c r="AL432" t="s">
        <v>307</v>
      </c>
      <c r="AQ432" t="s">
        <v>7</v>
      </c>
      <c r="AR432" s="124" t="s">
        <v>239</v>
      </c>
      <c r="AS432" t="s">
        <v>7</v>
      </c>
      <c r="AU432" t="s">
        <v>7</v>
      </c>
      <c r="AW432">
        <v>5</v>
      </c>
      <c r="AX432" s="124">
        <v>5</v>
      </c>
      <c r="AY432" s="209" t="s">
        <v>321</v>
      </c>
      <c r="AZ432" t="s">
        <v>310</v>
      </c>
      <c r="BA432" t="s">
        <v>322</v>
      </c>
      <c r="BB432">
        <f t="shared" si="34"/>
        <v>1</v>
      </c>
      <c r="BC432">
        <f t="shared" si="33"/>
        <v>0</v>
      </c>
      <c r="BD432">
        <f t="shared" si="33"/>
        <v>0</v>
      </c>
      <c r="BE432">
        <f t="shared" si="33"/>
        <v>0</v>
      </c>
      <c r="BF432">
        <f t="shared" si="33"/>
        <v>0</v>
      </c>
      <c r="BG432">
        <f t="shared" si="33"/>
        <v>0</v>
      </c>
      <c r="BH432">
        <f t="shared" si="32"/>
        <v>1</v>
      </c>
      <c r="BI432">
        <f t="shared" si="31"/>
        <v>1</v>
      </c>
      <c r="BJ432">
        <f t="shared" si="31"/>
        <v>0</v>
      </c>
      <c r="BK432">
        <f t="shared" si="31"/>
        <v>1</v>
      </c>
      <c r="BL432">
        <f t="shared" si="31"/>
        <v>1</v>
      </c>
      <c r="BM432">
        <f t="shared" si="31"/>
        <v>0</v>
      </c>
      <c r="BN432">
        <f t="shared" si="31"/>
        <v>0</v>
      </c>
    </row>
    <row r="433" spans="3:66" x14ac:dyDescent="0.2">
      <c r="C433" s="167" t="str">
        <f>IFERROR(VLOOKUP(E433,BLIOTECAS!$C$1:$E$26,3,FALSE),"")</f>
        <v>Ciencias Sociales</v>
      </c>
      <c r="D433" s="229">
        <v>43970.493055555555</v>
      </c>
      <c r="E433" t="s">
        <v>203</v>
      </c>
      <c r="F433" t="s">
        <v>311</v>
      </c>
      <c r="G433" t="s">
        <v>311</v>
      </c>
      <c r="H433" t="s">
        <v>312</v>
      </c>
      <c r="I433" t="s">
        <v>203</v>
      </c>
      <c r="J433" t="s">
        <v>83</v>
      </c>
      <c r="K433" t="s">
        <v>80</v>
      </c>
      <c r="Q433">
        <v>5</v>
      </c>
      <c r="R433">
        <v>3</v>
      </c>
      <c r="S433">
        <v>2</v>
      </c>
      <c r="T433">
        <v>4</v>
      </c>
      <c r="U433">
        <v>2</v>
      </c>
      <c r="V433">
        <v>4</v>
      </c>
      <c r="X433">
        <v>4</v>
      </c>
      <c r="Y433">
        <v>5</v>
      </c>
      <c r="Z433">
        <v>4</v>
      </c>
      <c r="AA433">
        <v>4</v>
      </c>
      <c r="AB433">
        <v>4</v>
      </c>
      <c r="AJ433">
        <v>4</v>
      </c>
      <c r="AK433" t="s">
        <v>239</v>
      </c>
      <c r="AL433" t="s">
        <v>323</v>
      </c>
      <c r="AQ433" t="s">
        <v>239</v>
      </c>
      <c r="AR433" s="124" t="s">
        <v>239</v>
      </c>
      <c r="AS433" t="s">
        <v>239</v>
      </c>
      <c r="AT433" t="s">
        <v>324</v>
      </c>
      <c r="AU433" t="s">
        <v>239</v>
      </c>
      <c r="AW433">
        <v>5</v>
      </c>
      <c r="AX433" s="124">
        <v>5</v>
      </c>
      <c r="AY433" s="209" t="s">
        <v>309</v>
      </c>
      <c r="AZ433" t="s">
        <v>315</v>
      </c>
      <c r="BB433">
        <f t="shared" si="34"/>
        <v>1</v>
      </c>
      <c r="BC433">
        <f t="shared" si="33"/>
        <v>0</v>
      </c>
      <c r="BD433">
        <f t="shared" si="33"/>
        <v>0</v>
      </c>
      <c r="BE433">
        <f t="shared" si="33"/>
        <v>0</v>
      </c>
      <c r="BF433">
        <f t="shared" si="33"/>
        <v>0</v>
      </c>
      <c r="BG433">
        <f t="shared" si="33"/>
        <v>0</v>
      </c>
      <c r="BH433">
        <f t="shared" si="32"/>
        <v>0</v>
      </c>
      <c r="BI433">
        <f t="shared" si="31"/>
        <v>0</v>
      </c>
      <c r="BJ433">
        <f t="shared" si="31"/>
        <v>0</v>
      </c>
      <c r="BK433">
        <f t="shared" si="31"/>
        <v>0</v>
      </c>
      <c r="BL433">
        <f t="shared" si="31"/>
        <v>0</v>
      </c>
      <c r="BM433">
        <f t="shared" si="31"/>
        <v>0</v>
      </c>
      <c r="BN433">
        <f t="shared" si="31"/>
        <v>0</v>
      </c>
    </row>
    <row r="434" spans="3:66" x14ac:dyDescent="0.2">
      <c r="C434" s="167" t="str">
        <f>IFERROR(VLOOKUP(E434,BLIOTECAS!$C$1:$E$26,3,FALSE),"")</f>
        <v/>
      </c>
      <c r="D434" s="229">
        <v>43970.493055555555</v>
      </c>
      <c r="F434" t="s">
        <v>311</v>
      </c>
      <c r="G434" t="s">
        <v>304</v>
      </c>
      <c r="H434" t="s">
        <v>312</v>
      </c>
      <c r="I434" t="s">
        <v>73</v>
      </c>
      <c r="J434" t="s">
        <v>78</v>
      </c>
      <c r="K434" t="s">
        <v>87</v>
      </c>
      <c r="L434" t="s">
        <v>325</v>
      </c>
      <c r="Q434">
        <v>5</v>
      </c>
      <c r="R434">
        <v>3</v>
      </c>
      <c r="S434">
        <v>3</v>
      </c>
      <c r="T434">
        <v>3</v>
      </c>
      <c r="U434">
        <v>4</v>
      </c>
      <c r="V434">
        <v>5</v>
      </c>
      <c r="X434">
        <v>5</v>
      </c>
      <c r="Y434">
        <v>5</v>
      </c>
      <c r="Z434">
        <v>4</v>
      </c>
      <c r="AA434">
        <v>5</v>
      </c>
      <c r="AB434">
        <v>5</v>
      </c>
      <c r="AC434" t="s">
        <v>326</v>
      </c>
      <c r="AJ434">
        <v>5</v>
      </c>
      <c r="AK434" t="s">
        <v>239</v>
      </c>
      <c r="AL434" t="s">
        <v>327</v>
      </c>
      <c r="AQ434" t="s">
        <v>7</v>
      </c>
      <c r="AR434" s="124" t="s">
        <v>239</v>
      </c>
      <c r="AS434" t="s">
        <v>7</v>
      </c>
      <c r="AU434" t="s">
        <v>239</v>
      </c>
      <c r="AW434">
        <v>5</v>
      </c>
      <c r="AX434" s="124">
        <v>5</v>
      </c>
      <c r="AY434" s="209" t="s">
        <v>309</v>
      </c>
      <c r="AZ434" t="s">
        <v>315</v>
      </c>
      <c r="BB434">
        <f t="shared" si="34"/>
        <v>1</v>
      </c>
      <c r="BC434">
        <f t="shared" si="33"/>
        <v>0</v>
      </c>
      <c r="BD434">
        <f t="shared" si="33"/>
        <v>0</v>
      </c>
      <c r="BE434">
        <f t="shared" si="33"/>
        <v>0</v>
      </c>
      <c r="BF434">
        <f t="shared" si="33"/>
        <v>0</v>
      </c>
      <c r="BG434">
        <f t="shared" si="33"/>
        <v>0</v>
      </c>
      <c r="BH434">
        <f t="shared" si="32"/>
        <v>0</v>
      </c>
      <c r="BI434">
        <f t="shared" si="31"/>
        <v>0</v>
      </c>
      <c r="BJ434">
        <f t="shared" si="31"/>
        <v>0</v>
      </c>
      <c r="BK434">
        <f t="shared" si="31"/>
        <v>1</v>
      </c>
      <c r="BL434">
        <f t="shared" si="31"/>
        <v>0</v>
      </c>
      <c r="BM434">
        <f t="shared" si="31"/>
        <v>0</v>
      </c>
      <c r="BN434">
        <f t="shared" si="31"/>
        <v>0</v>
      </c>
    </row>
    <row r="435" spans="3:66" x14ac:dyDescent="0.2">
      <c r="C435" s="167" t="str">
        <f>IFERROR(VLOOKUP(E435,BLIOTECAS!$C$1:$E$26,3,FALSE),"")</f>
        <v>Ciencias Sociales</v>
      </c>
      <c r="D435" s="229">
        <v>43970.492361111108</v>
      </c>
      <c r="E435" t="s">
        <v>80</v>
      </c>
      <c r="F435" t="s">
        <v>316</v>
      </c>
      <c r="G435" t="s">
        <v>303</v>
      </c>
      <c r="H435" t="s">
        <v>312</v>
      </c>
      <c r="I435" t="s">
        <v>80</v>
      </c>
      <c r="J435" t="s">
        <v>203</v>
      </c>
      <c r="K435" t="s">
        <v>91</v>
      </c>
      <c r="Q435">
        <v>2</v>
      </c>
      <c r="R435">
        <v>4</v>
      </c>
      <c r="S435">
        <v>5</v>
      </c>
      <c r="T435">
        <v>3</v>
      </c>
      <c r="U435">
        <v>4</v>
      </c>
      <c r="V435">
        <v>4</v>
      </c>
      <c r="X435">
        <v>5</v>
      </c>
      <c r="Y435">
        <v>5</v>
      </c>
      <c r="Z435">
        <v>4</v>
      </c>
      <c r="AA435">
        <v>5</v>
      </c>
      <c r="AB435">
        <v>5</v>
      </c>
      <c r="AC435" t="s">
        <v>328</v>
      </c>
      <c r="AJ435">
        <v>4</v>
      </c>
      <c r="AK435" t="s">
        <v>239</v>
      </c>
      <c r="AL435" t="s">
        <v>323</v>
      </c>
      <c r="AQ435" t="s">
        <v>7</v>
      </c>
      <c r="AR435" s="124" t="s">
        <v>239</v>
      </c>
      <c r="AS435" t="s">
        <v>7</v>
      </c>
      <c r="AU435" t="s">
        <v>7</v>
      </c>
      <c r="AW435">
        <v>5</v>
      </c>
      <c r="AX435" s="124">
        <v>5</v>
      </c>
      <c r="AY435" s="209" t="s">
        <v>321</v>
      </c>
      <c r="AZ435" t="s">
        <v>315</v>
      </c>
      <c r="BA435" t="s">
        <v>329</v>
      </c>
      <c r="BB435">
        <f t="shared" si="34"/>
        <v>1</v>
      </c>
      <c r="BC435">
        <f t="shared" si="33"/>
        <v>0</v>
      </c>
      <c r="BD435">
        <f t="shared" si="33"/>
        <v>0</v>
      </c>
      <c r="BE435">
        <f t="shared" si="33"/>
        <v>0</v>
      </c>
      <c r="BF435">
        <f t="shared" si="33"/>
        <v>0</v>
      </c>
      <c r="BG435">
        <f t="shared" si="33"/>
        <v>0</v>
      </c>
      <c r="BH435">
        <f t="shared" si="32"/>
        <v>1</v>
      </c>
      <c r="BI435">
        <f t="shared" si="31"/>
        <v>1</v>
      </c>
      <c r="BJ435">
        <f t="shared" si="31"/>
        <v>1</v>
      </c>
      <c r="BK435">
        <f t="shared" si="31"/>
        <v>1</v>
      </c>
      <c r="BL435">
        <f t="shared" si="31"/>
        <v>1</v>
      </c>
      <c r="BM435">
        <f t="shared" si="31"/>
        <v>0</v>
      </c>
      <c r="BN435">
        <f t="shared" si="31"/>
        <v>0</v>
      </c>
    </row>
    <row r="436" spans="3:66" x14ac:dyDescent="0.2">
      <c r="C436" s="167" t="str">
        <f>IFERROR(VLOOKUP(E436,BLIOTECAS!$C$1:$E$26,3,FALSE),"")</f>
        <v>Humanidades</v>
      </c>
      <c r="D436" s="229">
        <v>43970.491666666669</v>
      </c>
      <c r="E436" t="s">
        <v>85</v>
      </c>
      <c r="F436" t="s">
        <v>311</v>
      </c>
      <c r="G436" t="s">
        <v>303</v>
      </c>
      <c r="H436" t="s">
        <v>330</v>
      </c>
      <c r="I436" t="s">
        <v>86</v>
      </c>
      <c r="J436" t="s">
        <v>317</v>
      </c>
      <c r="K436" t="s">
        <v>87</v>
      </c>
      <c r="Q436">
        <v>5</v>
      </c>
      <c r="R436">
        <v>4</v>
      </c>
      <c r="S436">
        <v>3</v>
      </c>
      <c r="T436">
        <v>2</v>
      </c>
      <c r="U436">
        <v>5</v>
      </c>
      <c r="V436">
        <v>3</v>
      </c>
      <c r="X436">
        <v>3</v>
      </c>
      <c r="Y436">
        <v>5</v>
      </c>
      <c r="Z436">
        <v>4</v>
      </c>
      <c r="AA436">
        <v>5</v>
      </c>
      <c r="AB436">
        <v>4</v>
      </c>
      <c r="AC436" t="s">
        <v>331</v>
      </c>
      <c r="AJ436">
        <v>4</v>
      </c>
      <c r="AK436" t="s">
        <v>7</v>
      </c>
      <c r="AQ436" t="s">
        <v>7</v>
      </c>
      <c r="AR436" s="124" t="s">
        <v>239</v>
      </c>
      <c r="AS436" t="s">
        <v>7</v>
      </c>
      <c r="AU436" t="s">
        <v>239</v>
      </c>
      <c r="AV436" t="s">
        <v>332</v>
      </c>
      <c r="AW436">
        <v>5</v>
      </c>
      <c r="AX436" s="124">
        <v>5</v>
      </c>
      <c r="AY436" s="209" t="s">
        <v>321</v>
      </c>
      <c r="AZ436" t="s">
        <v>315</v>
      </c>
      <c r="BB436">
        <f t="shared" si="34"/>
        <v>0</v>
      </c>
      <c r="BC436">
        <f t="shared" si="33"/>
        <v>1</v>
      </c>
      <c r="BD436">
        <f t="shared" si="33"/>
        <v>0</v>
      </c>
      <c r="BE436">
        <f t="shared" si="33"/>
        <v>0</v>
      </c>
      <c r="BF436">
        <f t="shared" si="33"/>
        <v>0</v>
      </c>
      <c r="BG436">
        <f t="shared" si="33"/>
        <v>0</v>
      </c>
      <c r="BH436">
        <f t="shared" si="32"/>
        <v>0</v>
      </c>
      <c r="BI436">
        <f t="shared" si="31"/>
        <v>0</v>
      </c>
      <c r="BJ436">
        <f t="shared" si="31"/>
        <v>0</v>
      </c>
      <c r="BK436">
        <f t="shared" si="31"/>
        <v>0</v>
      </c>
      <c r="BL436">
        <f t="shared" si="31"/>
        <v>1</v>
      </c>
      <c r="BM436">
        <f t="shared" si="31"/>
        <v>0</v>
      </c>
      <c r="BN436">
        <f t="shared" si="31"/>
        <v>0</v>
      </c>
    </row>
    <row r="437" spans="3:66" x14ac:dyDescent="0.2">
      <c r="C437" s="167" t="str">
        <f>IFERROR(VLOOKUP(E437,BLIOTECAS!$C$1:$E$26,3,FALSE),"")</f>
        <v>Humanidades</v>
      </c>
      <c r="D437" s="229">
        <v>43970.490972222222</v>
      </c>
      <c r="E437" t="s">
        <v>85</v>
      </c>
      <c r="F437" t="s">
        <v>303</v>
      </c>
      <c r="G437" t="s">
        <v>311</v>
      </c>
      <c r="H437" t="s">
        <v>333</v>
      </c>
      <c r="I437" t="s">
        <v>318</v>
      </c>
      <c r="J437" t="s">
        <v>86</v>
      </c>
      <c r="K437" t="s">
        <v>87</v>
      </c>
      <c r="Q437">
        <v>4</v>
      </c>
      <c r="R437">
        <v>5</v>
      </c>
      <c r="S437">
        <v>1</v>
      </c>
      <c r="T437">
        <v>4</v>
      </c>
      <c r="U437">
        <v>3</v>
      </c>
      <c r="V437">
        <v>5</v>
      </c>
      <c r="X437">
        <v>5</v>
      </c>
      <c r="Y437">
        <v>5</v>
      </c>
      <c r="Z437">
        <v>5</v>
      </c>
      <c r="AA437">
        <v>5</v>
      </c>
      <c r="AB437">
        <v>5</v>
      </c>
      <c r="AC437" t="s">
        <v>334</v>
      </c>
      <c r="AJ437">
        <v>5</v>
      </c>
      <c r="AK437" t="s">
        <v>239</v>
      </c>
      <c r="AL437" t="s">
        <v>327</v>
      </c>
      <c r="AQ437" t="s">
        <v>239</v>
      </c>
      <c r="AR437" s="124" t="s">
        <v>239</v>
      </c>
      <c r="AS437" t="s">
        <v>239</v>
      </c>
      <c r="AT437" t="s">
        <v>6</v>
      </c>
      <c r="AU437" t="s">
        <v>239</v>
      </c>
      <c r="AV437" t="s">
        <v>335</v>
      </c>
      <c r="AW437">
        <v>5</v>
      </c>
      <c r="AX437" s="124">
        <v>5</v>
      </c>
      <c r="AY437" s="209" t="s">
        <v>309</v>
      </c>
      <c r="AZ437" t="s">
        <v>310</v>
      </c>
      <c r="BA437" t="s">
        <v>335</v>
      </c>
      <c r="BB437">
        <f t="shared" si="34"/>
        <v>0</v>
      </c>
      <c r="BC437">
        <f t="shared" si="33"/>
        <v>0</v>
      </c>
      <c r="BD437">
        <f t="shared" si="33"/>
        <v>0</v>
      </c>
      <c r="BE437">
        <f t="shared" si="33"/>
        <v>1</v>
      </c>
      <c r="BF437">
        <f t="shared" si="33"/>
        <v>0</v>
      </c>
      <c r="BG437">
        <f t="shared" si="33"/>
        <v>0</v>
      </c>
      <c r="BH437">
        <f t="shared" si="32"/>
        <v>1</v>
      </c>
      <c r="BI437">
        <f t="shared" si="31"/>
        <v>1</v>
      </c>
      <c r="BJ437">
        <f t="shared" si="31"/>
        <v>0</v>
      </c>
      <c r="BK437">
        <f t="shared" si="31"/>
        <v>1</v>
      </c>
      <c r="BL437">
        <f t="shared" si="31"/>
        <v>1</v>
      </c>
      <c r="BM437">
        <f t="shared" si="31"/>
        <v>0</v>
      </c>
      <c r="BN437">
        <f t="shared" si="31"/>
        <v>1</v>
      </c>
    </row>
    <row r="438" spans="3:66" x14ac:dyDescent="0.2">
      <c r="C438" s="167" t="str">
        <f>IFERROR(VLOOKUP(E438,BLIOTECAS!$C$1:$E$26,3,FALSE),"")</f>
        <v>Humanidades</v>
      </c>
      <c r="D438" s="229">
        <v>43970.490277777775</v>
      </c>
      <c r="E438" t="s">
        <v>85</v>
      </c>
      <c r="F438" t="s">
        <v>311</v>
      </c>
      <c r="G438" t="s">
        <v>311</v>
      </c>
      <c r="H438" t="s">
        <v>312</v>
      </c>
      <c r="I438" t="s">
        <v>317</v>
      </c>
      <c r="J438" t="s">
        <v>318</v>
      </c>
      <c r="K438" t="s">
        <v>87</v>
      </c>
      <c r="Q438">
        <v>3</v>
      </c>
      <c r="R438">
        <v>4</v>
      </c>
      <c r="S438">
        <v>3</v>
      </c>
      <c r="T438">
        <v>4</v>
      </c>
      <c r="U438">
        <v>4</v>
      </c>
      <c r="V438">
        <v>4</v>
      </c>
      <c r="X438">
        <v>3</v>
      </c>
      <c r="Y438">
        <v>5</v>
      </c>
      <c r="Z438">
        <v>3</v>
      </c>
      <c r="AA438">
        <v>4</v>
      </c>
      <c r="AB438">
        <v>4</v>
      </c>
      <c r="AC438" t="s">
        <v>336</v>
      </c>
      <c r="AJ438">
        <v>5</v>
      </c>
      <c r="AK438" t="s">
        <v>239</v>
      </c>
      <c r="AL438" t="s">
        <v>323</v>
      </c>
      <c r="AQ438" t="s">
        <v>7</v>
      </c>
      <c r="AR438" s="124" t="s">
        <v>239</v>
      </c>
      <c r="AS438" t="s">
        <v>7</v>
      </c>
      <c r="AU438" t="s">
        <v>7</v>
      </c>
      <c r="AW438">
        <v>5</v>
      </c>
      <c r="AX438" s="124">
        <v>5</v>
      </c>
      <c r="AY438" s="209" t="s">
        <v>321</v>
      </c>
      <c r="AZ438" t="s">
        <v>337</v>
      </c>
      <c r="BA438" t="s">
        <v>338</v>
      </c>
      <c r="BB438">
        <f t="shared" si="34"/>
        <v>1</v>
      </c>
      <c r="BC438">
        <f t="shared" si="33"/>
        <v>0</v>
      </c>
      <c r="BD438">
        <f t="shared" si="33"/>
        <v>0</v>
      </c>
      <c r="BE438">
        <f t="shared" si="33"/>
        <v>0</v>
      </c>
      <c r="BF438">
        <f t="shared" si="33"/>
        <v>0</v>
      </c>
      <c r="BG438">
        <f t="shared" si="33"/>
        <v>0</v>
      </c>
      <c r="BH438">
        <f t="shared" si="32"/>
        <v>0</v>
      </c>
      <c r="BI438">
        <f t="shared" si="31"/>
        <v>0</v>
      </c>
      <c r="BJ438">
        <f t="shared" si="31"/>
        <v>0</v>
      </c>
      <c r="BK438">
        <f t="shared" si="31"/>
        <v>1</v>
      </c>
      <c r="BL438">
        <f t="shared" si="31"/>
        <v>1</v>
      </c>
      <c r="BM438">
        <f t="shared" si="31"/>
        <v>0</v>
      </c>
      <c r="BN438">
        <f t="shared" ref="BI438:BN481" si="35">IF(IFERROR(FIND(BN$1,$AC438,1),0)&lt;&gt;0,1,0)</f>
        <v>0</v>
      </c>
    </row>
    <row r="439" spans="3:66" x14ac:dyDescent="0.2">
      <c r="C439" s="167" t="str">
        <f>IFERROR(VLOOKUP(E439,BLIOTECAS!$C$1:$E$26,3,FALSE),"")</f>
        <v>Ciencias Sociales</v>
      </c>
      <c r="D439" s="229">
        <v>43970.489583333336</v>
      </c>
      <c r="E439" t="s">
        <v>80</v>
      </c>
      <c r="F439" t="s">
        <v>303</v>
      </c>
      <c r="G439" t="s">
        <v>311</v>
      </c>
      <c r="H439" t="s">
        <v>339</v>
      </c>
      <c r="I439" t="s">
        <v>80</v>
      </c>
      <c r="J439" t="s">
        <v>317</v>
      </c>
      <c r="Q439">
        <v>5</v>
      </c>
      <c r="R439">
        <v>5</v>
      </c>
      <c r="S439">
        <v>1</v>
      </c>
      <c r="T439">
        <v>1</v>
      </c>
      <c r="U439">
        <v>3</v>
      </c>
      <c r="V439">
        <v>4</v>
      </c>
      <c r="X439">
        <v>5</v>
      </c>
      <c r="Y439">
        <v>5</v>
      </c>
      <c r="Z439">
        <v>2</v>
      </c>
      <c r="AA439">
        <v>5</v>
      </c>
      <c r="AB439">
        <v>4</v>
      </c>
      <c r="AC439" t="s">
        <v>336</v>
      </c>
      <c r="AJ439">
        <v>5</v>
      </c>
      <c r="AK439" t="s">
        <v>239</v>
      </c>
      <c r="AL439" t="s">
        <v>307</v>
      </c>
      <c r="AQ439" t="s">
        <v>239</v>
      </c>
      <c r="AR439" s="124" t="s">
        <v>239</v>
      </c>
      <c r="AS439" t="s">
        <v>239</v>
      </c>
      <c r="AT439" t="s">
        <v>324</v>
      </c>
      <c r="AU439" t="s">
        <v>239</v>
      </c>
      <c r="AW439">
        <v>5</v>
      </c>
      <c r="AX439" s="124">
        <v>5</v>
      </c>
      <c r="AY439" s="209" t="s">
        <v>321</v>
      </c>
      <c r="AZ439" t="s">
        <v>310</v>
      </c>
      <c r="BA439" t="s">
        <v>340</v>
      </c>
      <c r="BB439">
        <f t="shared" si="34"/>
        <v>0</v>
      </c>
      <c r="BC439">
        <f t="shared" si="33"/>
        <v>0</v>
      </c>
      <c r="BD439">
        <f t="shared" si="33"/>
        <v>1</v>
      </c>
      <c r="BE439">
        <f t="shared" si="33"/>
        <v>0</v>
      </c>
      <c r="BF439">
        <f t="shared" si="33"/>
        <v>0</v>
      </c>
      <c r="BG439">
        <f t="shared" si="33"/>
        <v>0</v>
      </c>
      <c r="BH439">
        <f t="shared" si="32"/>
        <v>0</v>
      </c>
      <c r="BI439">
        <f t="shared" si="35"/>
        <v>0</v>
      </c>
      <c r="BJ439">
        <f t="shared" si="35"/>
        <v>0</v>
      </c>
      <c r="BK439">
        <f t="shared" si="35"/>
        <v>1</v>
      </c>
      <c r="BL439">
        <f t="shared" si="35"/>
        <v>1</v>
      </c>
      <c r="BM439">
        <f t="shared" si="35"/>
        <v>0</v>
      </c>
      <c r="BN439">
        <f t="shared" si="35"/>
        <v>0</v>
      </c>
    </row>
    <row r="440" spans="3:66" x14ac:dyDescent="0.2">
      <c r="C440" s="167" t="str">
        <f>IFERROR(VLOOKUP(E440,BLIOTECAS!$C$1:$E$26,3,FALSE),"")</f>
        <v>Humanidades</v>
      </c>
      <c r="D440" s="229">
        <v>43970.488888888889</v>
      </c>
      <c r="E440" t="s">
        <v>85</v>
      </c>
      <c r="F440" t="s">
        <v>311</v>
      </c>
      <c r="G440" t="s">
        <v>304</v>
      </c>
      <c r="H440" t="s">
        <v>330</v>
      </c>
      <c r="I440" t="s">
        <v>317</v>
      </c>
      <c r="J440" t="s">
        <v>318</v>
      </c>
      <c r="K440" t="s">
        <v>86</v>
      </c>
      <c r="Q440">
        <v>3</v>
      </c>
      <c r="R440">
        <v>5</v>
      </c>
      <c r="S440">
        <v>4</v>
      </c>
      <c r="T440">
        <v>4</v>
      </c>
      <c r="U440">
        <v>5</v>
      </c>
      <c r="V440">
        <v>4</v>
      </c>
      <c r="X440">
        <v>4</v>
      </c>
      <c r="Y440">
        <v>5</v>
      </c>
      <c r="Z440">
        <v>3</v>
      </c>
      <c r="AA440">
        <v>5</v>
      </c>
      <c r="AB440">
        <v>4</v>
      </c>
      <c r="AC440" t="s">
        <v>341</v>
      </c>
      <c r="AJ440">
        <v>5</v>
      </c>
      <c r="AK440" t="s">
        <v>239</v>
      </c>
      <c r="AL440" t="s">
        <v>327</v>
      </c>
      <c r="AQ440" t="s">
        <v>239</v>
      </c>
      <c r="AR440" s="124" t="s">
        <v>239</v>
      </c>
      <c r="AS440" t="s">
        <v>239</v>
      </c>
      <c r="AT440" t="s">
        <v>6</v>
      </c>
      <c r="AU440" t="s">
        <v>239</v>
      </c>
      <c r="AW440">
        <v>5</v>
      </c>
      <c r="AX440" s="124">
        <v>5</v>
      </c>
      <c r="AY440" s="209" t="s">
        <v>309</v>
      </c>
      <c r="AZ440" t="s">
        <v>310</v>
      </c>
      <c r="BB440">
        <f t="shared" si="34"/>
        <v>0</v>
      </c>
      <c r="BC440">
        <f t="shared" si="33"/>
        <v>1</v>
      </c>
      <c r="BD440">
        <f t="shared" si="33"/>
        <v>0</v>
      </c>
      <c r="BE440">
        <f t="shared" si="33"/>
        <v>0</v>
      </c>
      <c r="BF440">
        <f t="shared" si="33"/>
        <v>0</v>
      </c>
      <c r="BG440">
        <f t="shared" si="33"/>
        <v>0</v>
      </c>
      <c r="BH440">
        <f t="shared" si="32"/>
        <v>0</v>
      </c>
      <c r="BI440">
        <f t="shared" si="35"/>
        <v>1</v>
      </c>
      <c r="BJ440">
        <f t="shared" si="35"/>
        <v>0</v>
      </c>
      <c r="BK440">
        <f t="shared" si="35"/>
        <v>1</v>
      </c>
      <c r="BL440">
        <f t="shared" si="35"/>
        <v>1</v>
      </c>
      <c r="BM440">
        <f t="shared" si="35"/>
        <v>0</v>
      </c>
      <c r="BN440">
        <f t="shared" si="35"/>
        <v>0</v>
      </c>
    </row>
    <row r="441" spans="3:66" x14ac:dyDescent="0.2">
      <c r="C441" s="167" t="str">
        <f>IFERROR(VLOOKUP(E441,BLIOTECAS!$C$1:$E$26,3,FALSE),"")</f>
        <v>Humanidades</v>
      </c>
      <c r="D441" s="229">
        <v>43970.488888888889</v>
      </c>
      <c r="E441" t="s">
        <v>87</v>
      </c>
      <c r="F441" t="s">
        <v>311</v>
      </c>
      <c r="G441" t="s">
        <v>304</v>
      </c>
      <c r="H441" t="s">
        <v>312</v>
      </c>
      <c r="I441" t="s">
        <v>87</v>
      </c>
      <c r="J441" t="s">
        <v>318</v>
      </c>
      <c r="L441" t="s">
        <v>342</v>
      </c>
      <c r="Q441">
        <v>5</v>
      </c>
      <c r="R441">
        <v>4</v>
      </c>
      <c r="S441">
        <v>5</v>
      </c>
      <c r="T441">
        <v>4</v>
      </c>
      <c r="U441">
        <v>5</v>
      </c>
      <c r="V441">
        <v>4</v>
      </c>
      <c r="X441">
        <v>2</v>
      </c>
      <c r="Y441">
        <v>4</v>
      </c>
      <c r="Z441">
        <v>1</v>
      </c>
      <c r="AA441">
        <v>2</v>
      </c>
      <c r="AB441">
        <v>2</v>
      </c>
      <c r="AC441" t="s">
        <v>336</v>
      </c>
      <c r="AJ441">
        <v>2</v>
      </c>
      <c r="AK441" t="s">
        <v>239</v>
      </c>
      <c r="AL441" t="s">
        <v>323</v>
      </c>
      <c r="AQ441" t="s">
        <v>7</v>
      </c>
      <c r="AR441" s="124" t="s">
        <v>239</v>
      </c>
      <c r="AS441" t="s">
        <v>7</v>
      </c>
      <c r="AU441" t="s">
        <v>239</v>
      </c>
      <c r="AW441">
        <v>5</v>
      </c>
      <c r="AX441" s="124">
        <v>5</v>
      </c>
      <c r="AY441" s="209" t="s">
        <v>343</v>
      </c>
      <c r="AZ441" t="s">
        <v>337</v>
      </c>
      <c r="BA441" t="s">
        <v>344</v>
      </c>
      <c r="BB441">
        <f t="shared" si="34"/>
        <v>1</v>
      </c>
      <c r="BC441">
        <f t="shared" si="33"/>
        <v>0</v>
      </c>
      <c r="BD441">
        <f t="shared" si="33"/>
        <v>0</v>
      </c>
      <c r="BE441">
        <f t="shared" si="33"/>
        <v>0</v>
      </c>
      <c r="BF441">
        <f t="shared" si="33"/>
        <v>0</v>
      </c>
      <c r="BG441">
        <f t="shared" si="33"/>
        <v>0</v>
      </c>
      <c r="BH441">
        <f t="shared" si="32"/>
        <v>0</v>
      </c>
      <c r="BI441">
        <f t="shared" si="35"/>
        <v>0</v>
      </c>
      <c r="BJ441">
        <f t="shared" si="35"/>
        <v>0</v>
      </c>
      <c r="BK441">
        <f t="shared" si="35"/>
        <v>1</v>
      </c>
      <c r="BL441">
        <f t="shared" si="35"/>
        <v>1</v>
      </c>
      <c r="BM441">
        <f t="shared" si="35"/>
        <v>0</v>
      </c>
      <c r="BN441">
        <f t="shared" si="35"/>
        <v>0</v>
      </c>
    </row>
    <row r="442" spans="3:66" x14ac:dyDescent="0.2">
      <c r="C442" s="167" t="str">
        <f>IFERROR(VLOOKUP(E442,BLIOTECAS!$C$1:$E$26,3,FALSE),"")</f>
        <v>Ciencias de la Salud</v>
      </c>
      <c r="D442" s="229">
        <v>43970.488888888889</v>
      </c>
      <c r="E442" t="s">
        <v>91</v>
      </c>
      <c r="F442" t="s">
        <v>303</v>
      </c>
      <c r="G442" t="s">
        <v>311</v>
      </c>
      <c r="H442" t="s">
        <v>312</v>
      </c>
      <c r="I442" t="s">
        <v>91</v>
      </c>
      <c r="J442" t="s">
        <v>203</v>
      </c>
      <c r="K442" t="s">
        <v>80</v>
      </c>
      <c r="L442" t="s">
        <v>75</v>
      </c>
      <c r="Q442">
        <v>4</v>
      </c>
      <c r="R442">
        <v>5</v>
      </c>
      <c r="S442">
        <v>5</v>
      </c>
      <c r="T442">
        <v>3</v>
      </c>
      <c r="U442">
        <v>3</v>
      </c>
      <c r="V442">
        <v>4</v>
      </c>
      <c r="X442">
        <v>5</v>
      </c>
      <c r="Y442">
        <v>5</v>
      </c>
      <c r="Z442">
        <v>4</v>
      </c>
      <c r="AA442">
        <v>5</v>
      </c>
      <c r="AB442">
        <v>5</v>
      </c>
      <c r="AC442" t="s">
        <v>326</v>
      </c>
      <c r="AJ442">
        <v>5</v>
      </c>
      <c r="AK442" t="s">
        <v>239</v>
      </c>
      <c r="AL442" t="s">
        <v>323</v>
      </c>
      <c r="AQ442" t="s">
        <v>7</v>
      </c>
      <c r="AR442" s="124" t="s">
        <v>239</v>
      </c>
      <c r="AS442" t="s">
        <v>239</v>
      </c>
      <c r="AT442" t="s">
        <v>6</v>
      </c>
      <c r="AU442" t="s">
        <v>239</v>
      </c>
      <c r="AW442">
        <v>5</v>
      </c>
      <c r="AX442" s="124">
        <v>5</v>
      </c>
      <c r="AY442" s="209" t="s">
        <v>309</v>
      </c>
      <c r="AZ442" t="s">
        <v>337</v>
      </c>
      <c r="BB442">
        <f t="shared" si="34"/>
        <v>1</v>
      </c>
      <c r="BC442">
        <f t="shared" si="33"/>
        <v>0</v>
      </c>
      <c r="BD442">
        <f t="shared" si="33"/>
        <v>0</v>
      </c>
      <c r="BE442">
        <f t="shared" si="33"/>
        <v>0</v>
      </c>
      <c r="BF442">
        <f t="shared" si="33"/>
        <v>0</v>
      </c>
      <c r="BG442">
        <f t="shared" si="33"/>
        <v>0</v>
      </c>
      <c r="BH442">
        <f t="shared" si="32"/>
        <v>0</v>
      </c>
      <c r="BI442">
        <f t="shared" si="35"/>
        <v>0</v>
      </c>
      <c r="BJ442">
        <f t="shared" si="35"/>
        <v>0</v>
      </c>
      <c r="BK442">
        <f t="shared" si="35"/>
        <v>1</v>
      </c>
      <c r="BL442">
        <f t="shared" si="35"/>
        <v>0</v>
      </c>
      <c r="BM442">
        <f t="shared" si="35"/>
        <v>0</v>
      </c>
      <c r="BN442">
        <f t="shared" si="35"/>
        <v>0</v>
      </c>
    </row>
    <row r="443" spans="3:66" x14ac:dyDescent="0.2">
      <c r="C443" s="167" t="str">
        <f>IFERROR(VLOOKUP(E443,BLIOTECAS!$C$1:$E$26,3,FALSE),"")</f>
        <v>Ciencias de la Salud</v>
      </c>
      <c r="D443" s="229">
        <v>43970.488888888889</v>
      </c>
      <c r="E443" t="s">
        <v>84</v>
      </c>
      <c r="F443" t="s">
        <v>316</v>
      </c>
      <c r="G443" t="s">
        <v>303</v>
      </c>
      <c r="H443" t="s">
        <v>330</v>
      </c>
      <c r="I443" t="s">
        <v>84</v>
      </c>
      <c r="J443" t="s">
        <v>73</v>
      </c>
      <c r="K443" t="s">
        <v>89</v>
      </c>
      <c r="Q443">
        <v>1</v>
      </c>
      <c r="R443">
        <v>4</v>
      </c>
      <c r="S443">
        <v>2</v>
      </c>
      <c r="T443">
        <v>2</v>
      </c>
      <c r="U443">
        <v>4</v>
      </c>
      <c r="V443">
        <v>3</v>
      </c>
      <c r="X443">
        <v>4</v>
      </c>
      <c r="Y443">
        <v>3</v>
      </c>
      <c r="Z443">
        <v>3</v>
      </c>
      <c r="AA443">
        <v>3</v>
      </c>
      <c r="AB443">
        <v>3</v>
      </c>
      <c r="AC443" t="s">
        <v>326</v>
      </c>
      <c r="AJ443">
        <v>4</v>
      </c>
      <c r="AK443" t="s">
        <v>7</v>
      </c>
      <c r="AQ443" t="s">
        <v>7</v>
      </c>
      <c r="AR443" s="124" t="s">
        <v>7</v>
      </c>
      <c r="AS443" t="s">
        <v>239</v>
      </c>
      <c r="AT443" t="s">
        <v>324</v>
      </c>
      <c r="AU443" t="s">
        <v>7</v>
      </c>
      <c r="AW443">
        <v>3</v>
      </c>
      <c r="AX443" s="124">
        <v>4</v>
      </c>
      <c r="AY443" s="209" t="s">
        <v>321</v>
      </c>
      <c r="AZ443" t="s">
        <v>315</v>
      </c>
      <c r="BB443">
        <f t="shared" si="34"/>
        <v>0</v>
      </c>
      <c r="BC443">
        <f t="shared" si="33"/>
        <v>1</v>
      </c>
      <c r="BD443">
        <f t="shared" si="33"/>
        <v>0</v>
      </c>
      <c r="BE443">
        <f t="shared" si="33"/>
        <v>0</v>
      </c>
      <c r="BF443">
        <f t="shared" si="33"/>
        <v>0</v>
      </c>
      <c r="BG443">
        <f t="shared" si="33"/>
        <v>0</v>
      </c>
      <c r="BH443">
        <f t="shared" si="32"/>
        <v>0</v>
      </c>
      <c r="BI443">
        <f t="shared" si="35"/>
        <v>0</v>
      </c>
      <c r="BJ443">
        <f t="shared" si="35"/>
        <v>0</v>
      </c>
      <c r="BK443">
        <f t="shared" si="35"/>
        <v>1</v>
      </c>
      <c r="BL443">
        <f t="shared" si="35"/>
        <v>0</v>
      </c>
      <c r="BM443">
        <f t="shared" si="35"/>
        <v>0</v>
      </c>
      <c r="BN443">
        <f t="shared" si="35"/>
        <v>0</v>
      </c>
    </row>
    <row r="444" spans="3:66" x14ac:dyDescent="0.2">
      <c r="C444" s="167" t="str">
        <f>IFERROR(VLOOKUP(E444,BLIOTECAS!$C$1:$E$26,3,FALSE),"")</f>
        <v>Humanidades</v>
      </c>
      <c r="D444" s="229">
        <v>43970.488888888889</v>
      </c>
      <c r="E444" t="s">
        <v>85</v>
      </c>
      <c r="F444" t="s">
        <v>303</v>
      </c>
      <c r="G444" t="s">
        <v>311</v>
      </c>
      <c r="H444" t="s">
        <v>312</v>
      </c>
      <c r="I444" t="s">
        <v>317</v>
      </c>
      <c r="J444" t="s">
        <v>318</v>
      </c>
      <c r="K444" t="s">
        <v>87</v>
      </c>
      <c r="Q444">
        <v>4</v>
      </c>
      <c r="R444">
        <v>2</v>
      </c>
      <c r="S444">
        <v>3</v>
      </c>
      <c r="T444">
        <v>2</v>
      </c>
      <c r="U444">
        <v>5</v>
      </c>
      <c r="V444">
        <v>3</v>
      </c>
      <c r="X444">
        <v>3</v>
      </c>
      <c r="Y444">
        <v>5</v>
      </c>
      <c r="Z444">
        <v>2</v>
      </c>
      <c r="AA444">
        <v>3</v>
      </c>
      <c r="AB444">
        <v>2</v>
      </c>
      <c r="AC444" t="s">
        <v>336</v>
      </c>
      <c r="AJ444">
        <v>2</v>
      </c>
      <c r="AK444" t="s">
        <v>239</v>
      </c>
      <c r="AL444" t="s">
        <v>323</v>
      </c>
      <c r="AQ444" t="s">
        <v>239</v>
      </c>
      <c r="AR444" s="124" t="s">
        <v>239</v>
      </c>
      <c r="AS444" t="s">
        <v>239</v>
      </c>
      <c r="AT444" t="s">
        <v>6</v>
      </c>
      <c r="AU444" t="s">
        <v>239</v>
      </c>
      <c r="AW444">
        <v>5</v>
      </c>
      <c r="AX444" s="124">
        <v>5</v>
      </c>
      <c r="AY444" s="209" t="s">
        <v>343</v>
      </c>
      <c r="AZ444" t="s">
        <v>337</v>
      </c>
      <c r="BA444" t="s">
        <v>345</v>
      </c>
      <c r="BB444">
        <f t="shared" si="34"/>
        <v>1</v>
      </c>
      <c r="BC444">
        <f t="shared" si="33"/>
        <v>0</v>
      </c>
      <c r="BD444">
        <f t="shared" si="33"/>
        <v>0</v>
      </c>
      <c r="BE444">
        <f t="shared" si="33"/>
        <v>0</v>
      </c>
      <c r="BF444">
        <f t="shared" si="33"/>
        <v>0</v>
      </c>
      <c r="BG444">
        <f t="shared" si="33"/>
        <v>0</v>
      </c>
      <c r="BH444">
        <f t="shared" si="32"/>
        <v>0</v>
      </c>
      <c r="BI444">
        <f t="shared" si="35"/>
        <v>0</v>
      </c>
      <c r="BJ444">
        <f t="shared" si="35"/>
        <v>0</v>
      </c>
      <c r="BK444">
        <f t="shared" si="35"/>
        <v>1</v>
      </c>
      <c r="BL444">
        <f t="shared" si="35"/>
        <v>1</v>
      </c>
      <c r="BM444">
        <f t="shared" si="35"/>
        <v>0</v>
      </c>
      <c r="BN444">
        <f t="shared" si="35"/>
        <v>0</v>
      </c>
    </row>
    <row r="445" spans="3:66" x14ac:dyDescent="0.2">
      <c r="C445" s="167" t="str">
        <f>IFERROR(VLOOKUP(E445,BLIOTECAS!$C$1:$E$26,3,FALSE),"")</f>
        <v>Ciencias de la Salud</v>
      </c>
      <c r="D445" s="229">
        <v>43970.488194444442</v>
      </c>
      <c r="E445" t="s">
        <v>84</v>
      </c>
      <c r="F445" t="s">
        <v>316</v>
      </c>
      <c r="G445" t="s">
        <v>311</v>
      </c>
      <c r="H445" t="s">
        <v>312</v>
      </c>
      <c r="I445" t="s">
        <v>84</v>
      </c>
      <c r="J445" t="s">
        <v>89</v>
      </c>
      <c r="Q445">
        <v>2</v>
      </c>
      <c r="R445">
        <v>3</v>
      </c>
      <c r="S445">
        <v>5</v>
      </c>
      <c r="T445">
        <v>2</v>
      </c>
      <c r="U445">
        <v>2</v>
      </c>
      <c r="V445">
        <v>3</v>
      </c>
      <c r="X445">
        <v>4</v>
      </c>
      <c r="Y445">
        <v>4</v>
      </c>
      <c r="Z445">
        <v>2</v>
      </c>
      <c r="AA445">
        <v>4</v>
      </c>
      <c r="AB445">
        <v>3</v>
      </c>
      <c r="AC445" t="s">
        <v>314</v>
      </c>
      <c r="AJ445">
        <v>3</v>
      </c>
      <c r="AK445" t="s">
        <v>7</v>
      </c>
      <c r="AQ445" t="s">
        <v>7</v>
      </c>
      <c r="AR445" s="124" t="s">
        <v>239</v>
      </c>
      <c r="AS445" t="s">
        <v>239</v>
      </c>
      <c r="AT445" t="s">
        <v>324</v>
      </c>
      <c r="AU445" t="s">
        <v>7</v>
      </c>
      <c r="AW445">
        <v>5</v>
      </c>
      <c r="AX445" s="124">
        <v>4</v>
      </c>
      <c r="AY445" s="209" t="s">
        <v>321</v>
      </c>
      <c r="AZ445" t="s">
        <v>315</v>
      </c>
      <c r="BB445">
        <f t="shared" si="34"/>
        <v>1</v>
      </c>
      <c r="BC445">
        <f t="shared" si="33"/>
        <v>0</v>
      </c>
      <c r="BD445">
        <f t="shared" si="33"/>
        <v>0</v>
      </c>
      <c r="BE445">
        <f t="shared" si="33"/>
        <v>0</v>
      </c>
      <c r="BF445">
        <f t="shared" si="33"/>
        <v>0</v>
      </c>
      <c r="BG445">
        <f t="shared" si="33"/>
        <v>0</v>
      </c>
      <c r="BH445">
        <f t="shared" si="32"/>
        <v>0</v>
      </c>
      <c r="BI445">
        <f t="shared" si="35"/>
        <v>0</v>
      </c>
      <c r="BJ445">
        <f t="shared" si="35"/>
        <v>0</v>
      </c>
      <c r="BK445">
        <f t="shared" si="35"/>
        <v>0</v>
      </c>
      <c r="BL445">
        <f t="shared" si="35"/>
        <v>0</v>
      </c>
      <c r="BM445">
        <f t="shared" si="35"/>
        <v>1</v>
      </c>
      <c r="BN445">
        <f t="shared" si="35"/>
        <v>0</v>
      </c>
    </row>
    <row r="446" spans="3:66" x14ac:dyDescent="0.2">
      <c r="C446" s="167" t="str">
        <f>IFERROR(VLOOKUP(E446,BLIOTECAS!$C$1:$E$26,3,FALSE),"")</f>
        <v>Ciencias de la Salud</v>
      </c>
      <c r="D446" s="229">
        <v>43970.488194444442</v>
      </c>
      <c r="E446" t="s">
        <v>89</v>
      </c>
      <c r="F446" t="s">
        <v>303</v>
      </c>
      <c r="G446" t="s">
        <v>311</v>
      </c>
      <c r="H446" t="s">
        <v>312</v>
      </c>
      <c r="I446" t="s">
        <v>89</v>
      </c>
      <c r="J446" t="s">
        <v>200</v>
      </c>
      <c r="K446" t="s">
        <v>67</v>
      </c>
      <c r="Q446">
        <v>4</v>
      </c>
      <c r="R446">
        <v>4</v>
      </c>
      <c r="S446">
        <v>2</v>
      </c>
      <c r="T446">
        <v>2</v>
      </c>
      <c r="U446">
        <v>3</v>
      </c>
      <c r="V446">
        <v>4</v>
      </c>
      <c r="X446">
        <v>4</v>
      </c>
      <c r="Y446">
        <v>5</v>
      </c>
      <c r="Z446">
        <v>4</v>
      </c>
      <c r="AA446">
        <v>4</v>
      </c>
      <c r="AB446">
        <v>4</v>
      </c>
      <c r="AC446" t="s">
        <v>326</v>
      </c>
      <c r="AJ446">
        <v>4</v>
      </c>
      <c r="AK446" t="s">
        <v>239</v>
      </c>
      <c r="AL446" t="s">
        <v>323</v>
      </c>
      <c r="AQ446" t="s">
        <v>239</v>
      </c>
      <c r="AR446" s="124" t="s">
        <v>239</v>
      </c>
      <c r="AS446" t="s">
        <v>239</v>
      </c>
      <c r="AT446" t="s">
        <v>6</v>
      </c>
      <c r="AU446" t="s">
        <v>239</v>
      </c>
      <c r="AW446">
        <v>5</v>
      </c>
      <c r="AX446" s="124">
        <v>5</v>
      </c>
      <c r="AY446" s="209" t="s">
        <v>309</v>
      </c>
      <c r="AZ446" t="s">
        <v>315</v>
      </c>
      <c r="BB446">
        <f t="shared" si="34"/>
        <v>1</v>
      </c>
      <c r="BC446">
        <f t="shared" si="33"/>
        <v>0</v>
      </c>
      <c r="BD446">
        <f t="shared" si="33"/>
        <v>0</v>
      </c>
      <c r="BE446">
        <f t="shared" si="33"/>
        <v>0</v>
      </c>
      <c r="BF446">
        <f t="shared" si="33"/>
        <v>0</v>
      </c>
      <c r="BG446">
        <f t="shared" si="33"/>
        <v>0</v>
      </c>
      <c r="BH446">
        <f t="shared" si="32"/>
        <v>0</v>
      </c>
      <c r="BI446">
        <f t="shared" si="35"/>
        <v>0</v>
      </c>
      <c r="BJ446">
        <f t="shared" si="35"/>
        <v>0</v>
      </c>
      <c r="BK446">
        <f t="shared" si="35"/>
        <v>1</v>
      </c>
      <c r="BL446">
        <f t="shared" si="35"/>
        <v>0</v>
      </c>
      <c r="BM446">
        <f t="shared" si="35"/>
        <v>0</v>
      </c>
      <c r="BN446">
        <f t="shared" si="35"/>
        <v>0</v>
      </c>
    </row>
    <row r="447" spans="3:66" x14ac:dyDescent="0.2">
      <c r="C447" s="167" t="str">
        <f>IFERROR(VLOOKUP(E447,BLIOTECAS!$C$1:$E$26,3,FALSE),"")</f>
        <v>Humanidades</v>
      </c>
      <c r="D447" s="229">
        <v>43970.488194444442</v>
      </c>
      <c r="E447" t="s">
        <v>85</v>
      </c>
      <c r="F447" t="s">
        <v>311</v>
      </c>
      <c r="G447" t="s">
        <v>304</v>
      </c>
      <c r="H447" t="s">
        <v>330</v>
      </c>
      <c r="I447" t="s">
        <v>318</v>
      </c>
      <c r="J447" t="s">
        <v>317</v>
      </c>
      <c r="K447" t="s">
        <v>86</v>
      </c>
      <c r="Q447">
        <v>4</v>
      </c>
      <c r="R447">
        <v>4</v>
      </c>
      <c r="S447">
        <v>4</v>
      </c>
      <c r="T447">
        <v>3</v>
      </c>
      <c r="U447">
        <v>2</v>
      </c>
      <c r="V447">
        <v>4</v>
      </c>
      <c r="X447">
        <v>4</v>
      </c>
      <c r="Y447">
        <v>4</v>
      </c>
      <c r="Z447">
        <v>4</v>
      </c>
      <c r="AA447">
        <v>5</v>
      </c>
      <c r="AB447">
        <v>4</v>
      </c>
      <c r="AC447" t="s">
        <v>314</v>
      </c>
      <c r="AJ447">
        <v>3</v>
      </c>
      <c r="AK447" t="s">
        <v>239</v>
      </c>
      <c r="AL447" t="s">
        <v>327</v>
      </c>
      <c r="AQ447" t="s">
        <v>239</v>
      </c>
      <c r="AR447" s="124" t="s">
        <v>239</v>
      </c>
      <c r="AS447" t="s">
        <v>239</v>
      </c>
      <c r="AT447" t="s">
        <v>6</v>
      </c>
      <c r="AU447" t="s">
        <v>239</v>
      </c>
      <c r="AV447" t="s">
        <v>346</v>
      </c>
      <c r="AW447">
        <v>5</v>
      </c>
      <c r="AX447" s="124">
        <v>5</v>
      </c>
      <c r="AY447" s="209" t="s">
        <v>309</v>
      </c>
      <c r="AZ447" t="s">
        <v>315</v>
      </c>
      <c r="BB447">
        <f t="shared" si="34"/>
        <v>0</v>
      </c>
      <c r="BC447">
        <f t="shared" si="33"/>
        <v>1</v>
      </c>
      <c r="BD447">
        <f t="shared" si="33"/>
        <v>0</v>
      </c>
      <c r="BE447">
        <f t="shared" si="33"/>
        <v>0</v>
      </c>
      <c r="BF447">
        <f t="shared" si="33"/>
        <v>0</v>
      </c>
      <c r="BG447">
        <f t="shared" si="33"/>
        <v>0</v>
      </c>
      <c r="BH447">
        <f t="shared" si="32"/>
        <v>0</v>
      </c>
      <c r="BI447">
        <f t="shared" si="35"/>
        <v>0</v>
      </c>
      <c r="BJ447">
        <f t="shared" si="35"/>
        <v>0</v>
      </c>
      <c r="BK447">
        <f t="shared" si="35"/>
        <v>0</v>
      </c>
      <c r="BL447">
        <f t="shared" si="35"/>
        <v>0</v>
      </c>
      <c r="BM447">
        <f t="shared" si="35"/>
        <v>1</v>
      </c>
      <c r="BN447">
        <f t="shared" si="35"/>
        <v>0</v>
      </c>
    </row>
    <row r="448" spans="3:66" x14ac:dyDescent="0.2">
      <c r="C448" s="167" t="str">
        <f>IFERROR(VLOOKUP(E448,BLIOTECAS!$C$1:$E$26,3,FALSE),"")</f>
        <v>Ciencias de la Salud</v>
      </c>
      <c r="D448" s="229">
        <v>43970.488194444442</v>
      </c>
      <c r="E448" t="s">
        <v>91</v>
      </c>
      <c r="F448" t="s">
        <v>303</v>
      </c>
      <c r="G448" t="s">
        <v>303</v>
      </c>
      <c r="H448" t="s">
        <v>312</v>
      </c>
      <c r="I448" t="s">
        <v>80</v>
      </c>
      <c r="J448" t="s">
        <v>91</v>
      </c>
      <c r="K448" t="s">
        <v>203</v>
      </c>
      <c r="Q448">
        <v>4</v>
      </c>
      <c r="R448">
        <v>3</v>
      </c>
      <c r="S448">
        <v>3</v>
      </c>
      <c r="T448">
        <v>4</v>
      </c>
      <c r="U448">
        <v>4</v>
      </c>
      <c r="V448">
        <v>4</v>
      </c>
      <c r="X448">
        <v>4</v>
      </c>
      <c r="Y448">
        <v>5</v>
      </c>
      <c r="Z448">
        <v>4</v>
      </c>
      <c r="AB448">
        <v>4</v>
      </c>
      <c r="AC448" t="s">
        <v>314</v>
      </c>
      <c r="AJ448">
        <v>4</v>
      </c>
      <c r="AK448" t="s">
        <v>7</v>
      </c>
      <c r="AQ448" t="s">
        <v>7</v>
      </c>
      <c r="AR448" s="124" t="s">
        <v>239</v>
      </c>
      <c r="AS448" t="s">
        <v>7</v>
      </c>
      <c r="AU448" t="s">
        <v>7</v>
      </c>
      <c r="AW448">
        <v>4</v>
      </c>
      <c r="AX448" s="124">
        <v>4</v>
      </c>
      <c r="AY448" s="209" t="s">
        <v>321</v>
      </c>
      <c r="AZ448" t="s">
        <v>315</v>
      </c>
      <c r="BB448">
        <f t="shared" si="34"/>
        <v>1</v>
      </c>
      <c r="BC448">
        <f t="shared" si="33"/>
        <v>0</v>
      </c>
      <c r="BD448">
        <f t="shared" si="33"/>
        <v>0</v>
      </c>
      <c r="BE448">
        <f t="shared" si="33"/>
        <v>0</v>
      </c>
      <c r="BF448">
        <f t="shared" si="33"/>
        <v>0</v>
      </c>
      <c r="BG448">
        <f t="shared" si="33"/>
        <v>0</v>
      </c>
      <c r="BH448">
        <f t="shared" si="32"/>
        <v>0</v>
      </c>
      <c r="BI448">
        <f t="shared" si="35"/>
        <v>0</v>
      </c>
      <c r="BJ448">
        <f t="shared" si="35"/>
        <v>0</v>
      </c>
      <c r="BK448">
        <f t="shared" si="35"/>
        <v>0</v>
      </c>
      <c r="BL448">
        <f t="shared" si="35"/>
        <v>0</v>
      </c>
      <c r="BM448">
        <f t="shared" si="35"/>
        <v>1</v>
      </c>
      <c r="BN448">
        <f t="shared" si="35"/>
        <v>0</v>
      </c>
    </row>
    <row r="449" spans="3:66" x14ac:dyDescent="0.2">
      <c r="C449" s="167" t="str">
        <f>IFERROR(VLOOKUP(E449,BLIOTECAS!$C$1:$E$26,3,FALSE),"")</f>
        <v>Humanidades</v>
      </c>
      <c r="D449" s="229">
        <v>43970.487500000003</v>
      </c>
      <c r="E449" t="s">
        <v>87</v>
      </c>
      <c r="F449" t="s">
        <v>311</v>
      </c>
      <c r="G449" t="s">
        <v>304</v>
      </c>
      <c r="H449" t="s">
        <v>312</v>
      </c>
      <c r="I449" t="s">
        <v>87</v>
      </c>
      <c r="J449" t="s">
        <v>317</v>
      </c>
      <c r="K449" t="s">
        <v>80</v>
      </c>
      <c r="L449" t="s">
        <v>347</v>
      </c>
      <c r="Q449">
        <v>5</v>
      </c>
      <c r="R449">
        <v>5</v>
      </c>
      <c r="S449">
        <v>4</v>
      </c>
      <c r="T449">
        <v>5</v>
      </c>
      <c r="U449">
        <v>5</v>
      </c>
      <c r="V449">
        <v>5</v>
      </c>
      <c r="X449">
        <v>4</v>
      </c>
      <c r="Y449">
        <v>5</v>
      </c>
      <c r="Z449">
        <v>4</v>
      </c>
      <c r="AA449">
        <v>5</v>
      </c>
      <c r="AB449">
        <v>5</v>
      </c>
      <c r="AC449" t="s">
        <v>348</v>
      </c>
      <c r="AJ449">
        <v>5</v>
      </c>
      <c r="AK449" t="s">
        <v>239</v>
      </c>
      <c r="AL449" t="s">
        <v>323</v>
      </c>
      <c r="AQ449" t="s">
        <v>239</v>
      </c>
      <c r="AR449" s="124" t="s">
        <v>239</v>
      </c>
      <c r="AS449" t="s">
        <v>7</v>
      </c>
      <c r="AU449" t="s">
        <v>239</v>
      </c>
      <c r="AW449">
        <v>5</v>
      </c>
      <c r="AX449" s="124">
        <v>5</v>
      </c>
      <c r="AY449" s="209" t="s">
        <v>309</v>
      </c>
      <c r="AZ449" t="s">
        <v>310</v>
      </c>
      <c r="BB449">
        <f t="shared" si="34"/>
        <v>1</v>
      </c>
      <c r="BC449">
        <f t="shared" si="33"/>
        <v>0</v>
      </c>
      <c r="BD449">
        <f t="shared" si="33"/>
        <v>0</v>
      </c>
      <c r="BE449">
        <f t="shared" si="33"/>
        <v>0</v>
      </c>
      <c r="BF449">
        <f t="shared" si="33"/>
        <v>0</v>
      </c>
      <c r="BG449">
        <f t="shared" si="33"/>
        <v>0</v>
      </c>
      <c r="BH449">
        <f t="shared" si="32"/>
        <v>1</v>
      </c>
      <c r="BI449">
        <f t="shared" si="35"/>
        <v>0</v>
      </c>
      <c r="BJ449">
        <f t="shared" si="35"/>
        <v>0</v>
      </c>
      <c r="BK449">
        <f t="shared" si="35"/>
        <v>1</v>
      </c>
      <c r="BL449">
        <f t="shared" si="35"/>
        <v>1</v>
      </c>
      <c r="BM449">
        <f t="shared" si="35"/>
        <v>0</v>
      </c>
      <c r="BN449">
        <f t="shared" si="35"/>
        <v>0</v>
      </c>
    </row>
    <row r="450" spans="3:66" x14ac:dyDescent="0.2">
      <c r="C450" s="167" t="str">
        <f>IFERROR(VLOOKUP(E450,BLIOTECAS!$C$1:$E$26,3,FALSE),"")</f>
        <v>Humanidades</v>
      </c>
      <c r="D450" s="229">
        <v>43970.487500000003</v>
      </c>
      <c r="E450" t="s">
        <v>72</v>
      </c>
      <c r="F450" t="s">
        <v>311</v>
      </c>
      <c r="G450" t="s">
        <v>304</v>
      </c>
      <c r="H450" t="s">
        <v>312</v>
      </c>
      <c r="I450" t="s">
        <v>72</v>
      </c>
      <c r="J450" t="s">
        <v>80</v>
      </c>
      <c r="K450" t="s">
        <v>83</v>
      </c>
      <c r="L450" t="s">
        <v>349</v>
      </c>
      <c r="Q450">
        <v>4</v>
      </c>
      <c r="R450">
        <v>3</v>
      </c>
      <c r="S450">
        <v>5</v>
      </c>
      <c r="T450">
        <v>3</v>
      </c>
      <c r="U450">
        <v>3</v>
      </c>
      <c r="V450">
        <v>4</v>
      </c>
      <c r="X450">
        <v>5</v>
      </c>
      <c r="Y450">
        <v>5</v>
      </c>
      <c r="Z450">
        <v>4</v>
      </c>
      <c r="AA450">
        <v>5</v>
      </c>
      <c r="AB450">
        <v>4</v>
      </c>
      <c r="AC450" t="s">
        <v>350</v>
      </c>
      <c r="AJ450">
        <v>5</v>
      </c>
      <c r="AK450" t="s">
        <v>239</v>
      </c>
      <c r="AL450" t="s">
        <v>327</v>
      </c>
      <c r="AQ450" t="s">
        <v>239</v>
      </c>
      <c r="AR450" s="124" t="s">
        <v>239</v>
      </c>
      <c r="AS450" t="s">
        <v>239</v>
      </c>
      <c r="AT450" t="s">
        <v>6</v>
      </c>
      <c r="AU450" t="s">
        <v>239</v>
      </c>
      <c r="AW450">
        <v>5</v>
      </c>
      <c r="AX450" s="124">
        <v>5</v>
      </c>
      <c r="AY450" s="209" t="s">
        <v>309</v>
      </c>
      <c r="AZ450" t="s">
        <v>310</v>
      </c>
      <c r="BB450">
        <f t="shared" si="34"/>
        <v>1</v>
      </c>
      <c r="BC450">
        <f t="shared" si="33"/>
        <v>0</v>
      </c>
      <c r="BD450">
        <f t="shared" si="33"/>
        <v>0</v>
      </c>
      <c r="BE450">
        <f t="shared" si="33"/>
        <v>0</v>
      </c>
      <c r="BF450">
        <f t="shared" si="33"/>
        <v>0</v>
      </c>
      <c r="BG450">
        <f t="shared" si="33"/>
        <v>0</v>
      </c>
      <c r="BH450">
        <f t="shared" si="32"/>
        <v>1</v>
      </c>
      <c r="BI450">
        <f t="shared" si="35"/>
        <v>0</v>
      </c>
      <c r="BJ450">
        <f t="shared" si="35"/>
        <v>1</v>
      </c>
      <c r="BK450">
        <f t="shared" si="35"/>
        <v>1</v>
      </c>
      <c r="BL450">
        <f t="shared" si="35"/>
        <v>1</v>
      </c>
      <c r="BM450">
        <f t="shared" si="35"/>
        <v>0</v>
      </c>
      <c r="BN450">
        <f t="shared" si="35"/>
        <v>0</v>
      </c>
    </row>
    <row r="451" spans="3:66" x14ac:dyDescent="0.2">
      <c r="C451" s="167" t="str">
        <f>IFERROR(VLOOKUP(E451,BLIOTECAS!$C$1:$E$26,3,FALSE),"")</f>
        <v>Ciencias Sociales</v>
      </c>
      <c r="D451" s="229">
        <v>43970.487500000003</v>
      </c>
      <c r="E451" t="s">
        <v>75</v>
      </c>
      <c r="F451" t="s">
        <v>316</v>
      </c>
      <c r="G451" t="s">
        <v>351</v>
      </c>
      <c r="H451" t="s">
        <v>333</v>
      </c>
      <c r="I451" t="s">
        <v>75</v>
      </c>
      <c r="J451" t="s">
        <v>317</v>
      </c>
      <c r="K451" t="s">
        <v>67</v>
      </c>
      <c r="Q451">
        <v>2</v>
      </c>
      <c r="R451">
        <v>2</v>
      </c>
      <c r="S451">
        <v>3</v>
      </c>
      <c r="T451">
        <v>4</v>
      </c>
      <c r="U451">
        <v>5</v>
      </c>
      <c r="V451">
        <v>3</v>
      </c>
      <c r="X451">
        <v>2</v>
      </c>
      <c r="Y451">
        <v>3</v>
      </c>
      <c r="Z451">
        <v>2</v>
      </c>
      <c r="AA451">
        <v>3</v>
      </c>
      <c r="AB451">
        <v>2</v>
      </c>
      <c r="AC451" t="s">
        <v>328</v>
      </c>
      <c r="AJ451">
        <v>3</v>
      </c>
      <c r="AK451" t="s">
        <v>239</v>
      </c>
      <c r="AL451" t="s">
        <v>307</v>
      </c>
      <c r="AQ451" t="s">
        <v>239</v>
      </c>
      <c r="AR451" s="124" t="s">
        <v>239</v>
      </c>
      <c r="AS451" t="s">
        <v>7</v>
      </c>
      <c r="AU451" t="s">
        <v>7</v>
      </c>
      <c r="AW451">
        <v>3</v>
      </c>
      <c r="AX451" s="124">
        <v>3</v>
      </c>
      <c r="AY451" s="209" t="s">
        <v>343</v>
      </c>
      <c r="AZ451" t="s">
        <v>337</v>
      </c>
      <c r="BB451">
        <f t="shared" si="34"/>
        <v>0</v>
      </c>
      <c r="BC451">
        <f t="shared" si="33"/>
        <v>0</v>
      </c>
      <c r="BD451">
        <f t="shared" si="33"/>
        <v>0</v>
      </c>
      <c r="BE451">
        <f t="shared" si="33"/>
        <v>1</v>
      </c>
      <c r="BF451">
        <f t="shared" si="33"/>
        <v>0</v>
      </c>
      <c r="BG451">
        <f t="shared" si="33"/>
        <v>0</v>
      </c>
      <c r="BH451">
        <f t="shared" si="32"/>
        <v>1</v>
      </c>
      <c r="BI451">
        <f t="shared" si="35"/>
        <v>1</v>
      </c>
      <c r="BJ451">
        <f t="shared" si="35"/>
        <v>1</v>
      </c>
      <c r="BK451">
        <f t="shared" si="35"/>
        <v>1</v>
      </c>
      <c r="BL451">
        <f t="shared" si="35"/>
        <v>1</v>
      </c>
      <c r="BM451">
        <f t="shared" si="35"/>
        <v>0</v>
      </c>
      <c r="BN451">
        <f t="shared" si="35"/>
        <v>0</v>
      </c>
    </row>
    <row r="452" spans="3:66" x14ac:dyDescent="0.2">
      <c r="C452" s="167" t="str">
        <f>IFERROR(VLOOKUP(E452,BLIOTECAS!$C$1:$E$26,3,FALSE),"")</f>
        <v>Ciencias de la Salud</v>
      </c>
      <c r="D452" s="229">
        <v>43970.486805555556</v>
      </c>
      <c r="E452" t="s">
        <v>200</v>
      </c>
      <c r="F452" t="s">
        <v>311</v>
      </c>
      <c r="G452" t="s">
        <v>311</v>
      </c>
      <c r="H452" t="s">
        <v>312</v>
      </c>
      <c r="I452" t="s">
        <v>200</v>
      </c>
      <c r="J452" t="s">
        <v>75</v>
      </c>
      <c r="K452" t="s">
        <v>83</v>
      </c>
      <c r="Q452">
        <v>5</v>
      </c>
      <c r="R452">
        <v>5</v>
      </c>
      <c r="S452">
        <v>5</v>
      </c>
      <c r="T452">
        <v>5</v>
      </c>
      <c r="U452">
        <v>5</v>
      </c>
      <c r="V452">
        <v>5</v>
      </c>
      <c r="X452">
        <v>5</v>
      </c>
      <c r="Y452">
        <v>5</v>
      </c>
      <c r="Z452">
        <v>5</v>
      </c>
      <c r="AA452">
        <v>5</v>
      </c>
      <c r="AB452">
        <v>5</v>
      </c>
      <c r="AC452" t="s">
        <v>352</v>
      </c>
      <c r="AJ452">
        <v>5</v>
      </c>
      <c r="AK452" t="s">
        <v>239</v>
      </c>
      <c r="AL452" t="s">
        <v>323</v>
      </c>
      <c r="AQ452" t="s">
        <v>239</v>
      </c>
      <c r="AR452" s="124" t="s">
        <v>239</v>
      </c>
      <c r="AS452" t="s">
        <v>7</v>
      </c>
      <c r="AU452" t="s">
        <v>239</v>
      </c>
      <c r="AV452" t="s">
        <v>353</v>
      </c>
      <c r="AW452">
        <v>5</v>
      </c>
      <c r="AX452" s="124">
        <v>5</v>
      </c>
      <c r="AY452" s="209" t="s">
        <v>309</v>
      </c>
      <c r="AZ452" t="s">
        <v>310</v>
      </c>
      <c r="BA452" t="s">
        <v>354</v>
      </c>
      <c r="BB452">
        <f t="shared" si="34"/>
        <v>1</v>
      </c>
      <c r="BC452">
        <f t="shared" si="33"/>
        <v>0</v>
      </c>
      <c r="BD452">
        <f t="shared" si="33"/>
        <v>0</v>
      </c>
      <c r="BE452">
        <f t="shared" si="33"/>
        <v>0</v>
      </c>
      <c r="BF452">
        <f t="shared" si="33"/>
        <v>0</v>
      </c>
      <c r="BG452">
        <f t="shared" si="33"/>
        <v>0</v>
      </c>
      <c r="BH452">
        <f t="shared" si="32"/>
        <v>0</v>
      </c>
      <c r="BI452">
        <f t="shared" si="35"/>
        <v>0</v>
      </c>
      <c r="BJ452">
        <f t="shared" si="35"/>
        <v>0</v>
      </c>
      <c r="BK452">
        <f t="shared" si="35"/>
        <v>0</v>
      </c>
      <c r="BL452">
        <f t="shared" si="35"/>
        <v>0</v>
      </c>
      <c r="BM452">
        <f t="shared" si="35"/>
        <v>0</v>
      </c>
      <c r="BN452">
        <f t="shared" si="35"/>
        <v>1</v>
      </c>
    </row>
    <row r="453" spans="3:66" x14ac:dyDescent="0.2">
      <c r="C453" s="167" t="str">
        <f>IFERROR(VLOOKUP(E453,BLIOTECAS!$C$1:$E$26,3,FALSE),"")</f>
        <v>Ciencias Sociales</v>
      </c>
      <c r="D453" s="229">
        <v>43970.486805555556</v>
      </c>
      <c r="E453" t="s">
        <v>75</v>
      </c>
      <c r="F453" t="s">
        <v>304</v>
      </c>
      <c r="G453" t="s">
        <v>304</v>
      </c>
      <c r="H453" t="s">
        <v>330</v>
      </c>
      <c r="I453" t="s">
        <v>75</v>
      </c>
      <c r="Q453">
        <v>4</v>
      </c>
      <c r="R453">
        <v>5</v>
      </c>
      <c r="S453">
        <v>4</v>
      </c>
      <c r="T453">
        <v>3</v>
      </c>
      <c r="U453">
        <v>3</v>
      </c>
      <c r="V453">
        <v>5</v>
      </c>
      <c r="X453">
        <v>5</v>
      </c>
      <c r="Y453">
        <v>5</v>
      </c>
      <c r="Z453">
        <v>5</v>
      </c>
      <c r="AA453">
        <v>5</v>
      </c>
      <c r="AB453">
        <v>5</v>
      </c>
      <c r="AC453" t="s">
        <v>355</v>
      </c>
      <c r="AJ453">
        <v>5</v>
      </c>
      <c r="AK453" t="s">
        <v>239</v>
      </c>
      <c r="AL453" t="s">
        <v>327</v>
      </c>
      <c r="AQ453" t="s">
        <v>239</v>
      </c>
      <c r="AR453" s="124" t="s">
        <v>239</v>
      </c>
      <c r="AS453" t="s">
        <v>239</v>
      </c>
      <c r="AT453" t="s">
        <v>6</v>
      </c>
      <c r="AU453" t="s">
        <v>7</v>
      </c>
      <c r="AV453" t="s">
        <v>356</v>
      </c>
      <c r="AW453">
        <v>5</v>
      </c>
      <c r="AX453" s="124">
        <v>5</v>
      </c>
      <c r="AY453" s="209" t="s">
        <v>309</v>
      </c>
      <c r="AZ453" t="s">
        <v>310</v>
      </c>
      <c r="BA453" t="s">
        <v>357</v>
      </c>
      <c r="BB453">
        <f t="shared" si="34"/>
        <v>0</v>
      </c>
      <c r="BC453">
        <f t="shared" si="33"/>
        <v>1</v>
      </c>
      <c r="BD453">
        <f t="shared" si="33"/>
        <v>0</v>
      </c>
      <c r="BE453">
        <f t="shared" si="33"/>
        <v>0</v>
      </c>
      <c r="BF453">
        <f t="shared" si="33"/>
        <v>0</v>
      </c>
      <c r="BG453">
        <f t="shared" si="33"/>
        <v>0</v>
      </c>
      <c r="BH453">
        <f t="shared" si="32"/>
        <v>0</v>
      </c>
      <c r="BI453">
        <f t="shared" si="35"/>
        <v>0</v>
      </c>
      <c r="BJ453">
        <f t="shared" si="35"/>
        <v>1</v>
      </c>
      <c r="BK453">
        <f t="shared" si="35"/>
        <v>1</v>
      </c>
      <c r="BL453">
        <f t="shared" si="35"/>
        <v>1</v>
      </c>
      <c r="BM453">
        <f t="shared" si="35"/>
        <v>0</v>
      </c>
      <c r="BN453">
        <f t="shared" si="35"/>
        <v>1</v>
      </c>
    </row>
    <row r="454" spans="3:66" x14ac:dyDescent="0.2">
      <c r="C454" s="167" t="str">
        <f>IFERROR(VLOOKUP(E454,BLIOTECAS!$C$1:$E$26,3,FALSE),"")</f>
        <v>Ciencias de la Salud</v>
      </c>
      <c r="D454" s="229">
        <v>43970.486805555556</v>
      </c>
      <c r="E454" t="s">
        <v>91</v>
      </c>
      <c r="F454" t="s">
        <v>316</v>
      </c>
      <c r="G454" t="s">
        <v>303</v>
      </c>
      <c r="H454" t="s">
        <v>358</v>
      </c>
      <c r="I454" t="s">
        <v>91</v>
      </c>
      <c r="Q454">
        <v>1</v>
      </c>
      <c r="R454">
        <v>4</v>
      </c>
      <c r="S454">
        <v>2</v>
      </c>
      <c r="T454">
        <v>1</v>
      </c>
      <c r="U454">
        <v>3</v>
      </c>
      <c r="V454">
        <v>3</v>
      </c>
      <c r="X454">
        <v>5</v>
      </c>
      <c r="Y454">
        <v>5</v>
      </c>
      <c r="Z454">
        <v>3</v>
      </c>
      <c r="AA454">
        <v>3</v>
      </c>
      <c r="AB454">
        <v>3</v>
      </c>
      <c r="AC454" t="s">
        <v>326</v>
      </c>
      <c r="AJ454">
        <v>5</v>
      </c>
      <c r="AK454" t="s">
        <v>7</v>
      </c>
      <c r="AQ454" t="s">
        <v>7</v>
      </c>
      <c r="AR454" s="124" t="s">
        <v>239</v>
      </c>
      <c r="AS454" t="s">
        <v>239</v>
      </c>
      <c r="AT454" t="s">
        <v>324</v>
      </c>
      <c r="AU454" t="s">
        <v>7</v>
      </c>
      <c r="AW454">
        <v>5</v>
      </c>
      <c r="AX454" s="124">
        <v>5</v>
      </c>
      <c r="AY454" s="209" t="s">
        <v>309</v>
      </c>
      <c r="AZ454" t="s">
        <v>315</v>
      </c>
      <c r="BB454">
        <f t="shared" si="34"/>
        <v>1</v>
      </c>
      <c r="BC454">
        <f t="shared" si="33"/>
        <v>1</v>
      </c>
      <c r="BD454">
        <f t="shared" si="33"/>
        <v>0</v>
      </c>
      <c r="BE454">
        <f t="shared" si="33"/>
        <v>0</v>
      </c>
      <c r="BF454">
        <f t="shared" si="33"/>
        <v>0</v>
      </c>
      <c r="BG454">
        <f t="shared" si="33"/>
        <v>0</v>
      </c>
      <c r="BH454">
        <f t="shared" si="32"/>
        <v>0</v>
      </c>
      <c r="BI454">
        <f t="shared" si="35"/>
        <v>0</v>
      </c>
      <c r="BJ454">
        <f t="shared" si="35"/>
        <v>0</v>
      </c>
      <c r="BK454">
        <f t="shared" si="35"/>
        <v>1</v>
      </c>
      <c r="BL454">
        <f t="shared" si="35"/>
        <v>0</v>
      </c>
      <c r="BM454">
        <f t="shared" si="35"/>
        <v>0</v>
      </c>
      <c r="BN454">
        <f t="shared" si="35"/>
        <v>0</v>
      </c>
    </row>
    <row r="455" spans="3:66" x14ac:dyDescent="0.2">
      <c r="C455" s="167" t="str">
        <f>IFERROR(VLOOKUP(E455,BLIOTECAS!$C$1:$E$26,3,FALSE),"")</f>
        <v>Ciencias Sociales</v>
      </c>
      <c r="D455" s="229">
        <v>43970.486111111109</v>
      </c>
      <c r="E455" t="s">
        <v>82</v>
      </c>
      <c r="F455" t="s">
        <v>303</v>
      </c>
      <c r="G455" t="s">
        <v>311</v>
      </c>
      <c r="H455" t="s">
        <v>312</v>
      </c>
      <c r="I455" t="s">
        <v>317</v>
      </c>
      <c r="J455" t="s">
        <v>359</v>
      </c>
      <c r="K455" t="s">
        <v>76</v>
      </c>
      <c r="L455" t="s">
        <v>360</v>
      </c>
      <c r="Q455">
        <v>3</v>
      </c>
      <c r="R455">
        <v>4</v>
      </c>
      <c r="S455">
        <v>2</v>
      </c>
      <c r="T455">
        <v>4</v>
      </c>
      <c r="U455">
        <v>2</v>
      </c>
      <c r="V455">
        <v>3</v>
      </c>
      <c r="X455">
        <v>2</v>
      </c>
      <c r="Y455">
        <v>4</v>
      </c>
      <c r="Z455">
        <v>2</v>
      </c>
      <c r="AA455">
        <v>3</v>
      </c>
      <c r="AB455">
        <v>2</v>
      </c>
      <c r="AC455" t="s">
        <v>314</v>
      </c>
      <c r="AJ455">
        <v>3</v>
      </c>
      <c r="AK455" t="s">
        <v>239</v>
      </c>
      <c r="AL455" t="s">
        <v>323</v>
      </c>
      <c r="AQ455" t="s">
        <v>7</v>
      </c>
      <c r="AR455" s="124" t="s">
        <v>7</v>
      </c>
      <c r="AS455" t="s">
        <v>7</v>
      </c>
      <c r="AU455" t="s">
        <v>7</v>
      </c>
      <c r="AW455">
        <v>4</v>
      </c>
      <c r="AX455" s="124">
        <v>4</v>
      </c>
      <c r="AY455" s="209" t="s">
        <v>321</v>
      </c>
      <c r="BA455" t="s">
        <v>361</v>
      </c>
      <c r="BB455">
        <f t="shared" si="34"/>
        <v>1</v>
      </c>
      <c r="BC455">
        <f t="shared" si="33"/>
        <v>0</v>
      </c>
      <c r="BD455">
        <f t="shared" si="33"/>
        <v>0</v>
      </c>
      <c r="BE455">
        <f t="shared" si="33"/>
        <v>0</v>
      </c>
      <c r="BF455">
        <f t="shared" si="33"/>
        <v>0</v>
      </c>
      <c r="BG455">
        <f t="shared" si="33"/>
        <v>0</v>
      </c>
      <c r="BH455">
        <f t="shared" si="32"/>
        <v>0</v>
      </c>
      <c r="BI455">
        <f t="shared" si="35"/>
        <v>0</v>
      </c>
      <c r="BJ455">
        <f t="shared" si="35"/>
        <v>0</v>
      </c>
      <c r="BK455">
        <f t="shared" si="35"/>
        <v>0</v>
      </c>
      <c r="BL455">
        <f t="shared" si="35"/>
        <v>0</v>
      </c>
      <c r="BM455">
        <f t="shared" si="35"/>
        <v>1</v>
      </c>
      <c r="BN455">
        <f t="shared" si="35"/>
        <v>0</v>
      </c>
    </row>
    <row r="456" spans="3:66" x14ac:dyDescent="0.2">
      <c r="C456" s="167" t="str">
        <f>IFERROR(VLOOKUP(E456,BLIOTECAS!$C$1:$E$26,3,FALSE),"")</f>
        <v>Ciencias Experimentales</v>
      </c>
      <c r="D456" s="229">
        <v>43970.486111111109</v>
      </c>
      <c r="E456" t="s">
        <v>73</v>
      </c>
      <c r="F456" t="s">
        <v>316</v>
      </c>
      <c r="G456" t="s">
        <v>303</v>
      </c>
      <c r="H456" t="s">
        <v>312</v>
      </c>
      <c r="I456" t="s">
        <v>73</v>
      </c>
      <c r="J456" t="s">
        <v>92</v>
      </c>
      <c r="K456" t="s">
        <v>89</v>
      </c>
      <c r="Q456">
        <v>5</v>
      </c>
      <c r="R456">
        <v>5</v>
      </c>
      <c r="S456">
        <v>4</v>
      </c>
      <c r="T456">
        <v>5</v>
      </c>
      <c r="U456">
        <v>4</v>
      </c>
      <c r="V456">
        <v>4</v>
      </c>
      <c r="X456">
        <v>3</v>
      </c>
      <c r="Y456">
        <v>5</v>
      </c>
      <c r="Z456">
        <v>4</v>
      </c>
      <c r="AA456">
        <v>5</v>
      </c>
      <c r="AB456">
        <v>4</v>
      </c>
      <c r="AC456" t="s">
        <v>362</v>
      </c>
      <c r="AJ456">
        <v>4</v>
      </c>
      <c r="AK456" t="s">
        <v>239</v>
      </c>
      <c r="AQ456" t="s">
        <v>7</v>
      </c>
      <c r="AR456" s="124" t="s">
        <v>239</v>
      </c>
      <c r="AS456" t="s">
        <v>7</v>
      </c>
      <c r="AU456" t="s">
        <v>7</v>
      </c>
      <c r="AW456">
        <v>5</v>
      </c>
      <c r="AX456" s="124">
        <v>5</v>
      </c>
      <c r="AY456" s="209" t="s">
        <v>321</v>
      </c>
      <c r="AZ456" t="s">
        <v>310</v>
      </c>
      <c r="BB456">
        <f t="shared" si="34"/>
        <v>1</v>
      </c>
      <c r="BC456">
        <f t="shared" si="33"/>
        <v>0</v>
      </c>
      <c r="BD456">
        <f t="shared" si="33"/>
        <v>0</v>
      </c>
      <c r="BE456">
        <f t="shared" si="33"/>
        <v>0</v>
      </c>
      <c r="BF456">
        <f t="shared" si="33"/>
        <v>0</v>
      </c>
      <c r="BG456">
        <f t="shared" si="33"/>
        <v>0</v>
      </c>
      <c r="BH456">
        <f t="shared" si="32"/>
        <v>1</v>
      </c>
      <c r="BI456">
        <f t="shared" si="35"/>
        <v>0</v>
      </c>
      <c r="BJ456">
        <f t="shared" si="35"/>
        <v>1</v>
      </c>
      <c r="BK456">
        <f t="shared" si="35"/>
        <v>1</v>
      </c>
      <c r="BL456">
        <f t="shared" si="35"/>
        <v>0</v>
      </c>
      <c r="BM456">
        <f t="shared" si="35"/>
        <v>0</v>
      </c>
      <c r="BN456">
        <f t="shared" si="35"/>
        <v>0</v>
      </c>
    </row>
    <row r="457" spans="3:66" x14ac:dyDescent="0.2">
      <c r="C457" s="167" t="str">
        <f>IFERROR(VLOOKUP(E457,BLIOTECAS!$C$1:$E$26,3,FALSE),"")</f>
        <v>Ciencias Experimentales</v>
      </c>
      <c r="D457" s="229">
        <v>43970.486111111109</v>
      </c>
      <c r="E457" t="s">
        <v>77</v>
      </c>
      <c r="F457" t="s">
        <v>316</v>
      </c>
      <c r="G457" t="s">
        <v>316</v>
      </c>
      <c r="H457" t="s">
        <v>312</v>
      </c>
      <c r="I457" t="s">
        <v>77</v>
      </c>
      <c r="J457" t="s">
        <v>79</v>
      </c>
      <c r="Q457">
        <v>2</v>
      </c>
      <c r="R457">
        <v>5</v>
      </c>
      <c r="S457">
        <v>2</v>
      </c>
      <c r="T457">
        <v>5</v>
      </c>
      <c r="U457">
        <v>5</v>
      </c>
      <c r="V457">
        <v>4</v>
      </c>
      <c r="X457">
        <v>4</v>
      </c>
      <c r="Y457">
        <v>4</v>
      </c>
      <c r="Z457">
        <v>4</v>
      </c>
      <c r="AA457">
        <v>4</v>
      </c>
      <c r="AB457">
        <v>4</v>
      </c>
      <c r="AC457" t="s">
        <v>352</v>
      </c>
      <c r="AJ457">
        <v>4</v>
      </c>
      <c r="AK457" t="s">
        <v>7</v>
      </c>
      <c r="AQ457" t="s">
        <v>7</v>
      </c>
      <c r="AR457" s="124" t="s">
        <v>239</v>
      </c>
      <c r="AS457" t="s">
        <v>7</v>
      </c>
      <c r="AU457" t="s">
        <v>239</v>
      </c>
      <c r="AV457" t="s">
        <v>363</v>
      </c>
      <c r="AW457">
        <v>5</v>
      </c>
      <c r="AX457" s="124">
        <v>5</v>
      </c>
      <c r="AY457" s="209" t="s">
        <v>321</v>
      </c>
      <c r="AZ457" t="s">
        <v>315</v>
      </c>
      <c r="BA457" t="s">
        <v>364</v>
      </c>
      <c r="BB457">
        <f t="shared" si="34"/>
        <v>1</v>
      </c>
      <c r="BC457">
        <f t="shared" si="33"/>
        <v>0</v>
      </c>
      <c r="BD457">
        <f t="shared" si="33"/>
        <v>0</v>
      </c>
      <c r="BE457">
        <f t="shared" si="33"/>
        <v>0</v>
      </c>
      <c r="BF457">
        <f t="shared" si="33"/>
        <v>0</v>
      </c>
      <c r="BG457">
        <f t="shared" si="33"/>
        <v>0</v>
      </c>
      <c r="BH457">
        <f t="shared" si="32"/>
        <v>0</v>
      </c>
      <c r="BI457">
        <f t="shared" si="35"/>
        <v>0</v>
      </c>
      <c r="BJ457">
        <f t="shared" si="35"/>
        <v>0</v>
      </c>
      <c r="BK457">
        <f t="shared" si="35"/>
        <v>0</v>
      </c>
      <c r="BL457">
        <f t="shared" si="35"/>
        <v>0</v>
      </c>
      <c r="BM457">
        <f t="shared" si="35"/>
        <v>0</v>
      </c>
      <c r="BN457">
        <f t="shared" si="35"/>
        <v>1</v>
      </c>
    </row>
    <row r="458" spans="3:66" x14ac:dyDescent="0.2">
      <c r="C458" s="167" t="str">
        <f>IFERROR(VLOOKUP(E458,BLIOTECAS!$C$1:$E$26,3,FALSE),"")</f>
        <v>Ciencias Sociales</v>
      </c>
      <c r="D458" s="229">
        <v>43970.48541666667</v>
      </c>
      <c r="E458" t="s">
        <v>75</v>
      </c>
      <c r="F458" t="s">
        <v>311</v>
      </c>
      <c r="G458" t="s">
        <v>311</v>
      </c>
      <c r="H458" t="s">
        <v>312</v>
      </c>
      <c r="I458" t="s">
        <v>75</v>
      </c>
      <c r="Q458">
        <v>3</v>
      </c>
      <c r="R458">
        <v>5</v>
      </c>
      <c r="T458">
        <v>2</v>
      </c>
      <c r="U458">
        <v>3</v>
      </c>
      <c r="V458">
        <v>4</v>
      </c>
      <c r="X458">
        <v>4</v>
      </c>
      <c r="Y458">
        <v>5</v>
      </c>
      <c r="Z458">
        <v>5</v>
      </c>
      <c r="AA458">
        <v>4</v>
      </c>
      <c r="AB458">
        <v>4</v>
      </c>
      <c r="AC458" t="s">
        <v>314</v>
      </c>
      <c r="AJ458">
        <v>4</v>
      </c>
      <c r="AK458" t="s">
        <v>239</v>
      </c>
      <c r="AR458" s="124" t="s">
        <v>7</v>
      </c>
      <c r="AS458" t="s">
        <v>7</v>
      </c>
      <c r="AU458" t="s">
        <v>7</v>
      </c>
      <c r="AW458">
        <v>4</v>
      </c>
      <c r="AX458" s="124">
        <v>4</v>
      </c>
      <c r="AY458" s="209" t="s">
        <v>321</v>
      </c>
      <c r="AZ458" t="s">
        <v>315</v>
      </c>
      <c r="BB458">
        <f t="shared" si="34"/>
        <v>1</v>
      </c>
      <c r="BC458">
        <f t="shared" si="33"/>
        <v>0</v>
      </c>
      <c r="BD458">
        <f t="shared" si="33"/>
        <v>0</v>
      </c>
      <c r="BE458">
        <f t="shared" ref="BC458:BG509" si="36">IF(IFERROR(FIND(BE$1,$H458,1),0)&lt;&gt;0,1,0)</f>
        <v>0</v>
      </c>
      <c r="BF458">
        <f t="shared" si="36"/>
        <v>0</v>
      </c>
      <c r="BG458">
        <f t="shared" si="36"/>
        <v>0</v>
      </c>
      <c r="BH458">
        <f t="shared" si="32"/>
        <v>0</v>
      </c>
      <c r="BI458">
        <f t="shared" si="35"/>
        <v>0</v>
      </c>
      <c r="BJ458">
        <f t="shared" si="35"/>
        <v>0</v>
      </c>
      <c r="BK458">
        <f t="shared" si="35"/>
        <v>0</v>
      </c>
      <c r="BL458">
        <f t="shared" si="35"/>
        <v>0</v>
      </c>
      <c r="BM458">
        <f t="shared" si="35"/>
        <v>1</v>
      </c>
      <c r="BN458">
        <f t="shared" si="35"/>
        <v>0</v>
      </c>
    </row>
    <row r="459" spans="3:66" x14ac:dyDescent="0.2">
      <c r="C459" s="167" t="str">
        <f>IFERROR(VLOOKUP(E459,BLIOTECAS!$C$1:$E$26,3,FALSE),"")</f>
        <v>Ciencias de la Salud</v>
      </c>
      <c r="D459" s="229">
        <v>43970.484722222223</v>
      </c>
      <c r="E459" t="s">
        <v>84</v>
      </c>
      <c r="F459" t="s">
        <v>303</v>
      </c>
      <c r="G459" t="s">
        <v>311</v>
      </c>
      <c r="H459" t="s">
        <v>312</v>
      </c>
      <c r="I459" t="s">
        <v>84</v>
      </c>
      <c r="J459" t="s">
        <v>75</v>
      </c>
      <c r="K459" t="s">
        <v>317</v>
      </c>
      <c r="Q459">
        <v>4</v>
      </c>
      <c r="R459">
        <v>5</v>
      </c>
      <c r="S459">
        <v>2</v>
      </c>
      <c r="T459">
        <v>3</v>
      </c>
      <c r="U459">
        <v>4</v>
      </c>
      <c r="V459">
        <v>4</v>
      </c>
      <c r="X459">
        <v>5</v>
      </c>
      <c r="Y459">
        <v>5</v>
      </c>
      <c r="Z459">
        <v>4</v>
      </c>
      <c r="AA459">
        <v>4</v>
      </c>
      <c r="AB459">
        <v>4</v>
      </c>
      <c r="AC459" t="s">
        <v>326</v>
      </c>
      <c r="AJ459">
        <v>5</v>
      </c>
      <c r="AK459" t="s">
        <v>239</v>
      </c>
      <c r="AQ459" t="s">
        <v>7</v>
      </c>
      <c r="AR459" s="124" t="s">
        <v>239</v>
      </c>
      <c r="AS459" t="s">
        <v>7</v>
      </c>
      <c r="AU459" t="s">
        <v>7</v>
      </c>
      <c r="AW459">
        <v>5</v>
      </c>
      <c r="AX459" s="124">
        <v>5</v>
      </c>
      <c r="AY459" s="209" t="s">
        <v>309</v>
      </c>
      <c r="AZ459" t="s">
        <v>310</v>
      </c>
      <c r="BB459">
        <f t="shared" si="34"/>
        <v>1</v>
      </c>
      <c r="BC459">
        <f t="shared" si="36"/>
        <v>0</v>
      </c>
      <c r="BD459">
        <f t="shared" si="36"/>
        <v>0</v>
      </c>
      <c r="BE459">
        <f t="shared" si="36"/>
        <v>0</v>
      </c>
      <c r="BF459">
        <f t="shared" si="36"/>
        <v>0</v>
      </c>
      <c r="BG459">
        <f t="shared" si="36"/>
        <v>0</v>
      </c>
      <c r="BH459">
        <f t="shared" si="32"/>
        <v>0</v>
      </c>
      <c r="BI459">
        <f t="shared" si="35"/>
        <v>0</v>
      </c>
      <c r="BJ459">
        <f t="shared" si="35"/>
        <v>0</v>
      </c>
      <c r="BK459">
        <f t="shared" si="35"/>
        <v>1</v>
      </c>
      <c r="BL459">
        <f t="shared" si="35"/>
        <v>0</v>
      </c>
      <c r="BM459">
        <f t="shared" si="35"/>
        <v>0</v>
      </c>
      <c r="BN459">
        <f t="shared" si="35"/>
        <v>0</v>
      </c>
    </row>
    <row r="460" spans="3:66" x14ac:dyDescent="0.2">
      <c r="C460" s="167" t="str">
        <f>IFERROR(VLOOKUP(E460,BLIOTECAS!$C$1:$E$26,3,FALSE),"")</f>
        <v>Humanidades</v>
      </c>
      <c r="D460" s="229">
        <v>43970.484027777777</v>
      </c>
      <c r="E460" t="s">
        <v>87</v>
      </c>
      <c r="F460" t="s">
        <v>311</v>
      </c>
      <c r="G460" t="s">
        <v>304</v>
      </c>
      <c r="H460" t="s">
        <v>312</v>
      </c>
      <c r="I460" t="s">
        <v>87</v>
      </c>
      <c r="J460" t="s">
        <v>317</v>
      </c>
      <c r="K460" t="s">
        <v>89</v>
      </c>
      <c r="Q460">
        <v>4</v>
      </c>
      <c r="R460">
        <v>4</v>
      </c>
      <c r="S460">
        <v>4</v>
      </c>
      <c r="T460">
        <v>4</v>
      </c>
      <c r="U460">
        <v>4</v>
      </c>
      <c r="V460">
        <v>4</v>
      </c>
      <c r="X460">
        <v>4</v>
      </c>
      <c r="Y460">
        <v>5</v>
      </c>
      <c r="Z460">
        <v>4</v>
      </c>
      <c r="AA460">
        <v>4</v>
      </c>
      <c r="AB460">
        <v>4</v>
      </c>
      <c r="AJ460">
        <v>5</v>
      </c>
      <c r="AK460" t="s">
        <v>239</v>
      </c>
      <c r="AL460" t="s">
        <v>323</v>
      </c>
      <c r="AQ460" t="s">
        <v>7</v>
      </c>
      <c r="AR460" s="124" t="s">
        <v>239</v>
      </c>
      <c r="AS460" t="s">
        <v>7</v>
      </c>
      <c r="AU460" t="s">
        <v>7</v>
      </c>
      <c r="AW460">
        <v>5</v>
      </c>
      <c r="AX460" s="124">
        <v>5</v>
      </c>
      <c r="AY460" s="209" t="s">
        <v>321</v>
      </c>
      <c r="AZ460" t="s">
        <v>315</v>
      </c>
      <c r="BB460">
        <f t="shared" si="34"/>
        <v>1</v>
      </c>
      <c r="BC460">
        <f t="shared" si="36"/>
        <v>0</v>
      </c>
      <c r="BD460">
        <f t="shared" si="36"/>
        <v>0</v>
      </c>
      <c r="BE460">
        <f t="shared" si="36"/>
        <v>0</v>
      </c>
      <c r="BF460">
        <f t="shared" si="36"/>
        <v>0</v>
      </c>
      <c r="BG460">
        <f t="shared" si="36"/>
        <v>0</v>
      </c>
      <c r="BH460">
        <f t="shared" si="32"/>
        <v>0</v>
      </c>
      <c r="BI460">
        <f t="shared" si="35"/>
        <v>0</v>
      </c>
      <c r="BJ460">
        <f t="shared" si="35"/>
        <v>0</v>
      </c>
      <c r="BK460">
        <f t="shared" si="35"/>
        <v>0</v>
      </c>
      <c r="BL460">
        <f t="shared" si="35"/>
        <v>0</v>
      </c>
      <c r="BM460">
        <f t="shared" si="35"/>
        <v>0</v>
      </c>
      <c r="BN460">
        <f t="shared" si="35"/>
        <v>0</v>
      </c>
    </row>
    <row r="461" spans="3:66" x14ac:dyDescent="0.2">
      <c r="C461" s="167" t="str">
        <f>IFERROR(VLOOKUP(E461,BLIOTECAS!$C$1:$E$26,3,FALSE),"")</f>
        <v>Ciencias de la Salud</v>
      </c>
      <c r="D461" s="229">
        <v>43970.484027777777</v>
      </c>
      <c r="E461" t="s">
        <v>202</v>
      </c>
      <c r="F461" t="s">
        <v>311</v>
      </c>
      <c r="G461" t="s">
        <v>316</v>
      </c>
      <c r="H461" t="s">
        <v>312</v>
      </c>
      <c r="I461" t="s">
        <v>202</v>
      </c>
      <c r="Q461">
        <v>5</v>
      </c>
      <c r="R461">
        <v>3</v>
      </c>
      <c r="S461">
        <v>3</v>
      </c>
      <c r="T461">
        <v>1</v>
      </c>
      <c r="U461">
        <v>3</v>
      </c>
      <c r="V461">
        <v>4</v>
      </c>
      <c r="X461">
        <v>4</v>
      </c>
      <c r="Y461">
        <v>5</v>
      </c>
      <c r="Z461">
        <v>3</v>
      </c>
      <c r="AA461">
        <v>5</v>
      </c>
      <c r="AB461">
        <v>4</v>
      </c>
      <c r="AC461" t="s">
        <v>314</v>
      </c>
      <c r="AJ461">
        <v>5</v>
      </c>
      <c r="AK461" t="s">
        <v>239</v>
      </c>
      <c r="AR461" s="124" t="s">
        <v>239</v>
      </c>
      <c r="AS461" t="s">
        <v>7</v>
      </c>
      <c r="AU461" t="s">
        <v>239</v>
      </c>
      <c r="AW461">
        <v>5</v>
      </c>
      <c r="AX461" s="124">
        <v>5</v>
      </c>
      <c r="AY461" s="209" t="s">
        <v>309</v>
      </c>
      <c r="AZ461" t="s">
        <v>315</v>
      </c>
      <c r="BB461">
        <f t="shared" si="34"/>
        <v>1</v>
      </c>
      <c r="BC461">
        <f t="shared" si="36"/>
        <v>0</v>
      </c>
      <c r="BD461">
        <f t="shared" si="36"/>
        <v>0</v>
      </c>
      <c r="BE461">
        <f t="shared" si="36"/>
        <v>0</v>
      </c>
      <c r="BF461">
        <f t="shared" si="36"/>
        <v>0</v>
      </c>
      <c r="BG461">
        <f t="shared" si="36"/>
        <v>0</v>
      </c>
      <c r="BH461">
        <f t="shared" ref="BH461:BH524" si="37">IF(IFERROR(FIND(BH$1,$AC461,1),0)&lt;&gt;0,1,0)</f>
        <v>0</v>
      </c>
      <c r="BI461">
        <f t="shared" si="35"/>
        <v>0</v>
      </c>
      <c r="BJ461">
        <f t="shared" si="35"/>
        <v>0</v>
      </c>
      <c r="BK461">
        <f t="shared" si="35"/>
        <v>0</v>
      </c>
      <c r="BL461">
        <f t="shared" si="35"/>
        <v>0</v>
      </c>
      <c r="BM461">
        <f t="shared" si="35"/>
        <v>1</v>
      </c>
      <c r="BN461">
        <f t="shared" si="35"/>
        <v>0</v>
      </c>
    </row>
    <row r="462" spans="3:66" x14ac:dyDescent="0.2">
      <c r="C462" s="167" t="str">
        <f>IFERROR(VLOOKUP(E462,BLIOTECAS!$C$1:$E$26,3,FALSE),"")</f>
        <v>Ciencias Sociales</v>
      </c>
      <c r="D462" s="229">
        <v>43970.484027777777</v>
      </c>
      <c r="E462" t="s">
        <v>80</v>
      </c>
      <c r="F462" t="s">
        <v>303</v>
      </c>
      <c r="G462" t="s">
        <v>316</v>
      </c>
      <c r="H462" t="s">
        <v>333</v>
      </c>
      <c r="I462" t="s">
        <v>80</v>
      </c>
      <c r="J462" t="s">
        <v>317</v>
      </c>
      <c r="L462" t="s">
        <v>365</v>
      </c>
      <c r="Q462">
        <v>5</v>
      </c>
      <c r="R462">
        <v>4</v>
      </c>
      <c r="S462">
        <v>4</v>
      </c>
      <c r="T462">
        <v>4</v>
      </c>
      <c r="U462">
        <v>5</v>
      </c>
      <c r="V462">
        <v>4</v>
      </c>
      <c r="X462">
        <v>3</v>
      </c>
      <c r="Y462">
        <v>4</v>
      </c>
      <c r="Z462">
        <v>3</v>
      </c>
      <c r="AA462">
        <v>5</v>
      </c>
      <c r="AB462">
        <v>3</v>
      </c>
      <c r="AC462" t="s">
        <v>314</v>
      </c>
      <c r="AJ462">
        <v>4</v>
      </c>
      <c r="AK462" t="s">
        <v>239</v>
      </c>
      <c r="AL462" t="s">
        <v>327</v>
      </c>
      <c r="AQ462" t="s">
        <v>7</v>
      </c>
      <c r="AR462" s="124" t="s">
        <v>239</v>
      </c>
      <c r="AS462" t="s">
        <v>7</v>
      </c>
      <c r="AU462" t="s">
        <v>239</v>
      </c>
      <c r="AW462">
        <v>5</v>
      </c>
      <c r="AX462" s="124">
        <v>5</v>
      </c>
      <c r="AY462" s="209" t="s">
        <v>309</v>
      </c>
      <c r="AZ462" t="s">
        <v>315</v>
      </c>
      <c r="BB462">
        <f t="shared" si="34"/>
        <v>0</v>
      </c>
      <c r="BC462">
        <f t="shared" si="36"/>
        <v>0</v>
      </c>
      <c r="BD462">
        <f t="shared" si="36"/>
        <v>0</v>
      </c>
      <c r="BE462">
        <f t="shared" si="36"/>
        <v>1</v>
      </c>
      <c r="BF462">
        <f t="shared" si="36"/>
        <v>0</v>
      </c>
      <c r="BG462">
        <f t="shared" si="36"/>
        <v>0</v>
      </c>
      <c r="BH462">
        <f t="shared" si="37"/>
        <v>0</v>
      </c>
      <c r="BI462">
        <f t="shared" si="35"/>
        <v>0</v>
      </c>
      <c r="BJ462">
        <f t="shared" si="35"/>
        <v>0</v>
      </c>
      <c r="BK462">
        <f t="shared" si="35"/>
        <v>0</v>
      </c>
      <c r="BL462">
        <f t="shared" si="35"/>
        <v>0</v>
      </c>
      <c r="BM462">
        <f t="shared" si="35"/>
        <v>1</v>
      </c>
      <c r="BN462">
        <f t="shared" si="35"/>
        <v>0</v>
      </c>
    </row>
    <row r="463" spans="3:66" x14ac:dyDescent="0.2">
      <c r="C463" s="167" t="str">
        <f>IFERROR(VLOOKUP(E463,BLIOTECAS!$C$1:$E$26,3,FALSE),"")</f>
        <v>Ciencias Experimentales</v>
      </c>
      <c r="D463" s="229">
        <v>43970.484027777777</v>
      </c>
      <c r="E463" t="s">
        <v>79</v>
      </c>
      <c r="F463" t="s">
        <v>311</v>
      </c>
      <c r="G463" t="s">
        <v>304</v>
      </c>
      <c r="H463" t="s">
        <v>330</v>
      </c>
      <c r="I463" t="s">
        <v>79</v>
      </c>
      <c r="J463" t="s">
        <v>77</v>
      </c>
      <c r="Q463">
        <v>4</v>
      </c>
      <c r="R463">
        <v>5</v>
      </c>
      <c r="S463">
        <v>3</v>
      </c>
      <c r="T463">
        <v>4</v>
      </c>
      <c r="U463">
        <v>4</v>
      </c>
      <c r="V463">
        <v>3</v>
      </c>
      <c r="X463">
        <v>2</v>
      </c>
      <c r="Y463">
        <v>3</v>
      </c>
      <c r="Z463">
        <v>4</v>
      </c>
      <c r="AA463">
        <v>2</v>
      </c>
      <c r="AB463">
        <v>2</v>
      </c>
      <c r="AC463" t="s">
        <v>326</v>
      </c>
      <c r="AJ463">
        <v>4</v>
      </c>
      <c r="AK463" t="s">
        <v>239</v>
      </c>
      <c r="AL463" t="s">
        <v>307</v>
      </c>
      <c r="AQ463" t="s">
        <v>7</v>
      </c>
      <c r="AR463" s="124" t="s">
        <v>239</v>
      </c>
      <c r="AS463" t="s">
        <v>239</v>
      </c>
      <c r="AT463" t="s">
        <v>324</v>
      </c>
      <c r="AU463" t="s">
        <v>7</v>
      </c>
      <c r="AW463">
        <v>5</v>
      </c>
      <c r="AX463" s="124">
        <v>5</v>
      </c>
      <c r="AY463" s="209" t="s">
        <v>309</v>
      </c>
      <c r="AZ463" t="s">
        <v>337</v>
      </c>
      <c r="BA463" t="s">
        <v>366</v>
      </c>
      <c r="BB463">
        <f t="shared" si="34"/>
        <v>0</v>
      </c>
      <c r="BC463">
        <f t="shared" si="36"/>
        <v>1</v>
      </c>
      <c r="BD463">
        <f t="shared" si="36"/>
        <v>0</v>
      </c>
      <c r="BE463">
        <f t="shared" si="36"/>
        <v>0</v>
      </c>
      <c r="BF463">
        <f t="shared" si="36"/>
        <v>0</v>
      </c>
      <c r="BG463">
        <f t="shared" si="36"/>
        <v>0</v>
      </c>
      <c r="BH463">
        <f t="shared" si="37"/>
        <v>0</v>
      </c>
      <c r="BI463">
        <f t="shared" si="35"/>
        <v>0</v>
      </c>
      <c r="BJ463">
        <f t="shared" si="35"/>
        <v>0</v>
      </c>
      <c r="BK463">
        <f t="shared" si="35"/>
        <v>1</v>
      </c>
      <c r="BL463">
        <f t="shared" si="35"/>
        <v>0</v>
      </c>
      <c r="BM463">
        <f t="shared" si="35"/>
        <v>0</v>
      </c>
      <c r="BN463">
        <f t="shared" si="35"/>
        <v>0</v>
      </c>
    </row>
    <row r="464" spans="3:66" x14ac:dyDescent="0.2">
      <c r="C464" s="167" t="str">
        <f>IFERROR(VLOOKUP(E464,BLIOTECAS!$C$1:$E$26,3,FALSE),"")</f>
        <v>Ciencias Sociales</v>
      </c>
      <c r="D464" s="229">
        <v>43970.48333333333</v>
      </c>
      <c r="E464" t="s">
        <v>80</v>
      </c>
      <c r="F464" t="s">
        <v>316</v>
      </c>
      <c r="G464" t="s">
        <v>303</v>
      </c>
      <c r="H464" t="s">
        <v>330</v>
      </c>
      <c r="I464" t="s">
        <v>80</v>
      </c>
      <c r="L464" t="s">
        <v>367</v>
      </c>
      <c r="Q464">
        <v>3</v>
      </c>
      <c r="R464">
        <v>3</v>
      </c>
      <c r="S464">
        <v>5</v>
      </c>
      <c r="T464">
        <v>2</v>
      </c>
      <c r="U464">
        <v>5</v>
      </c>
      <c r="V464">
        <v>4</v>
      </c>
      <c r="X464">
        <v>5</v>
      </c>
      <c r="Y464">
        <v>5</v>
      </c>
      <c r="Z464">
        <v>3</v>
      </c>
      <c r="AA464">
        <v>5</v>
      </c>
      <c r="AB464">
        <v>5</v>
      </c>
      <c r="AC464" t="s">
        <v>331</v>
      </c>
      <c r="AJ464">
        <v>5</v>
      </c>
      <c r="AK464" t="s">
        <v>239</v>
      </c>
      <c r="AL464" t="s">
        <v>327</v>
      </c>
      <c r="AQ464" t="s">
        <v>239</v>
      </c>
      <c r="AR464" s="124" t="s">
        <v>239</v>
      </c>
      <c r="AS464" t="s">
        <v>239</v>
      </c>
      <c r="AT464" t="s">
        <v>6</v>
      </c>
      <c r="AU464" t="s">
        <v>239</v>
      </c>
      <c r="AW464">
        <v>5</v>
      </c>
      <c r="AX464" s="124">
        <v>5</v>
      </c>
      <c r="AY464" s="209" t="s">
        <v>309</v>
      </c>
      <c r="AZ464" t="s">
        <v>310</v>
      </c>
      <c r="BB464">
        <f t="shared" si="34"/>
        <v>0</v>
      </c>
      <c r="BC464">
        <f t="shared" si="36"/>
        <v>1</v>
      </c>
      <c r="BD464">
        <f t="shared" si="36"/>
        <v>0</v>
      </c>
      <c r="BE464">
        <f t="shared" si="36"/>
        <v>0</v>
      </c>
      <c r="BF464">
        <f t="shared" si="36"/>
        <v>0</v>
      </c>
      <c r="BG464">
        <f t="shared" si="36"/>
        <v>0</v>
      </c>
      <c r="BH464">
        <f t="shared" si="37"/>
        <v>0</v>
      </c>
      <c r="BI464">
        <f t="shared" si="35"/>
        <v>0</v>
      </c>
      <c r="BJ464">
        <f t="shared" si="35"/>
        <v>0</v>
      </c>
      <c r="BK464">
        <f t="shared" si="35"/>
        <v>0</v>
      </c>
      <c r="BL464">
        <f t="shared" si="35"/>
        <v>1</v>
      </c>
      <c r="BM464">
        <f t="shared" si="35"/>
        <v>0</v>
      </c>
      <c r="BN464">
        <f t="shared" si="35"/>
        <v>0</v>
      </c>
    </row>
    <row r="465" spans="3:66" x14ac:dyDescent="0.2">
      <c r="C465" s="167" t="str">
        <f>IFERROR(VLOOKUP(E465,BLIOTECAS!$C$1:$E$26,3,FALSE),"")</f>
        <v>Humanidades</v>
      </c>
      <c r="D465" s="229">
        <v>43970.48333333333</v>
      </c>
      <c r="E465" t="s">
        <v>85</v>
      </c>
      <c r="F465" t="s">
        <v>311</v>
      </c>
      <c r="G465" t="s">
        <v>304</v>
      </c>
      <c r="H465" t="s">
        <v>312</v>
      </c>
      <c r="I465" t="s">
        <v>317</v>
      </c>
      <c r="J465" t="s">
        <v>87</v>
      </c>
      <c r="K465" t="s">
        <v>67</v>
      </c>
      <c r="L465" t="s">
        <v>66</v>
      </c>
      <c r="Q465">
        <v>4</v>
      </c>
      <c r="R465">
        <v>4</v>
      </c>
      <c r="S465">
        <v>5</v>
      </c>
      <c r="T465">
        <v>3</v>
      </c>
      <c r="U465">
        <v>4</v>
      </c>
      <c r="V465">
        <v>4</v>
      </c>
      <c r="X465">
        <v>4</v>
      </c>
      <c r="Y465">
        <v>4</v>
      </c>
      <c r="Z465">
        <v>3</v>
      </c>
      <c r="AA465">
        <v>5</v>
      </c>
      <c r="AB465">
        <v>3</v>
      </c>
      <c r="AC465" t="s">
        <v>331</v>
      </c>
      <c r="AJ465">
        <v>3</v>
      </c>
      <c r="AK465" t="s">
        <v>239</v>
      </c>
      <c r="AL465" t="s">
        <v>323</v>
      </c>
      <c r="AQ465" t="s">
        <v>7</v>
      </c>
      <c r="AR465" s="124" t="s">
        <v>239</v>
      </c>
      <c r="AS465" t="s">
        <v>239</v>
      </c>
      <c r="AT465" t="s">
        <v>324</v>
      </c>
      <c r="AU465" t="s">
        <v>7</v>
      </c>
      <c r="AW465">
        <v>4</v>
      </c>
      <c r="AX465" s="124">
        <v>4</v>
      </c>
      <c r="AY465" s="209" t="s">
        <v>321</v>
      </c>
      <c r="AZ465" t="s">
        <v>315</v>
      </c>
      <c r="BB465">
        <f t="shared" si="34"/>
        <v>1</v>
      </c>
      <c r="BC465">
        <f t="shared" si="36"/>
        <v>0</v>
      </c>
      <c r="BD465">
        <f t="shared" si="36"/>
        <v>0</v>
      </c>
      <c r="BE465">
        <f t="shared" si="36"/>
        <v>0</v>
      </c>
      <c r="BF465">
        <f t="shared" si="36"/>
        <v>0</v>
      </c>
      <c r="BG465">
        <f t="shared" si="36"/>
        <v>0</v>
      </c>
      <c r="BH465">
        <f t="shared" si="37"/>
        <v>0</v>
      </c>
      <c r="BI465">
        <f t="shared" si="35"/>
        <v>0</v>
      </c>
      <c r="BJ465">
        <f t="shared" si="35"/>
        <v>0</v>
      </c>
      <c r="BK465">
        <f t="shared" si="35"/>
        <v>0</v>
      </c>
      <c r="BL465">
        <f t="shared" si="35"/>
        <v>1</v>
      </c>
      <c r="BM465">
        <f t="shared" si="35"/>
        <v>0</v>
      </c>
      <c r="BN465">
        <f t="shared" si="35"/>
        <v>0</v>
      </c>
    </row>
    <row r="466" spans="3:66" x14ac:dyDescent="0.2">
      <c r="C466" s="167" t="str">
        <f>IFERROR(VLOOKUP(E466,BLIOTECAS!$C$1:$E$26,3,FALSE),"")</f>
        <v>Humanidades</v>
      </c>
      <c r="D466" s="229">
        <v>43970.482638888891</v>
      </c>
      <c r="E466" t="s">
        <v>86</v>
      </c>
      <c r="F466" t="s">
        <v>303</v>
      </c>
      <c r="G466" t="s">
        <v>311</v>
      </c>
      <c r="H466" t="s">
        <v>312</v>
      </c>
      <c r="I466" t="s">
        <v>86</v>
      </c>
      <c r="J466" t="s">
        <v>87</v>
      </c>
      <c r="K466" t="s">
        <v>318</v>
      </c>
      <c r="Q466">
        <v>3</v>
      </c>
      <c r="R466">
        <v>4</v>
      </c>
      <c r="S466">
        <v>3</v>
      </c>
      <c r="T466">
        <v>5</v>
      </c>
      <c r="U466">
        <v>3</v>
      </c>
      <c r="V466">
        <v>3</v>
      </c>
      <c r="X466">
        <v>4</v>
      </c>
      <c r="Y466">
        <v>5</v>
      </c>
      <c r="Z466">
        <v>1</v>
      </c>
      <c r="AA466">
        <v>5</v>
      </c>
      <c r="AB466">
        <v>1</v>
      </c>
      <c r="AC466" t="s">
        <v>331</v>
      </c>
      <c r="AJ466">
        <v>5</v>
      </c>
      <c r="AK466" t="s">
        <v>239</v>
      </c>
      <c r="AL466" t="s">
        <v>323</v>
      </c>
      <c r="AQ466" t="s">
        <v>239</v>
      </c>
      <c r="AR466" s="124" t="s">
        <v>239</v>
      </c>
      <c r="AS466" t="s">
        <v>7</v>
      </c>
      <c r="AU466" t="s">
        <v>239</v>
      </c>
      <c r="AW466">
        <v>5</v>
      </c>
      <c r="AX466" s="124">
        <v>5</v>
      </c>
      <c r="AY466" s="209" t="s">
        <v>309</v>
      </c>
      <c r="AZ466" t="s">
        <v>337</v>
      </c>
      <c r="BB466">
        <f t="shared" si="34"/>
        <v>1</v>
      </c>
      <c r="BC466">
        <f t="shared" si="36"/>
        <v>0</v>
      </c>
      <c r="BD466">
        <f t="shared" si="36"/>
        <v>0</v>
      </c>
      <c r="BE466">
        <f t="shared" si="36"/>
        <v>0</v>
      </c>
      <c r="BF466">
        <f t="shared" si="36"/>
        <v>0</v>
      </c>
      <c r="BG466">
        <f t="shared" si="36"/>
        <v>0</v>
      </c>
      <c r="BH466">
        <f t="shared" si="37"/>
        <v>0</v>
      </c>
      <c r="BI466">
        <f t="shared" si="35"/>
        <v>0</v>
      </c>
      <c r="BJ466">
        <f t="shared" si="35"/>
        <v>0</v>
      </c>
      <c r="BK466">
        <f t="shared" si="35"/>
        <v>0</v>
      </c>
      <c r="BL466">
        <f t="shared" si="35"/>
        <v>1</v>
      </c>
      <c r="BM466">
        <f t="shared" si="35"/>
        <v>0</v>
      </c>
      <c r="BN466">
        <f t="shared" si="35"/>
        <v>0</v>
      </c>
    </row>
    <row r="467" spans="3:66" x14ac:dyDescent="0.2">
      <c r="C467" s="167" t="str">
        <f>IFERROR(VLOOKUP(E467,BLIOTECAS!$C$1:$E$26,3,FALSE),"")</f>
        <v>Ciencias de la Salud</v>
      </c>
      <c r="D467" s="229">
        <v>43970.482638888891</v>
      </c>
      <c r="E467" t="s">
        <v>89</v>
      </c>
      <c r="F467" t="s">
        <v>303</v>
      </c>
      <c r="G467" t="s">
        <v>304</v>
      </c>
      <c r="H467" t="s">
        <v>330</v>
      </c>
      <c r="I467" t="s">
        <v>89</v>
      </c>
      <c r="J467" t="s">
        <v>200</v>
      </c>
      <c r="Q467">
        <v>4</v>
      </c>
      <c r="R467">
        <v>5</v>
      </c>
      <c r="S467">
        <v>3</v>
      </c>
      <c r="T467">
        <v>3</v>
      </c>
      <c r="U467">
        <v>3</v>
      </c>
      <c r="V467">
        <v>5</v>
      </c>
      <c r="X467">
        <v>5</v>
      </c>
      <c r="Y467">
        <v>5</v>
      </c>
      <c r="Z467">
        <v>3</v>
      </c>
      <c r="AA467">
        <v>4</v>
      </c>
      <c r="AB467">
        <v>4</v>
      </c>
      <c r="AC467" t="s">
        <v>326</v>
      </c>
      <c r="AJ467">
        <v>5</v>
      </c>
      <c r="AK467" t="s">
        <v>7</v>
      </c>
      <c r="AQ467" t="s">
        <v>239</v>
      </c>
      <c r="AR467" s="124" t="s">
        <v>239</v>
      </c>
      <c r="AS467" t="s">
        <v>239</v>
      </c>
      <c r="AU467" t="s">
        <v>239</v>
      </c>
      <c r="AW467">
        <v>5</v>
      </c>
      <c r="AX467" s="124">
        <v>5</v>
      </c>
      <c r="AY467" s="209" t="s">
        <v>309</v>
      </c>
      <c r="AZ467" t="s">
        <v>310</v>
      </c>
      <c r="BB467">
        <f t="shared" si="34"/>
        <v>0</v>
      </c>
      <c r="BC467">
        <f t="shared" si="36"/>
        <v>1</v>
      </c>
      <c r="BD467">
        <f t="shared" si="36"/>
        <v>0</v>
      </c>
      <c r="BE467">
        <f t="shared" si="36"/>
        <v>0</v>
      </c>
      <c r="BF467">
        <f t="shared" si="36"/>
        <v>0</v>
      </c>
      <c r="BG467">
        <f t="shared" si="36"/>
        <v>0</v>
      </c>
      <c r="BH467">
        <f t="shared" si="37"/>
        <v>0</v>
      </c>
      <c r="BI467">
        <f t="shared" si="35"/>
        <v>0</v>
      </c>
      <c r="BJ467">
        <f t="shared" si="35"/>
        <v>0</v>
      </c>
      <c r="BK467">
        <f t="shared" si="35"/>
        <v>1</v>
      </c>
      <c r="BL467">
        <f t="shared" si="35"/>
        <v>0</v>
      </c>
      <c r="BM467">
        <f t="shared" si="35"/>
        <v>0</v>
      </c>
      <c r="BN467">
        <f t="shared" si="35"/>
        <v>0</v>
      </c>
    </row>
    <row r="468" spans="3:66" x14ac:dyDescent="0.2">
      <c r="C468" s="167" t="str">
        <f>IFERROR(VLOOKUP(E468,BLIOTECAS!$C$1:$E$26,3,FALSE),"")</f>
        <v>Ciencias de la Salud</v>
      </c>
      <c r="D468" s="229">
        <v>43970.481944444444</v>
      </c>
      <c r="E468" t="s">
        <v>92</v>
      </c>
      <c r="F468" t="s">
        <v>303</v>
      </c>
      <c r="G468" t="s">
        <v>311</v>
      </c>
      <c r="H468" t="s">
        <v>330</v>
      </c>
      <c r="I468" t="s">
        <v>92</v>
      </c>
      <c r="J468" t="s">
        <v>87</v>
      </c>
      <c r="K468" t="s">
        <v>73</v>
      </c>
      <c r="Q468">
        <v>2</v>
      </c>
      <c r="R468">
        <v>5</v>
      </c>
      <c r="S468">
        <v>4</v>
      </c>
      <c r="T468">
        <v>2</v>
      </c>
      <c r="U468">
        <v>1</v>
      </c>
      <c r="V468">
        <v>4</v>
      </c>
      <c r="X468">
        <v>5</v>
      </c>
      <c r="Y468">
        <v>5</v>
      </c>
      <c r="Z468">
        <v>5</v>
      </c>
      <c r="AA468">
        <v>5</v>
      </c>
      <c r="AB468">
        <v>4</v>
      </c>
      <c r="AC468" t="s">
        <v>326</v>
      </c>
      <c r="AJ468">
        <v>5</v>
      </c>
      <c r="AK468" t="s">
        <v>239</v>
      </c>
      <c r="AL468" t="s">
        <v>323</v>
      </c>
      <c r="AQ468" t="s">
        <v>239</v>
      </c>
      <c r="AR468" s="124" t="s">
        <v>239</v>
      </c>
      <c r="AS468" t="s">
        <v>239</v>
      </c>
      <c r="AT468" t="s">
        <v>6</v>
      </c>
      <c r="AU468" t="s">
        <v>239</v>
      </c>
      <c r="AW468">
        <v>5</v>
      </c>
      <c r="AX468" s="124">
        <v>5</v>
      </c>
      <c r="AY468" s="209" t="s">
        <v>309</v>
      </c>
      <c r="AZ468" t="s">
        <v>310</v>
      </c>
      <c r="BB468">
        <f t="shared" si="34"/>
        <v>0</v>
      </c>
      <c r="BC468">
        <f t="shared" si="36"/>
        <v>1</v>
      </c>
      <c r="BD468">
        <f t="shared" si="36"/>
        <v>0</v>
      </c>
      <c r="BE468">
        <f t="shared" si="36"/>
        <v>0</v>
      </c>
      <c r="BF468">
        <f t="shared" si="36"/>
        <v>0</v>
      </c>
      <c r="BG468">
        <f t="shared" si="36"/>
        <v>0</v>
      </c>
      <c r="BH468">
        <f t="shared" si="37"/>
        <v>0</v>
      </c>
      <c r="BI468">
        <f t="shared" si="35"/>
        <v>0</v>
      </c>
      <c r="BJ468">
        <f t="shared" si="35"/>
        <v>0</v>
      </c>
      <c r="BK468">
        <f t="shared" si="35"/>
        <v>1</v>
      </c>
      <c r="BL468">
        <f t="shared" si="35"/>
        <v>0</v>
      </c>
      <c r="BM468">
        <f t="shared" si="35"/>
        <v>0</v>
      </c>
      <c r="BN468">
        <f t="shared" si="35"/>
        <v>0</v>
      </c>
    </row>
    <row r="469" spans="3:66" x14ac:dyDescent="0.2">
      <c r="C469" s="167" t="str">
        <f>IFERROR(VLOOKUP(E469,BLIOTECAS!$C$1:$E$26,3,FALSE),"")</f>
        <v>Humanidades</v>
      </c>
      <c r="D469" s="229">
        <v>43970.481944444444</v>
      </c>
      <c r="E469" t="s">
        <v>83</v>
      </c>
      <c r="F469" t="s">
        <v>303</v>
      </c>
      <c r="G469" t="s">
        <v>304</v>
      </c>
      <c r="H469" t="s">
        <v>368</v>
      </c>
      <c r="I469" t="s">
        <v>83</v>
      </c>
      <c r="J469" t="s">
        <v>91</v>
      </c>
      <c r="K469" t="s">
        <v>89</v>
      </c>
      <c r="Q469">
        <v>5</v>
      </c>
      <c r="R469">
        <v>5</v>
      </c>
      <c r="S469">
        <v>3</v>
      </c>
      <c r="T469">
        <v>4</v>
      </c>
      <c r="U469">
        <v>4</v>
      </c>
      <c r="V469">
        <v>4</v>
      </c>
      <c r="X469">
        <v>5</v>
      </c>
      <c r="Y469">
        <v>4</v>
      </c>
      <c r="Z469">
        <v>5</v>
      </c>
      <c r="AA469">
        <v>5</v>
      </c>
      <c r="AB469">
        <v>5</v>
      </c>
      <c r="AC469" t="s">
        <v>336</v>
      </c>
      <c r="AJ469">
        <v>4</v>
      </c>
      <c r="AK469" t="s">
        <v>239</v>
      </c>
      <c r="AL469" t="s">
        <v>323</v>
      </c>
      <c r="AQ469" t="s">
        <v>7</v>
      </c>
      <c r="AR469" s="124" t="s">
        <v>239</v>
      </c>
      <c r="AS469" t="s">
        <v>239</v>
      </c>
      <c r="AT469" t="s">
        <v>6</v>
      </c>
      <c r="AU469" t="s">
        <v>239</v>
      </c>
      <c r="AW469">
        <v>4</v>
      </c>
      <c r="AX469" s="124">
        <v>4</v>
      </c>
      <c r="AY469" s="209" t="s">
        <v>321</v>
      </c>
      <c r="AZ469" t="s">
        <v>315</v>
      </c>
      <c r="BB469">
        <f t="shared" si="34"/>
        <v>0</v>
      </c>
      <c r="BC469">
        <f t="shared" si="36"/>
        <v>0</v>
      </c>
      <c r="BD469">
        <f t="shared" si="36"/>
        <v>1</v>
      </c>
      <c r="BE469">
        <f t="shared" si="36"/>
        <v>1</v>
      </c>
      <c r="BF469">
        <f t="shared" si="36"/>
        <v>0</v>
      </c>
      <c r="BG469">
        <f t="shared" si="36"/>
        <v>0</v>
      </c>
      <c r="BH469">
        <f t="shared" si="37"/>
        <v>0</v>
      </c>
      <c r="BI469">
        <f t="shared" si="35"/>
        <v>0</v>
      </c>
      <c r="BJ469">
        <f t="shared" si="35"/>
        <v>0</v>
      </c>
      <c r="BK469">
        <f t="shared" si="35"/>
        <v>1</v>
      </c>
      <c r="BL469">
        <f t="shared" si="35"/>
        <v>1</v>
      </c>
      <c r="BM469">
        <f t="shared" si="35"/>
        <v>0</v>
      </c>
      <c r="BN469">
        <f t="shared" si="35"/>
        <v>0</v>
      </c>
    </row>
    <row r="470" spans="3:66" x14ac:dyDescent="0.2">
      <c r="C470" s="167" t="str">
        <f>IFERROR(VLOOKUP(E470,BLIOTECAS!$C$1:$E$26,3,FALSE),"")</f>
        <v>Ciencias Sociales</v>
      </c>
      <c r="D470" s="229">
        <v>43970.481944444444</v>
      </c>
      <c r="E470" t="s">
        <v>75</v>
      </c>
      <c r="F470" t="s">
        <v>303</v>
      </c>
      <c r="G470" t="s">
        <v>311</v>
      </c>
      <c r="H470" t="s">
        <v>312</v>
      </c>
      <c r="I470" t="s">
        <v>75</v>
      </c>
      <c r="Q470">
        <v>4</v>
      </c>
      <c r="R470">
        <v>4</v>
      </c>
      <c r="S470">
        <v>1</v>
      </c>
      <c r="T470">
        <v>1</v>
      </c>
      <c r="U470">
        <v>3</v>
      </c>
      <c r="V470">
        <v>5</v>
      </c>
      <c r="X470">
        <v>5</v>
      </c>
      <c r="Y470">
        <v>5</v>
      </c>
      <c r="Z470">
        <v>4</v>
      </c>
      <c r="AA470">
        <v>5</v>
      </c>
      <c r="AB470">
        <v>4</v>
      </c>
      <c r="AC470" t="s">
        <v>369</v>
      </c>
      <c r="AJ470">
        <v>5</v>
      </c>
      <c r="AK470" t="s">
        <v>239</v>
      </c>
      <c r="AL470" t="s">
        <v>307</v>
      </c>
      <c r="AQ470" t="s">
        <v>239</v>
      </c>
      <c r="AR470" s="124" t="s">
        <v>239</v>
      </c>
      <c r="AS470" t="s">
        <v>239</v>
      </c>
      <c r="AT470" t="s">
        <v>6</v>
      </c>
      <c r="AU470" t="s">
        <v>7</v>
      </c>
      <c r="AW470">
        <v>5</v>
      </c>
      <c r="AX470" s="124">
        <v>4</v>
      </c>
      <c r="AY470" s="209" t="s">
        <v>309</v>
      </c>
      <c r="AZ470" t="s">
        <v>315</v>
      </c>
      <c r="BB470">
        <f t="shared" si="34"/>
        <v>1</v>
      </c>
      <c r="BC470">
        <f t="shared" si="36"/>
        <v>0</v>
      </c>
      <c r="BD470">
        <f t="shared" si="36"/>
        <v>0</v>
      </c>
      <c r="BE470">
        <f t="shared" si="36"/>
        <v>0</v>
      </c>
      <c r="BF470">
        <f t="shared" si="36"/>
        <v>0</v>
      </c>
      <c r="BG470">
        <f t="shared" si="36"/>
        <v>0</v>
      </c>
      <c r="BH470">
        <f t="shared" si="37"/>
        <v>0</v>
      </c>
      <c r="BI470">
        <f t="shared" si="35"/>
        <v>1</v>
      </c>
      <c r="BJ470">
        <f t="shared" si="35"/>
        <v>0</v>
      </c>
      <c r="BK470">
        <f t="shared" si="35"/>
        <v>0</v>
      </c>
      <c r="BL470">
        <f t="shared" si="35"/>
        <v>0</v>
      </c>
      <c r="BM470">
        <f t="shared" si="35"/>
        <v>0</v>
      </c>
      <c r="BN470">
        <f t="shared" si="35"/>
        <v>0</v>
      </c>
    </row>
    <row r="471" spans="3:66" x14ac:dyDescent="0.2">
      <c r="C471" s="167" t="str">
        <f>IFERROR(VLOOKUP(E471,BLIOTECAS!$C$1:$E$26,3,FALSE),"")</f>
        <v>Humanidades</v>
      </c>
      <c r="D471" s="229">
        <v>43970.481249999997</v>
      </c>
      <c r="E471" t="s">
        <v>87</v>
      </c>
      <c r="F471" t="s">
        <v>304</v>
      </c>
      <c r="G471" t="s">
        <v>304</v>
      </c>
      <c r="H471" t="s">
        <v>312</v>
      </c>
      <c r="I471" t="s">
        <v>87</v>
      </c>
      <c r="J471" t="s">
        <v>75</v>
      </c>
      <c r="K471" t="s">
        <v>317</v>
      </c>
      <c r="L471" t="s">
        <v>370</v>
      </c>
      <c r="Q471">
        <v>5</v>
      </c>
      <c r="R471">
        <v>4</v>
      </c>
      <c r="S471">
        <v>4</v>
      </c>
      <c r="T471">
        <v>3</v>
      </c>
      <c r="U471">
        <v>3</v>
      </c>
      <c r="V471">
        <v>3</v>
      </c>
      <c r="X471">
        <v>5</v>
      </c>
      <c r="Y471">
        <v>5</v>
      </c>
      <c r="Z471">
        <v>2</v>
      </c>
      <c r="AA471">
        <v>5</v>
      </c>
      <c r="AB471">
        <v>3</v>
      </c>
      <c r="AC471" t="s">
        <v>371</v>
      </c>
      <c r="AJ471">
        <v>4</v>
      </c>
      <c r="AK471" t="s">
        <v>239</v>
      </c>
      <c r="AL471" t="s">
        <v>323</v>
      </c>
      <c r="AQ471" t="s">
        <v>239</v>
      </c>
      <c r="AR471" s="124" t="s">
        <v>239</v>
      </c>
      <c r="AS471" t="s">
        <v>239</v>
      </c>
      <c r="AT471" t="s">
        <v>324</v>
      </c>
      <c r="AU471" t="s">
        <v>7</v>
      </c>
      <c r="AW471">
        <v>5</v>
      </c>
      <c r="AX471" s="124">
        <v>5</v>
      </c>
      <c r="AY471" s="209" t="s">
        <v>321</v>
      </c>
      <c r="AZ471" t="s">
        <v>315</v>
      </c>
      <c r="BA471" t="s">
        <v>372</v>
      </c>
      <c r="BB471">
        <f t="shared" si="34"/>
        <v>1</v>
      </c>
      <c r="BC471">
        <f t="shared" si="36"/>
        <v>0</v>
      </c>
      <c r="BD471">
        <f t="shared" si="36"/>
        <v>0</v>
      </c>
      <c r="BE471">
        <f t="shared" si="36"/>
        <v>0</v>
      </c>
      <c r="BF471">
        <f t="shared" si="36"/>
        <v>0</v>
      </c>
      <c r="BG471">
        <f t="shared" si="36"/>
        <v>0</v>
      </c>
      <c r="BH471">
        <f t="shared" si="37"/>
        <v>1</v>
      </c>
      <c r="BI471">
        <f t="shared" si="35"/>
        <v>0</v>
      </c>
      <c r="BJ471">
        <f t="shared" si="35"/>
        <v>0</v>
      </c>
      <c r="BK471">
        <f t="shared" si="35"/>
        <v>0</v>
      </c>
      <c r="BL471">
        <f t="shared" si="35"/>
        <v>1</v>
      </c>
      <c r="BM471">
        <f t="shared" si="35"/>
        <v>0</v>
      </c>
      <c r="BN471">
        <f t="shared" si="35"/>
        <v>0</v>
      </c>
    </row>
    <row r="472" spans="3:66" x14ac:dyDescent="0.2">
      <c r="C472" s="167" t="str">
        <f>IFERROR(VLOOKUP(E472,BLIOTECAS!$C$1:$E$26,3,FALSE),"")</f>
        <v>Ciencias de la Salud</v>
      </c>
      <c r="D472" s="229">
        <v>43970.481249999997</v>
      </c>
      <c r="E472" t="s">
        <v>91</v>
      </c>
      <c r="F472" t="s">
        <v>303</v>
      </c>
      <c r="G472" t="s">
        <v>304</v>
      </c>
      <c r="H472" t="s">
        <v>312</v>
      </c>
      <c r="I472" t="s">
        <v>91</v>
      </c>
      <c r="Q472">
        <v>1</v>
      </c>
      <c r="R472">
        <v>5</v>
      </c>
      <c r="S472">
        <v>2</v>
      </c>
      <c r="T472">
        <v>1</v>
      </c>
      <c r="U472">
        <v>2</v>
      </c>
      <c r="V472">
        <v>4</v>
      </c>
      <c r="X472">
        <v>4</v>
      </c>
      <c r="Y472">
        <v>5</v>
      </c>
      <c r="Z472">
        <v>4</v>
      </c>
      <c r="AA472">
        <v>4</v>
      </c>
      <c r="AB472">
        <v>4</v>
      </c>
      <c r="AC472" t="s">
        <v>373</v>
      </c>
      <c r="AJ472">
        <v>4</v>
      </c>
      <c r="AK472" t="s">
        <v>7</v>
      </c>
      <c r="AQ472" t="s">
        <v>239</v>
      </c>
      <c r="AR472" s="124" t="s">
        <v>239</v>
      </c>
      <c r="AS472" t="s">
        <v>7</v>
      </c>
      <c r="AU472" t="s">
        <v>239</v>
      </c>
      <c r="AW472">
        <v>5</v>
      </c>
      <c r="AX472" s="124">
        <v>5</v>
      </c>
      <c r="AY472" s="209" t="s">
        <v>309</v>
      </c>
      <c r="AZ472" t="s">
        <v>337</v>
      </c>
      <c r="BB472">
        <f t="shared" si="34"/>
        <v>1</v>
      </c>
      <c r="BC472">
        <f t="shared" si="36"/>
        <v>0</v>
      </c>
      <c r="BD472">
        <f t="shared" si="36"/>
        <v>0</v>
      </c>
      <c r="BE472">
        <f t="shared" si="36"/>
        <v>0</v>
      </c>
      <c r="BF472">
        <f t="shared" si="36"/>
        <v>0</v>
      </c>
      <c r="BG472">
        <f t="shared" si="36"/>
        <v>0</v>
      </c>
      <c r="BH472">
        <f t="shared" si="37"/>
        <v>1</v>
      </c>
      <c r="BI472">
        <f t="shared" si="35"/>
        <v>0</v>
      </c>
      <c r="BJ472">
        <f t="shared" si="35"/>
        <v>0</v>
      </c>
      <c r="BK472">
        <f t="shared" si="35"/>
        <v>1</v>
      </c>
      <c r="BL472">
        <f t="shared" si="35"/>
        <v>0</v>
      </c>
      <c r="BM472">
        <f t="shared" si="35"/>
        <v>0</v>
      </c>
      <c r="BN472">
        <f t="shared" si="35"/>
        <v>0</v>
      </c>
    </row>
    <row r="473" spans="3:66" x14ac:dyDescent="0.2">
      <c r="C473" s="167" t="str">
        <f>IFERROR(VLOOKUP(E473,BLIOTECAS!$C$1:$E$26,3,FALSE),"")</f>
        <v>Humanidades</v>
      </c>
      <c r="D473" s="229">
        <v>43970.480555555558</v>
      </c>
      <c r="E473" t="s">
        <v>83</v>
      </c>
      <c r="F473" t="s">
        <v>303</v>
      </c>
      <c r="G473" t="s">
        <v>311</v>
      </c>
      <c r="H473" t="s">
        <v>330</v>
      </c>
      <c r="I473" t="s">
        <v>83</v>
      </c>
      <c r="J473" t="s">
        <v>318</v>
      </c>
      <c r="Q473">
        <v>3</v>
      </c>
      <c r="R473">
        <v>5</v>
      </c>
      <c r="S473">
        <v>2</v>
      </c>
      <c r="T473">
        <v>4</v>
      </c>
      <c r="U473">
        <v>3</v>
      </c>
      <c r="V473">
        <v>3</v>
      </c>
      <c r="X473">
        <v>5</v>
      </c>
      <c r="Y473">
        <v>5</v>
      </c>
      <c r="Z473">
        <v>5</v>
      </c>
      <c r="AA473">
        <v>5</v>
      </c>
      <c r="AB473">
        <v>4</v>
      </c>
      <c r="AC473" t="s">
        <v>326</v>
      </c>
      <c r="AJ473">
        <v>4</v>
      </c>
      <c r="AK473" t="s">
        <v>239</v>
      </c>
      <c r="AL473" t="s">
        <v>323</v>
      </c>
      <c r="AQ473" t="s">
        <v>239</v>
      </c>
      <c r="AR473" s="124" t="s">
        <v>239</v>
      </c>
      <c r="AS473" t="s">
        <v>239</v>
      </c>
      <c r="AT473" t="s">
        <v>324</v>
      </c>
      <c r="AU473" t="s">
        <v>7</v>
      </c>
      <c r="AV473" t="s">
        <v>374</v>
      </c>
      <c r="AW473">
        <v>5</v>
      </c>
      <c r="AX473" s="124">
        <v>5</v>
      </c>
      <c r="AY473" s="209" t="s">
        <v>321</v>
      </c>
      <c r="AZ473" t="s">
        <v>310</v>
      </c>
      <c r="BB473">
        <f t="shared" si="34"/>
        <v>0</v>
      </c>
      <c r="BC473">
        <f t="shared" si="36"/>
        <v>1</v>
      </c>
      <c r="BD473">
        <f t="shared" si="36"/>
        <v>0</v>
      </c>
      <c r="BE473">
        <f t="shared" si="36"/>
        <v>0</v>
      </c>
      <c r="BF473">
        <f t="shared" si="36"/>
        <v>0</v>
      </c>
      <c r="BG473">
        <f t="shared" si="36"/>
        <v>0</v>
      </c>
      <c r="BH473">
        <f t="shared" si="37"/>
        <v>0</v>
      </c>
      <c r="BI473">
        <f t="shared" si="35"/>
        <v>0</v>
      </c>
      <c r="BJ473">
        <f t="shared" si="35"/>
        <v>0</v>
      </c>
      <c r="BK473">
        <f t="shared" si="35"/>
        <v>1</v>
      </c>
      <c r="BL473">
        <f t="shared" si="35"/>
        <v>0</v>
      </c>
      <c r="BM473">
        <f t="shared" si="35"/>
        <v>0</v>
      </c>
      <c r="BN473">
        <f t="shared" si="35"/>
        <v>0</v>
      </c>
    </row>
    <row r="474" spans="3:66" x14ac:dyDescent="0.2">
      <c r="C474" s="167" t="str">
        <f>IFERROR(VLOOKUP(E474,BLIOTECAS!$C$1:$E$26,3,FALSE),"")</f>
        <v>Ciencias de la Salud</v>
      </c>
      <c r="D474" s="229">
        <v>43970.480555555558</v>
      </c>
      <c r="E474" t="s">
        <v>89</v>
      </c>
      <c r="F474" t="s">
        <v>303</v>
      </c>
      <c r="G474" t="s">
        <v>311</v>
      </c>
      <c r="H474" t="s">
        <v>312</v>
      </c>
      <c r="I474" t="s">
        <v>89</v>
      </c>
      <c r="J474" t="s">
        <v>318</v>
      </c>
      <c r="K474" t="s">
        <v>92</v>
      </c>
      <c r="L474" t="s">
        <v>375</v>
      </c>
      <c r="Q474">
        <v>2</v>
      </c>
      <c r="R474">
        <v>5</v>
      </c>
      <c r="S474">
        <v>5</v>
      </c>
      <c r="T474">
        <v>2</v>
      </c>
      <c r="U474">
        <v>4</v>
      </c>
      <c r="V474">
        <v>5</v>
      </c>
      <c r="X474">
        <v>5</v>
      </c>
      <c r="Y474">
        <v>5</v>
      </c>
      <c r="Z474">
        <v>5</v>
      </c>
      <c r="AA474">
        <v>5</v>
      </c>
      <c r="AB474">
        <v>4</v>
      </c>
      <c r="AC474" t="s">
        <v>376</v>
      </c>
      <c r="AJ474">
        <v>5</v>
      </c>
      <c r="AK474" t="s">
        <v>239</v>
      </c>
      <c r="AL474" t="s">
        <v>323</v>
      </c>
      <c r="AQ474" t="s">
        <v>239</v>
      </c>
      <c r="AR474" s="124" t="s">
        <v>239</v>
      </c>
      <c r="AS474" t="s">
        <v>239</v>
      </c>
      <c r="AT474" t="s">
        <v>324</v>
      </c>
      <c r="AU474" t="s">
        <v>7</v>
      </c>
      <c r="AW474">
        <v>5</v>
      </c>
      <c r="AX474" s="124">
        <v>5</v>
      </c>
      <c r="AY474" s="209" t="s">
        <v>309</v>
      </c>
      <c r="AZ474" t="s">
        <v>310</v>
      </c>
      <c r="BB474">
        <f t="shared" si="34"/>
        <v>1</v>
      </c>
      <c r="BC474">
        <f t="shared" si="36"/>
        <v>0</v>
      </c>
      <c r="BD474">
        <f t="shared" si="36"/>
        <v>0</v>
      </c>
      <c r="BE474">
        <f t="shared" si="36"/>
        <v>0</v>
      </c>
      <c r="BF474">
        <f t="shared" si="36"/>
        <v>0</v>
      </c>
      <c r="BG474">
        <f t="shared" si="36"/>
        <v>0</v>
      </c>
      <c r="BH474">
        <f t="shared" si="37"/>
        <v>0</v>
      </c>
      <c r="BI474">
        <f t="shared" si="35"/>
        <v>0</v>
      </c>
      <c r="BJ474">
        <f t="shared" si="35"/>
        <v>0</v>
      </c>
      <c r="BK474">
        <f t="shared" si="35"/>
        <v>0</v>
      </c>
      <c r="BL474">
        <f t="shared" si="35"/>
        <v>1</v>
      </c>
      <c r="BM474">
        <f t="shared" si="35"/>
        <v>0</v>
      </c>
      <c r="BN474">
        <f t="shared" si="35"/>
        <v>1</v>
      </c>
    </row>
    <row r="475" spans="3:66" x14ac:dyDescent="0.2">
      <c r="C475" s="167" t="str">
        <f>IFERROR(VLOOKUP(E475,BLIOTECAS!$C$1:$E$26,3,FALSE),"")</f>
        <v>Ciencias de la Salud</v>
      </c>
      <c r="D475" s="229">
        <v>43970.480555555558</v>
      </c>
      <c r="E475" t="s">
        <v>92</v>
      </c>
      <c r="F475" t="s">
        <v>311</v>
      </c>
      <c r="G475" t="s">
        <v>304</v>
      </c>
      <c r="H475" t="s">
        <v>358</v>
      </c>
      <c r="I475" t="s">
        <v>92</v>
      </c>
      <c r="Q475">
        <v>4</v>
      </c>
      <c r="R475">
        <v>5</v>
      </c>
      <c r="S475">
        <v>4</v>
      </c>
      <c r="T475">
        <v>4</v>
      </c>
      <c r="U475">
        <v>3</v>
      </c>
      <c r="V475">
        <v>5</v>
      </c>
      <c r="X475">
        <v>4</v>
      </c>
      <c r="Y475">
        <v>5</v>
      </c>
      <c r="Z475">
        <v>3</v>
      </c>
      <c r="AA475">
        <v>5</v>
      </c>
      <c r="AB475">
        <v>3</v>
      </c>
      <c r="AC475" t="s">
        <v>326</v>
      </c>
      <c r="AJ475">
        <v>4</v>
      </c>
      <c r="AK475" t="s">
        <v>239</v>
      </c>
      <c r="AL475" t="s">
        <v>327</v>
      </c>
      <c r="AQ475" t="s">
        <v>239</v>
      </c>
      <c r="AR475" s="124" t="s">
        <v>239</v>
      </c>
      <c r="AS475" t="s">
        <v>7</v>
      </c>
      <c r="AU475" t="s">
        <v>239</v>
      </c>
      <c r="AW475">
        <v>5</v>
      </c>
      <c r="AX475" s="124">
        <v>5</v>
      </c>
      <c r="AY475" s="209" t="s">
        <v>309</v>
      </c>
      <c r="AZ475" t="s">
        <v>315</v>
      </c>
      <c r="BB475">
        <f t="shared" si="34"/>
        <v>1</v>
      </c>
      <c r="BC475">
        <f t="shared" si="36"/>
        <v>1</v>
      </c>
      <c r="BD475">
        <f t="shared" si="36"/>
        <v>0</v>
      </c>
      <c r="BE475">
        <f t="shared" si="36"/>
        <v>0</v>
      </c>
      <c r="BF475">
        <f t="shared" si="36"/>
        <v>0</v>
      </c>
      <c r="BG475">
        <f t="shared" si="36"/>
        <v>0</v>
      </c>
      <c r="BH475">
        <f t="shared" si="37"/>
        <v>0</v>
      </c>
      <c r="BI475">
        <f t="shared" si="35"/>
        <v>0</v>
      </c>
      <c r="BJ475">
        <f t="shared" si="35"/>
        <v>0</v>
      </c>
      <c r="BK475">
        <f t="shared" si="35"/>
        <v>1</v>
      </c>
      <c r="BL475">
        <f t="shared" si="35"/>
        <v>0</v>
      </c>
      <c r="BM475">
        <f t="shared" si="35"/>
        <v>0</v>
      </c>
      <c r="BN475">
        <f t="shared" si="35"/>
        <v>0</v>
      </c>
    </row>
    <row r="476" spans="3:66" x14ac:dyDescent="0.2">
      <c r="C476" s="167" t="str">
        <f>IFERROR(VLOOKUP(E476,BLIOTECAS!$C$1:$E$26,3,FALSE),"")</f>
        <v>Ciencias de la Salud</v>
      </c>
      <c r="D476" s="229">
        <v>43970.480555555558</v>
      </c>
      <c r="E476" t="s">
        <v>84</v>
      </c>
      <c r="F476" t="s">
        <v>303</v>
      </c>
      <c r="G476" t="s">
        <v>304</v>
      </c>
      <c r="H476" t="s">
        <v>312</v>
      </c>
      <c r="I476" t="s">
        <v>84</v>
      </c>
      <c r="J476" t="s">
        <v>84</v>
      </c>
      <c r="K476" t="s">
        <v>84</v>
      </c>
      <c r="Q476">
        <v>2</v>
      </c>
      <c r="R476">
        <v>4</v>
      </c>
      <c r="S476">
        <v>2</v>
      </c>
      <c r="T476">
        <v>3</v>
      </c>
      <c r="U476">
        <v>5</v>
      </c>
      <c r="V476">
        <v>4</v>
      </c>
      <c r="X476">
        <v>5</v>
      </c>
      <c r="Y476">
        <v>5</v>
      </c>
      <c r="Z476">
        <v>4</v>
      </c>
      <c r="AA476">
        <v>4</v>
      </c>
      <c r="AB476">
        <v>4</v>
      </c>
      <c r="AC476" t="s">
        <v>314</v>
      </c>
      <c r="AJ476">
        <v>5</v>
      </c>
      <c r="AK476" t="s">
        <v>7</v>
      </c>
      <c r="AQ476" t="s">
        <v>239</v>
      </c>
      <c r="AR476" s="124" t="s">
        <v>239</v>
      </c>
      <c r="AS476" t="s">
        <v>7</v>
      </c>
      <c r="AU476" t="s">
        <v>239</v>
      </c>
      <c r="AW476">
        <v>5</v>
      </c>
      <c r="AX476" s="124">
        <v>5</v>
      </c>
      <c r="AY476" s="209" t="s">
        <v>309</v>
      </c>
      <c r="AZ476" t="s">
        <v>337</v>
      </c>
      <c r="BA476" t="s">
        <v>377</v>
      </c>
      <c r="BB476">
        <f t="shared" si="34"/>
        <v>1</v>
      </c>
      <c r="BC476">
        <f t="shared" si="36"/>
        <v>0</v>
      </c>
      <c r="BD476">
        <f t="shared" si="36"/>
        <v>0</v>
      </c>
      <c r="BE476">
        <f t="shared" si="36"/>
        <v>0</v>
      </c>
      <c r="BF476">
        <f t="shared" si="36"/>
        <v>0</v>
      </c>
      <c r="BG476">
        <f t="shared" si="36"/>
        <v>0</v>
      </c>
      <c r="BH476">
        <f t="shared" si="37"/>
        <v>0</v>
      </c>
      <c r="BI476">
        <f t="shared" si="35"/>
        <v>0</v>
      </c>
      <c r="BJ476">
        <f t="shared" si="35"/>
        <v>0</v>
      </c>
      <c r="BK476">
        <f t="shared" si="35"/>
        <v>0</v>
      </c>
      <c r="BL476">
        <f t="shared" si="35"/>
        <v>0</v>
      </c>
      <c r="BM476">
        <f t="shared" si="35"/>
        <v>1</v>
      </c>
      <c r="BN476">
        <f t="shared" si="35"/>
        <v>0</v>
      </c>
    </row>
    <row r="477" spans="3:66" x14ac:dyDescent="0.2">
      <c r="C477" s="167" t="str">
        <f>IFERROR(VLOOKUP(E477,BLIOTECAS!$C$1:$E$26,3,FALSE),"")</f>
        <v>Ciencias de la Salud</v>
      </c>
      <c r="D477" s="229">
        <v>43970.480555555558</v>
      </c>
      <c r="E477" t="s">
        <v>91</v>
      </c>
      <c r="F477" t="s">
        <v>303</v>
      </c>
      <c r="G477" t="s">
        <v>303</v>
      </c>
      <c r="H477" t="s">
        <v>312</v>
      </c>
      <c r="Q477">
        <v>3</v>
      </c>
      <c r="R477">
        <v>3</v>
      </c>
      <c r="S477">
        <v>1</v>
      </c>
      <c r="T477">
        <v>5</v>
      </c>
      <c r="U477">
        <v>5</v>
      </c>
      <c r="V477">
        <v>3</v>
      </c>
      <c r="X477">
        <v>3</v>
      </c>
      <c r="Y477">
        <v>4</v>
      </c>
      <c r="Z477">
        <v>3</v>
      </c>
      <c r="AB477">
        <v>2</v>
      </c>
      <c r="AC477" t="s">
        <v>378</v>
      </c>
      <c r="AJ477">
        <v>3</v>
      </c>
      <c r="AK477" t="s">
        <v>7</v>
      </c>
      <c r="AR477" s="124" t="s">
        <v>7</v>
      </c>
      <c r="AS477" t="s">
        <v>7</v>
      </c>
      <c r="AU477" t="s">
        <v>239</v>
      </c>
      <c r="AW477">
        <v>4</v>
      </c>
      <c r="AX477" s="124">
        <v>5</v>
      </c>
      <c r="AY477" s="209" t="s">
        <v>343</v>
      </c>
      <c r="BA477" t="s">
        <v>379</v>
      </c>
      <c r="BB477">
        <f t="shared" si="34"/>
        <v>1</v>
      </c>
      <c r="BC477">
        <f t="shared" si="36"/>
        <v>0</v>
      </c>
      <c r="BD477">
        <f t="shared" si="36"/>
        <v>0</v>
      </c>
      <c r="BE477">
        <f t="shared" si="36"/>
        <v>0</v>
      </c>
      <c r="BF477">
        <f t="shared" si="36"/>
        <v>0</v>
      </c>
      <c r="BG477">
        <f t="shared" si="36"/>
        <v>0</v>
      </c>
      <c r="BH477">
        <f t="shared" si="37"/>
        <v>0</v>
      </c>
      <c r="BI477">
        <f t="shared" si="35"/>
        <v>1</v>
      </c>
      <c r="BJ477">
        <f t="shared" si="35"/>
        <v>0</v>
      </c>
      <c r="BK477">
        <f t="shared" si="35"/>
        <v>1</v>
      </c>
      <c r="BL477">
        <f t="shared" si="35"/>
        <v>0</v>
      </c>
      <c r="BM477">
        <f t="shared" si="35"/>
        <v>0</v>
      </c>
      <c r="BN477">
        <f t="shared" si="35"/>
        <v>0</v>
      </c>
    </row>
    <row r="478" spans="3:66" x14ac:dyDescent="0.2">
      <c r="C478" s="167" t="str">
        <f>IFERROR(VLOOKUP(E478,BLIOTECAS!$C$1:$E$26,3,FALSE),"")</f>
        <v>Humanidades</v>
      </c>
      <c r="D478" s="229">
        <v>43970.479861111111</v>
      </c>
      <c r="E478" t="s">
        <v>72</v>
      </c>
      <c r="F478" t="s">
        <v>303</v>
      </c>
      <c r="G478" t="s">
        <v>316</v>
      </c>
      <c r="H478" t="s">
        <v>312</v>
      </c>
      <c r="I478" t="s">
        <v>72</v>
      </c>
      <c r="L478" t="s">
        <v>380</v>
      </c>
      <c r="Q478">
        <v>2</v>
      </c>
      <c r="R478">
        <v>1</v>
      </c>
      <c r="S478">
        <v>4</v>
      </c>
      <c r="T478">
        <v>1</v>
      </c>
      <c r="U478">
        <v>5</v>
      </c>
      <c r="V478">
        <v>3</v>
      </c>
      <c r="X478">
        <v>4</v>
      </c>
      <c r="Y478">
        <v>4</v>
      </c>
      <c r="Z478">
        <v>4</v>
      </c>
      <c r="AA478">
        <v>5</v>
      </c>
      <c r="AB478">
        <v>4</v>
      </c>
      <c r="AC478" t="s">
        <v>381</v>
      </c>
      <c r="AJ478">
        <v>5</v>
      </c>
      <c r="AK478" t="s">
        <v>239</v>
      </c>
      <c r="AL478" t="s">
        <v>323</v>
      </c>
      <c r="AQ478" t="s">
        <v>7</v>
      </c>
      <c r="AR478" s="124" t="s">
        <v>239</v>
      </c>
      <c r="AS478" t="s">
        <v>239</v>
      </c>
      <c r="AT478" t="s">
        <v>6</v>
      </c>
      <c r="AU478" t="s">
        <v>7</v>
      </c>
      <c r="AV478" t="s">
        <v>382</v>
      </c>
      <c r="AW478">
        <v>5</v>
      </c>
      <c r="AX478" s="124">
        <v>5</v>
      </c>
      <c r="AY478" s="209" t="s">
        <v>309</v>
      </c>
      <c r="AZ478" t="s">
        <v>310</v>
      </c>
      <c r="BB478">
        <f t="shared" si="34"/>
        <v>1</v>
      </c>
      <c r="BC478">
        <f t="shared" si="36"/>
        <v>0</v>
      </c>
      <c r="BD478">
        <f t="shared" si="36"/>
        <v>0</v>
      </c>
      <c r="BE478">
        <f t="shared" si="36"/>
        <v>0</v>
      </c>
      <c r="BF478">
        <f t="shared" si="36"/>
        <v>0</v>
      </c>
      <c r="BG478">
        <f t="shared" si="36"/>
        <v>0</v>
      </c>
      <c r="BH478">
        <f t="shared" si="37"/>
        <v>1</v>
      </c>
      <c r="BI478">
        <f t="shared" si="35"/>
        <v>0</v>
      </c>
      <c r="BJ478">
        <f t="shared" si="35"/>
        <v>1</v>
      </c>
      <c r="BK478">
        <f t="shared" si="35"/>
        <v>0</v>
      </c>
      <c r="BL478">
        <f t="shared" si="35"/>
        <v>0</v>
      </c>
      <c r="BM478">
        <f t="shared" si="35"/>
        <v>0</v>
      </c>
      <c r="BN478">
        <f t="shared" si="35"/>
        <v>0</v>
      </c>
    </row>
    <row r="479" spans="3:66" x14ac:dyDescent="0.2">
      <c r="C479" s="167" t="str">
        <f>IFERROR(VLOOKUP(E479,BLIOTECAS!$C$1:$E$26,3,FALSE),"")</f>
        <v>Humanidades</v>
      </c>
      <c r="D479" s="229">
        <v>43970.479861111111</v>
      </c>
      <c r="E479" t="s">
        <v>87</v>
      </c>
      <c r="F479" t="s">
        <v>303</v>
      </c>
      <c r="G479" t="s">
        <v>311</v>
      </c>
      <c r="H479" t="s">
        <v>312</v>
      </c>
      <c r="I479" t="s">
        <v>87</v>
      </c>
      <c r="Q479">
        <v>2</v>
      </c>
      <c r="R479">
        <v>2</v>
      </c>
      <c r="S479">
        <v>3</v>
      </c>
      <c r="T479">
        <v>2</v>
      </c>
      <c r="U479">
        <v>4</v>
      </c>
      <c r="V479">
        <v>2</v>
      </c>
      <c r="X479">
        <v>3</v>
      </c>
      <c r="Y479">
        <v>4</v>
      </c>
      <c r="Z479">
        <v>2</v>
      </c>
      <c r="AA479">
        <v>2</v>
      </c>
      <c r="AB479">
        <v>1</v>
      </c>
      <c r="AC479" t="s">
        <v>336</v>
      </c>
      <c r="AJ479">
        <v>4</v>
      </c>
      <c r="AK479" t="s">
        <v>239</v>
      </c>
      <c r="AL479" t="s">
        <v>307</v>
      </c>
      <c r="AQ479" t="s">
        <v>7</v>
      </c>
      <c r="AR479" s="124" t="s">
        <v>239</v>
      </c>
      <c r="AS479" t="s">
        <v>239</v>
      </c>
      <c r="AT479" t="s">
        <v>324</v>
      </c>
      <c r="AU479" t="s">
        <v>7</v>
      </c>
      <c r="AW479">
        <v>4</v>
      </c>
      <c r="AX479" s="124">
        <v>5</v>
      </c>
      <c r="AY479" s="209" t="s">
        <v>321</v>
      </c>
      <c r="AZ479" t="s">
        <v>315</v>
      </c>
      <c r="BB479">
        <f t="shared" si="34"/>
        <v>1</v>
      </c>
      <c r="BC479">
        <f t="shared" si="36"/>
        <v>0</v>
      </c>
      <c r="BD479">
        <f t="shared" si="36"/>
        <v>0</v>
      </c>
      <c r="BE479">
        <f t="shared" si="36"/>
        <v>0</v>
      </c>
      <c r="BF479">
        <f t="shared" si="36"/>
        <v>0</v>
      </c>
      <c r="BG479">
        <f t="shared" si="36"/>
        <v>0</v>
      </c>
      <c r="BH479">
        <f t="shared" si="37"/>
        <v>0</v>
      </c>
      <c r="BI479">
        <f t="shared" si="35"/>
        <v>0</v>
      </c>
      <c r="BJ479">
        <f t="shared" si="35"/>
        <v>0</v>
      </c>
      <c r="BK479">
        <f t="shared" si="35"/>
        <v>1</v>
      </c>
      <c r="BL479">
        <f t="shared" si="35"/>
        <v>1</v>
      </c>
      <c r="BM479">
        <f t="shared" si="35"/>
        <v>0</v>
      </c>
      <c r="BN479">
        <f t="shared" si="35"/>
        <v>0</v>
      </c>
    </row>
    <row r="480" spans="3:66" x14ac:dyDescent="0.2">
      <c r="C480" s="167" t="str">
        <f>IFERROR(VLOOKUP(E480,BLIOTECAS!$C$1:$E$26,3,FALSE),"")</f>
        <v>Ciencias Sociales</v>
      </c>
      <c r="D480" s="229">
        <v>43970.479166666664</v>
      </c>
      <c r="E480" t="s">
        <v>75</v>
      </c>
      <c r="F480" t="s">
        <v>311</v>
      </c>
      <c r="G480" t="s">
        <v>303</v>
      </c>
      <c r="H480" t="s">
        <v>312</v>
      </c>
      <c r="I480" t="s">
        <v>75</v>
      </c>
      <c r="J480" t="s">
        <v>80</v>
      </c>
      <c r="K480" t="s">
        <v>86</v>
      </c>
      <c r="Q480">
        <v>5</v>
      </c>
      <c r="R480">
        <v>4</v>
      </c>
      <c r="S480">
        <v>2</v>
      </c>
      <c r="T480">
        <v>2</v>
      </c>
      <c r="U480">
        <v>4</v>
      </c>
      <c r="V480">
        <v>4</v>
      </c>
      <c r="X480">
        <v>3</v>
      </c>
      <c r="Y480">
        <v>5</v>
      </c>
      <c r="Z480">
        <v>4</v>
      </c>
      <c r="AA480">
        <v>5</v>
      </c>
      <c r="AB480">
        <v>3</v>
      </c>
      <c r="AC480" t="s">
        <v>336</v>
      </c>
      <c r="AJ480">
        <v>5</v>
      </c>
      <c r="AK480" t="s">
        <v>239</v>
      </c>
      <c r="AL480" t="s">
        <v>327</v>
      </c>
      <c r="AQ480" t="s">
        <v>7</v>
      </c>
      <c r="AR480" s="124" t="s">
        <v>239</v>
      </c>
      <c r="AS480" t="s">
        <v>239</v>
      </c>
      <c r="AT480" t="s">
        <v>324</v>
      </c>
      <c r="AU480" t="s">
        <v>7</v>
      </c>
      <c r="AW480">
        <v>5</v>
      </c>
      <c r="AX480" s="124">
        <v>5</v>
      </c>
      <c r="AY480" s="209" t="s">
        <v>309</v>
      </c>
      <c r="AZ480" t="s">
        <v>310</v>
      </c>
      <c r="BB480">
        <f t="shared" si="34"/>
        <v>1</v>
      </c>
      <c r="BC480">
        <f t="shared" si="36"/>
        <v>0</v>
      </c>
      <c r="BD480">
        <f t="shared" si="36"/>
        <v>0</v>
      </c>
      <c r="BE480">
        <f t="shared" si="36"/>
        <v>0</v>
      </c>
      <c r="BF480">
        <f t="shared" si="36"/>
        <v>0</v>
      </c>
      <c r="BG480">
        <f t="shared" si="36"/>
        <v>0</v>
      </c>
      <c r="BH480">
        <f t="shared" si="37"/>
        <v>0</v>
      </c>
      <c r="BI480">
        <f t="shared" si="35"/>
        <v>0</v>
      </c>
      <c r="BJ480">
        <f t="shared" si="35"/>
        <v>0</v>
      </c>
      <c r="BK480">
        <f t="shared" si="35"/>
        <v>1</v>
      </c>
      <c r="BL480">
        <f t="shared" si="35"/>
        <v>1</v>
      </c>
      <c r="BM480">
        <f t="shared" si="35"/>
        <v>0</v>
      </c>
      <c r="BN480">
        <f t="shared" si="35"/>
        <v>0</v>
      </c>
    </row>
    <row r="481" spans="3:66" x14ac:dyDescent="0.2">
      <c r="C481" s="167" t="str">
        <f>IFERROR(VLOOKUP(E481,BLIOTECAS!$C$1:$E$26,3,FALSE),"")</f>
        <v>Ciencias Experimentales</v>
      </c>
      <c r="D481" s="229">
        <v>43970.479166666664</v>
      </c>
      <c r="E481" t="s">
        <v>201</v>
      </c>
      <c r="F481" t="s">
        <v>303</v>
      </c>
      <c r="G481" t="s">
        <v>303</v>
      </c>
      <c r="H481" t="s">
        <v>312</v>
      </c>
      <c r="I481" t="s">
        <v>201</v>
      </c>
      <c r="Q481">
        <v>5</v>
      </c>
      <c r="R481">
        <v>5</v>
      </c>
      <c r="S481">
        <v>2</v>
      </c>
      <c r="T481">
        <v>3</v>
      </c>
      <c r="U481">
        <v>3</v>
      </c>
      <c r="V481">
        <v>4</v>
      </c>
      <c r="X481">
        <v>5</v>
      </c>
      <c r="Y481">
        <v>5</v>
      </c>
      <c r="Z481">
        <v>4</v>
      </c>
      <c r="AA481">
        <v>4</v>
      </c>
      <c r="AB481">
        <v>4</v>
      </c>
      <c r="AC481" t="s">
        <v>326</v>
      </c>
      <c r="AJ481">
        <v>4</v>
      </c>
      <c r="AK481" t="s">
        <v>239</v>
      </c>
      <c r="AL481" t="s">
        <v>323</v>
      </c>
      <c r="AQ481" t="s">
        <v>7</v>
      </c>
      <c r="AR481" s="124" t="s">
        <v>239</v>
      </c>
      <c r="AS481" t="s">
        <v>7</v>
      </c>
      <c r="AU481" t="s">
        <v>239</v>
      </c>
      <c r="AW481">
        <v>5</v>
      </c>
      <c r="AX481" s="124">
        <v>5</v>
      </c>
      <c r="AY481" s="209" t="s">
        <v>321</v>
      </c>
      <c r="AZ481" t="s">
        <v>315</v>
      </c>
      <c r="BB481">
        <f t="shared" si="34"/>
        <v>1</v>
      </c>
      <c r="BC481">
        <f t="shared" si="36"/>
        <v>0</v>
      </c>
      <c r="BD481">
        <f t="shared" si="36"/>
        <v>0</v>
      </c>
      <c r="BE481">
        <f t="shared" si="36"/>
        <v>0</v>
      </c>
      <c r="BF481">
        <f t="shared" si="36"/>
        <v>0</v>
      </c>
      <c r="BG481">
        <f t="shared" si="36"/>
        <v>0</v>
      </c>
      <c r="BH481">
        <f t="shared" si="37"/>
        <v>0</v>
      </c>
      <c r="BI481">
        <f t="shared" si="35"/>
        <v>0</v>
      </c>
      <c r="BJ481">
        <f t="shared" si="35"/>
        <v>0</v>
      </c>
      <c r="BK481">
        <f t="shared" ref="BI481:BN523" si="38">IF(IFERROR(FIND(BK$1,$AC481,1),0)&lt;&gt;0,1,0)</f>
        <v>1</v>
      </c>
      <c r="BL481">
        <f t="shared" si="38"/>
        <v>0</v>
      </c>
      <c r="BM481">
        <f t="shared" si="38"/>
        <v>0</v>
      </c>
      <c r="BN481">
        <f t="shared" si="38"/>
        <v>0</v>
      </c>
    </row>
    <row r="482" spans="3:66" x14ac:dyDescent="0.2">
      <c r="C482" s="167" t="str">
        <f>IFERROR(VLOOKUP(E482,BLIOTECAS!$C$1:$E$26,3,FALSE),"")</f>
        <v>Ciencias Experimentales</v>
      </c>
      <c r="D482" s="229">
        <v>43970.479166666664</v>
      </c>
      <c r="E482" t="s">
        <v>81</v>
      </c>
      <c r="F482" t="s">
        <v>316</v>
      </c>
      <c r="G482" t="s">
        <v>303</v>
      </c>
      <c r="H482" t="s">
        <v>312</v>
      </c>
      <c r="I482" t="s">
        <v>81</v>
      </c>
      <c r="Q482">
        <v>1</v>
      </c>
      <c r="R482">
        <v>2</v>
      </c>
      <c r="S482">
        <v>3</v>
      </c>
      <c r="T482">
        <v>1</v>
      </c>
      <c r="U482">
        <v>5</v>
      </c>
      <c r="V482">
        <v>3</v>
      </c>
      <c r="X482">
        <v>4</v>
      </c>
      <c r="Y482">
        <v>5</v>
      </c>
      <c r="Z482">
        <v>3</v>
      </c>
      <c r="AA482">
        <v>5</v>
      </c>
      <c r="AB482">
        <v>3</v>
      </c>
      <c r="AC482" t="s">
        <v>352</v>
      </c>
      <c r="AJ482">
        <v>4</v>
      </c>
      <c r="AK482" t="s">
        <v>7</v>
      </c>
      <c r="AQ482" t="s">
        <v>7</v>
      </c>
      <c r="AR482" s="124" t="s">
        <v>239</v>
      </c>
      <c r="AS482" t="s">
        <v>7</v>
      </c>
      <c r="AU482" t="s">
        <v>239</v>
      </c>
      <c r="AW482">
        <v>5</v>
      </c>
      <c r="AX482" s="124">
        <v>5</v>
      </c>
      <c r="AY482" s="209" t="s">
        <v>321</v>
      </c>
      <c r="AZ482" t="s">
        <v>337</v>
      </c>
      <c r="BA482" t="s">
        <v>383</v>
      </c>
      <c r="BB482">
        <f t="shared" si="34"/>
        <v>1</v>
      </c>
      <c r="BC482">
        <f t="shared" si="36"/>
        <v>0</v>
      </c>
      <c r="BD482">
        <f t="shared" si="36"/>
        <v>0</v>
      </c>
      <c r="BE482">
        <f t="shared" si="36"/>
        <v>0</v>
      </c>
      <c r="BF482">
        <f t="shared" si="36"/>
        <v>0</v>
      </c>
      <c r="BG482">
        <f t="shared" si="36"/>
        <v>0</v>
      </c>
      <c r="BH482">
        <f t="shared" si="37"/>
        <v>0</v>
      </c>
      <c r="BI482">
        <f t="shared" si="38"/>
        <v>0</v>
      </c>
      <c r="BJ482">
        <f t="shared" si="38"/>
        <v>0</v>
      </c>
      <c r="BK482">
        <f t="shared" si="38"/>
        <v>0</v>
      </c>
      <c r="BL482">
        <f t="shared" si="38"/>
        <v>0</v>
      </c>
      <c r="BM482">
        <f t="shared" si="38"/>
        <v>0</v>
      </c>
      <c r="BN482">
        <f t="shared" si="38"/>
        <v>1</v>
      </c>
    </row>
    <row r="483" spans="3:66" x14ac:dyDescent="0.2">
      <c r="C483" s="167" t="str">
        <f>IFERROR(VLOOKUP(E483,BLIOTECAS!$C$1:$E$26,3,FALSE),"")</f>
        <v>Ciencias Experimentales</v>
      </c>
      <c r="D483" s="229">
        <v>43970.479166666664</v>
      </c>
      <c r="E483" t="s">
        <v>78</v>
      </c>
      <c r="F483" t="s">
        <v>316</v>
      </c>
      <c r="G483" t="s">
        <v>311</v>
      </c>
      <c r="H483" t="s">
        <v>312</v>
      </c>
      <c r="I483" t="s">
        <v>78</v>
      </c>
      <c r="J483" t="s">
        <v>81</v>
      </c>
      <c r="K483" t="s">
        <v>73</v>
      </c>
      <c r="Q483">
        <v>5</v>
      </c>
      <c r="R483">
        <v>5</v>
      </c>
      <c r="S483">
        <v>5</v>
      </c>
      <c r="T483">
        <v>3</v>
      </c>
      <c r="U483">
        <v>4</v>
      </c>
      <c r="V483">
        <v>4</v>
      </c>
      <c r="X483">
        <v>4</v>
      </c>
      <c r="Y483">
        <v>5</v>
      </c>
      <c r="Z483">
        <v>3</v>
      </c>
      <c r="AA483">
        <v>5</v>
      </c>
      <c r="AB483">
        <v>3</v>
      </c>
      <c r="AC483" t="s">
        <v>362</v>
      </c>
      <c r="AJ483">
        <v>5</v>
      </c>
      <c r="AK483" t="s">
        <v>239</v>
      </c>
      <c r="AL483" t="s">
        <v>327</v>
      </c>
      <c r="AQ483" t="s">
        <v>7</v>
      </c>
      <c r="AR483" s="124" t="s">
        <v>239</v>
      </c>
      <c r="AS483" t="s">
        <v>239</v>
      </c>
      <c r="AT483" t="s">
        <v>6</v>
      </c>
      <c r="AU483" t="s">
        <v>239</v>
      </c>
      <c r="AW483">
        <v>5</v>
      </c>
      <c r="AX483" s="124">
        <v>5</v>
      </c>
      <c r="AY483" s="209" t="s">
        <v>309</v>
      </c>
      <c r="AZ483" t="s">
        <v>310</v>
      </c>
      <c r="BB483">
        <f t="shared" si="34"/>
        <v>1</v>
      </c>
      <c r="BC483">
        <f t="shared" si="36"/>
        <v>0</v>
      </c>
      <c r="BD483">
        <f t="shared" si="36"/>
        <v>0</v>
      </c>
      <c r="BE483">
        <f t="shared" si="36"/>
        <v>0</v>
      </c>
      <c r="BF483">
        <f t="shared" si="36"/>
        <v>0</v>
      </c>
      <c r="BG483">
        <f t="shared" si="36"/>
        <v>0</v>
      </c>
      <c r="BH483">
        <f t="shared" si="37"/>
        <v>1</v>
      </c>
      <c r="BI483">
        <f t="shared" si="38"/>
        <v>0</v>
      </c>
      <c r="BJ483">
        <f t="shared" si="38"/>
        <v>1</v>
      </c>
      <c r="BK483">
        <f t="shared" si="38"/>
        <v>1</v>
      </c>
      <c r="BL483">
        <f t="shared" si="38"/>
        <v>0</v>
      </c>
      <c r="BM483">
        <f t="shared" si="38"/>
        <v>0</v>
      </c>
      <c r="BN483">
        <f t="shared" si="38"/>
        <v>0</v>
      </c>
    </row>
    <row r="484" spans="3:66" x14ac:dyDescent="0.2">
      <c r="C484" s="167" t="str">
        <f>IFERROR(VLOOKUP(E484,BLIOTECAS!$C$1:$E$26,3,FALSE),"")</f>
        <v>Ciencias de la Salud</v>
      </c>
      <c r="D484" s="229">
        <v>43970.478472222225</v>
      </c>
      <c r="E484" t="s">
        <v>92</v>
      </c>
      <c r="F484" t="s">
        <v>316</v>
      </c>
      <c r="G484" t="s">
        <v>303</v>
      </c>
      <c r="H484" t="s">
        <v>312</v>
      </c>
      <c r="I484" t="s">
        <v>92</v>
      </c>
      <c r="J484" t="s">
        <v>67</v>
      </c>
      <c r="Q484">
        <v>5</v>
      </c>
      <c r="R484">
        <v>3</v>
      </c>
      <c r="S484">
        <v>3</v>
      </c>
      <c r="T484">
        <v>4</v>
      </c>
      <c r="U484">
        <v>4</v>
      </c>
      <c r="V484">
        <v>3</v>
      </c>
      <c r="X484">
        <v>5</v>
      </c>
      <c r="Y484">
        <v>5</v>
      </c>
      <c r="Z484">
        <v>2</v>
      </c>
      <c r="AA484">
        <v>5</v>
      </c>
      <c r="AB484">
        <v>2</v>
      </c>
      <c r="AC484" t="s">
        <v>326</v>
      </c>
      <c r="AJ484">
        <v>5</v>
      </c>
      <c r="AK484" t="s">
        <v>7</v>
      </c>
      <c r="AQ484" t="s">
        <v>7</v>
      </c>
      <c r="AR484" s="124" t="s">
        <v>239</v>
      </c>
      <c r="AS484" t="s">
        <v>7</v>
      </c>
      <c r="AU484" t="s">
        <v>239</v>
      </c>
      <c r="AW484">
        <v>5</v>
      </c>
      <c r="AX484" s="124">
        <v>5</v>
      </c>
      <c r="AY484" s="209" t="s">
        <v>309</v>
      </c>
      <c r="BB484">
        <f t="shared" si="34"/>
        <v>1</v>
      </c>
      <c r="BC484">
        <f t="shared" si="36"/>
        <v>0</v>
      </c>
      <c r="BD484">
        <f t="shared" si="36"/>
        <v>0</v>
      </c>
      <c r="BE484">
        <f t="shared" si="36"/>
        <v>0</v>
      </c>
      <c r="BF484">
        <f t="shared" si="36"/>
        <v>0</v>
      </c>
      <c r="BG484">
        <f t="shared" si="36"/>
        <v>0</v>
      </c>
      <c r="BH484">
        <f t="shared" si="37"/>
        <v>0</v>
      </c>
      <c r="BI484">
        <f t="shared" si="38"/>
        <v>0</v>
      </c>
      <c r="BJ484">
        <f t="shared" si="38"/>
        <v>0</v>
      </c>
      <c r="BK484">
        <f t="shared" si="38"/>
        <v>1</v>
      </c>
      <c r="BL484">
        <f t="shared" si="38"/>
        <v>0</v>
      </c>
      <c r="BM484">
        <f t="shared" si="38"/>
        <v>0</v>
      </c>
      <c r="BN484">
        <f t="shared" si="38"/>
        <v>0</v>
      </c>
    </row>
    <row r="485" spans="3:66" x14ac:dyDescent="0.2">
      <c r="C485" s="167" t="str">
        <f>IFERROR(VLOOKUP(E485,BLIOTECAS!$C$1:$E$26,3,FALSE),"")</f>
        <v>Ciencias de la Salud</v>
      </c>
      <c r="D485" s="229">
        <v>43970.478472222225</v>
      </c>
      <c r="E485" t="s">
        <v>90</v>
      </c>
      <c r="F485" t="s">
        <v>311</v>
      </c>
      <c r="G485" t="s">
        <v>316</v>
      </c>
      <c r="H485" t="s">
        <v>312</v>
      </c>
      <c r="I485" t="s">
        <v>90</v>
      </c>
      <c r="J485" t="s">
        <v>89</v>
      </c>
      <c r="Q485">
        <v>2</v>
      </c>
      <c r="R485">
        <v>2</v>
      </c>
      <c r="S485">
        <v>4</v>
      </c>
      <c r="T485">
        <v>3</v>
      </c>
      <c r="U485">
        <v>5</v>
      </c>
      <c r="V485">
        <v>4</v>
      </c>
      <c r="X485">
        <v>4</v>
      </c>
      <c r="Y485">
        <v>5</v>
      </c>
      <c r="Z485">
        <v>3</v>
      </c>
      <c r="AA485">
        <v>5</v>
      </c>
      <c r="AB485">
        <v>4</v>
      </c>
      <c r="AC485" t="s">
        <v>314</v>
      </c>
      <c r="AJ485">
        <v>4</v>
      </c>
      <c r="AK485" t="s">
        <v>239</v>
      </c>
      <c r="AL485" t="s">
        <v>323</v>
      </c>
      <c r="AQ485" t="s">
        <v>239</v>
      </c>
      <c r="AR485" s="124" t="s">
        <v>239</v>
      </c>
      <c r="AS485" t="s">
        <v>239</v>
      </c>
      <c r="AT485" t="s">
        <v>6</v>
      </c>
      <c r="AU485" t="s">
        <v>7</v>
      </c>
      <c r="AW485">
        <v>5</v>
      </c>
      <c r="AX485" s="124">
        <v>5</v>
      </c>
      <c r="AY485" s="209" t="s">
        <v>309</v>
      </c>
      <c r="AZ485" t="s">
        <v>310</v>
      </c>
      <c r="BB485">
        <f t="shared" si="34"/>
        <v>1</v>
      </c>
      <c r="BC485">
        <f t="shared" si="36"/>
        <v>0</v>
      </c>
      <c r="BD485">
        <f t="shared" si="36"/>
        <v>0</v>
      </c>
      <c r="BE485">
        <f t="shared" si="36"/>
        <v>0</v>
      </c>
      <c r="BF485">
        <f t="shared" si="36"/>
        <v>0</v>
      </c>
      <c r="BG485">
        <f t="shared" si="36"/>
        <v>0</v>
      </c>
      <c r="BH485">
        <f t="shared" si="37"/>
        <v>0</v>
      </c>
      <c r="BI485">
        <f t="shared" si="38"/>
        <v>0</v>
      </c>
      <c r="BJ485">
        <f t="shared" si="38"/>
        <v>0</v>
      </c>
      <c r="BK485">
        <f t="shared" si="38"/>
        <v>0</v>
      </c>
      <c r="BL485">
        <f t="shared" si="38"/>
        <v>0</v>
      </c>
      <c r="BM485">
        <f t="shared" si="38"/>
        <v>1</v>
      </c>
      <c r="BN485">
        <f t="shared" si="38"/>
        <v>0</v>
      </c>
    </row>
    <row r="486" spans="3:66" x14ac:dyDescent="0.2">
      <c r="C486" s="167" t="str">
        <f>IFERROR(VLOOKUP(E486,BLIOTECAS!$C$1:$E$26,3,FALSE),"")</f>
        <v>Ciencias de la Salud</v>
      </c>
      <c r="D486" s="229">
        <v>43970.477777777778</v>
      </c>
      <c r="E486" t="s">
        <v>84</v>
      </c>
      <c r="F486" t="s">
        <v>316</v>
      </c>
      <c r="G486" t="s">
        <v>303</v>
      </c>
      <c r="H486" t="s">
        <v>312</v>
      </c>
      <c r="I486" t="s">
        <v>84</v>
      </c>
      <c r="J486" t="s">
        <v>89</v>
      </c>
      <c r="K486" t="s">
        <v>67</v>
      </c>
      <c r="Q486">
        <v>3</v>
      </c>
      <c r="R486">
        <v>5</v>
      </c>
      <c r="S486">
        <v>5</v>
      </c>
      <c r="T486">
        <v>1</v>
      </c>
      <c r="U486">
        <v>5</v>
      </c>
      <c r="V486">
        <v>5</v>
      </c>
      <c r="X486">
        <v>5</v>
      </c>
      <c r="Y486">
        <v>5</v>
      </c>
      <c r="Z486">
        <v>5</v>
      </c>
      <c r="AA486">
        <v>5</v>
      </c>
      <c r="AB486">
        <v>5</v>
      </c>
      <c r="AC486" t="s">
        <v>326</v>
      </c>
      <c r="AJ486">
        <v>5</v>
      </c>
      <c r="AK486" t="s">
        <v>239</v>
      </c>
      <c r="AL486" t="s">
        <v>323</v>
      </c>
      <c r="AQ486" t="s">
        <v>239</v>
      </c>
      <c r="AR486" s="124" t="s">
        <v>239</v>
      </c>
      <c r="AS486" t="s">
        <v>7</v>
      </c>
      <c r="AU486" t="s">
        <v>7</v>
      </c>
      <c r="AW486">
        <v>5</v>
      </c>
      <c r="AX486" s="124">
        <v>5</v>
      </c>
      <c r="AY486" s="209" t="s">
        <v>309</v>
      </c>
      <c r="AZ486" t="s">
        <v>310</v>
      </c>
      <c r="BB486">
        <f t="shared" ref="BB486:BB549" si="39">IF(IFERROR(FIND(BB$1,$H486,1),0)&lt;&gt;0,1,0)</f>
        <v>1</v>
      </c>
      <c r="BC486">
        <f t="shared" si="36"/>
        <v>0</v>
      </c>
      <c r="BD486">
        <f t="shared" si="36"/>
        <v>0</v>
      </c>
      <c r="BE486">
        <f t="shared" si="36"/>
        <v>0</v>
      </c>
      <c r="BF486">
        <f t="shared" si="36"/>
        <v>0</v>
      </c>
      <c r="BG486">
        <f t="shared" si="36"/>
        <v>0</v>
      </c>
      <c r="BH486">
        <f t="shared" si="37"/>
        <v>0</v>
      </c>
      <c r="BI486">
        <f t="shared" si="38"/>
        <v>0</v>
      </c>
      <c r="BJ486">
        <f t="shared" si="38"/>
        <v>0</v>
      </c>
      <c r="BK486">
        <f t="shared" si="38"/>
        <v>1</v>
      </c>
      <c r="BL486">
        <f t="shared" si="38"/>
        <v>0</v>
      </c>
      <c r="BM486">
        <f t="shared" si="38"/>
        <v>0</v>
      </c>
      <c r="BN486">
        <f t="shared" si="38"/>
        <v>0</v>
      </c>
    </row>
    <row r="487" spans="3:66" x14ac:dyDescent="0.2">
      <c r="C487" s="167" t="str">
        <f>IFERROR(VLOOKUP(E487,BLIOTECAS!$C$1:$E$26,3,FALSE),"")</f>
        <v>Ciencias de la Salud</v>
      </c>
      <c r="D487" s="229">
        <v>43970.477777777778</v>
      </c>
      <c r="E487" t="s">
        <v>200</v>
      </c>
      <c r="F487" t="s">
        <v>303</v>
      </c>
      <c r="G487" t="s">
        <v>304</v>
      </c>
      <c r="H487" t="s">
        <v>330</v>
      </c>
      <c r="I487" t="s">
        <v>200</v>
      </c>
      <c r="J487" t="s">
        <v>89</v>
      </c>
      <c r="Q487">
        <v>4</v>
      </c>
      <c r="R487">
        <v>5</v>
      </c>
      <c r="S487">
        <v>3</v>
      </c>
      <c r="T487">
        <v>2</v>
      </c>
      <c r="U487">
        <v>5</v>
      </c>
      <c r="V487">
        <v>4</v>
      </c>
      <c r="X487">
        <v>4</v>
      </c>
      <c r="Y487">
        <v>5</v>
      </c>
      <c r="Z487">
        <v>5</v>
      </c>
      <c r="AA487">
        <v>5</v>
      </c>
      <c r="AB487">
        <v>5</v>
      </c>
      <c r="AC487" t="s">
        <v>314</v>
      </c>
      <c r="AJ487">
        <v>4</v>
      </c>
      <c r="AK487" t="s">
        <v>239</v>
      </c>
      <c r="AL487" t="s">
        <v>323</v>
      </c>
      <c r="AQ487" t="s">
        <v>239</v>
      </c>
      <c r="AR487" s="124" t="s">
        <v>239</v>
      </c>
      <c r="AS487" t="s">
        <v>239</v>
      </c>
      <c r="AT487" t="s">
        <v>6</v>
      </c>
      <c r="AU487" t="s">
        <v>7</v>
      </c>
      <c r="AW487">
        <v>5</v>
      </c>
      <c r="AX487" s="124">
        <v>5</v>
      </c>
      <c r="AY487" s="209" t="s">
        <v>309</v>
      </c>
      <c r="AZ487" t="s">
        <v>310</v>
      </c>
      <c r="BB487">
        <f t="shared" si="39"/>
        <v>0</v>
      </c>
      <c r="BC487">
        <f t="shared" si="36"/>
        <v>1</v>
      </c>
      <c r="BD487">
        <f t="shared" si="36"/>
        <v>0</v>
      </c>
      <c r="BE487">
        <f t="shared" si="36"/>
        <v>0</v>
      </c>
      <c r="BF487">
        <f t="shared" si="36"/>
        <v>0</v>
      </c>
      <c r="BG487">
        <f t="shared" si="36"/>
        <v>0</v>
      </c>
      <c r="BH487">
        <f t="shared" si="37"/>
        <v>0</v>
      </c>
      <c r="BI487">
        <f t="shared" si="38"/>
        <v>0</v>
      </c>
      <c r="BJ487">
        <f t="shared" si="38"/>
        <v>0</v>
      </c>
      <c r="BK487">
        <f t="shared" si="38"/>
        <v>0</v>
      </c>
      <c r="BL487">
        <f t="shared" si="38"/>
        <v>0</v>
      </c>
      <c r="BM487">
        <f t="shared" si="38"/>
        <v>1</v>
      </c>
      <c r="BN487">
        <f t="shared" si="38"/>
        <v>0</v>
      </c>
    </row>
    <row r="488" spans="3:66" x14ac:dyDescent="0.2">
      <c r="C488" s="167" t="str">
        <f>IFERROR(VLOOKUP(E488,BLIOTECAS!$C$1:$E$26,3,FALSE),"")</f>
        <v>Humanidades</v>
      </c>
      <c r="D488" s="229">
        <v>43970.477777777778</v>
      </c>
      <c r="E488" t="s">
        <v>83</v>
      </c>
      <c r="F488" t="s">
        <v>303</v>
      </c>
      <c r="G488" t="s">
        <v>311</v>
      </c>
      <c r="H488" t="s">
        <v>333</v>
      </c>
      <c r="Q488">
        <v>1</v>
      </c>
      <c r="R488">
        <v>5</v>
      </c>
      <c r="S488">
        <v>3</v>
      </c>
      <c r="T488">
        <v>2</v>
      </c>
      <c r="U488">
        <v>3</v>
      </c>
      <c r="V488">
        <v>5</v>
      </c>
      <c r="X488">
        <v>5</v>
      </c>
      <c r="Y488">
        <v>5</v>
      </c>
      <c r="Z488">
        <v>5</v>
      </c>
      <c r="AA488">
        <v>5</v>
      </c>
      <c r="AB488">
        <v>4</v>
      </c>
      <c r="AC488" t="s">
        <v>326</v>
      </c>
      <c r="AJ488">
        <v>5</v>
      </c>
      <c r="AK488" t="s">
        <v>239</v>
      </c>
      <c r="AL488" t="s">
        <v>323</v>
      </c>
      <c r="AQ488" t="s">
        <v>239</v>
      </c>
      <c r="AR488" s="124" t="s">
        <v>239</v>
      </c>
      <c r="AS488" t="s">
        <v>239</v>
      </c>
      <c r="AT488" t="s">
        <v>324</v>
      </c>
      <c r="AU488" t="s">
        <v>7</v>
      </c>
      <c r="AW488">
        <v>5</v>
      </c>
      <c r="AX488" s="124">
        <v>5</v>
      </c>
      <c r="AY488" s="209" t="s">
        <v>321</v>
      </c>
      <c r="AZ488" t="s">
        <v>310</v>
      </c>
      <c r="BB488">
        <f t="shared" si="39"/>
        <v>0</v>
      </c>
      <c r="BC488">
        <f t="shared" si="36"/>
        <v>0</v>
      </c>
      <c r="BD488">
        <f t="shared" si="36"/>
        <v>0</v>
      </c>
      <c r="BE488">
        <f t="shared" si="36"/>
        <v>1</v>
      </c>
      <c r="BF488">
        <f t="shared" si="36"/>
        <v>0</v>
      </c>
      <c r="BG488">
        <f t="shared" si="36"/>
        <v>0</v>
      </c>
      <c r="BH488">
        <f t="shared" si="37"/>
        <v>0</v>
      </c>
      <c r="BI488">
        <f t="shared" si="38"/>
        <v>0</v>
      </c>
      <c r="BJ488">
        <f t="shared" si="38"/>
        <v>0</v>
      </c>
      <c r="BK488">
        <f t="shared" si="38"/>
        <v>1</v>
      </c>
      <c r="BL488">
        <f t="shared" si="38"/>
        <v>0</v>
      </c>
      <c r="BM488">
        <f t="shared" si="38"/>
        <v>0</v>
      </c>
      <c r="BN488">
        <f t="shared" si="38"/>
        <v>0</v>
      </c>
    </row>
    <row r="489" spans="3:66" x14ac:dyDescent="0.2">
      <c r="C489" s="167" t="str">
        <f>IFERROR(VLOOKUP(E489,BLIOTECAS!$C$1:$E$26,3,FALSE),"")</f>
        <v>Ciencias de la Salud</v>
      </c>
      <c r="D489" s="229">
        <v>43970.477777777778</v>
      </c>
      <c r="E489" t="s">
        <v>92</v>
      </c>
      <c r="F489" t="s">
        <v>303</v>
      </c>
      <c r="G489" t="s">
        <v>316</v>
      </c>
      <c r="H489" t="s">
        <v>384</v>
      </c>
      <c r="I489" t="s">
        <v>92</v>
      </c>
      <c r="Q489">
        <v>5</v>
      </c>
      <c r="R489">
        <v>3</v>
      </c>
      <c r="S489">
        <v>5</v>
      </c>
      <c r="T489">
        <v>2</v>
      </c>
      <c r="U489">
        <v>5</v>
      </c>
      <c r="V489">
        <v>4</v>
      </c>
      <c r="X489">
        <v>5</v>
      </c>
      <c r="Y489">
        <v>5</v>
      </c>
      <c r="Z489">
        <v>3</v>
      </c>
      <c r="AA489">
        <v>5</v>
      </c>
      <c r="AB489">
        <v>5</v>
      </c>
      <c r="AC489" t="s">
        <v>369</v>
      </c>
      <c r="AJ489">
        <v>5</v>
      </c>
      <c r="AK489" t="s">
        <v>239</v>
      </c>
      <c r="AL489" t="s">
        <v>323</v>
      </c>
      <c r="AQ489" t="s">
        <v>7</v>
      </c>
      <c r="AR489" s="124" t="s">
        <v>239</v>
      </c>
      <c r="AS489" t="s">
        <v>7</v>
      </c>
      <c r="AU489" t="s">
        <v>7</v>
      </c>
      <c r="AW489">
        <v>5</v>
      </c>
      <c r="AX489" s="124">
        <v>5</v>
      </c>
      <c r="AY489" s="209" t="s">
        <v>309</v>
      </c>
      <c r="AZ489" t="s">
        <v>315</v>
      </c>
      <c r="BB489">
        <f t="shared" si="39"/>
        <v>1</v>
      </c>
      <c r="BC489">
        <f t="shared" si="36"/>
        <v>0</v>
      </c>
      <c r="BD489">
        <f t="shared" si="36"/>
        <v>1</v>
      </c>
      <c r="BE489">
        <f t="shared" si="36"/>
        <v>0</v>
      </c>
      <c r="BF489">
        <f t="shared" si="36"/>
        <v>0</v>
      </c>
      <c r="BG489">
        <f t="shared" si="36"/>
        <v>0</v>
      </c>
      <c r="BH489">
        <f t="shared" si="37"/>
        <v>0</v>
      </c>
      <c r="BI489">
        <f t="shared" si="38"/>
        <v>1</v>
      </c>
      <c r="BJ489">
        <f t="shared" si="38"/>
        <v>0</v>
      </c>
      <c r="BK489">
        <f t="shared" si="38"/>
        <v>0</v>
      </c>
      <c r="BL489">
        <f t="shared" si="38"/>
        <v>0</v>
      </c>
      <c r="BM489">
        <f t="shared" si="38"/>
        <v>0</v>
      </c>
      <c r="BN489">
        <f t="shared" si="38"/>
        <v>0</v>
      </c>
    </row>
    <row r="490" spans="3:66" x14ac:dyDescent="0.2">
      <c r="C490" s="167" t="str">
        <f>IFERROR(VLOOKUP(E490,BLIOTECAS!$C$1:$E$26,3,FALSE),"")</f>
        <v>Ciencias de la Salud</v>
      </c>
      <c r="D490" s="229">
        <v>43970.477083333331</v>
      </c>
      <c r="E490" t="s">
        <v>91</v>
      </c>
      <c r="F490" t="s">
        <v>316</v>
      </c>
      <c r="G490" t="s">
        <v>304</v>
      </c>
      <c r="H490" t="s">
        <v>333</v>
      </c>
      <c r="I490" t="s">
        <v>317</v>
      </c>
      <c r="J490" t="s">
        <v>91</v>
      </c>
      <c r="Q490">
        <v>1</v>
      </c>
      <c r="R490">
        <v>5</v>
      </c>
      <c r="S490">
        <v>4</v>
      </c>
      <c r="T490">
        <v>3</v>
      </c>
      <c r="U490">
        <v>4</v>
      </c>
      <c r="V490">
        <v>1</v>
      </c>
      <c r="X490">
        <v>3</v>
      </c>
      <c r="Y490">
        <v>5</v>
      </c>
      <c r="Z490">
        <v>3</v>
      </c>
      <c r="AA490">
        <v>5</v>
      </c>
      <c r="AB490">
        <v>5</v>
      </c>
      <c r="AC490" t="s">
        <v>378</v>
      </c>
      <c r="AJ490">
        <v>5</v>
      </c>
      <c r="AK490" t="s">
        <v>239</v>
      </c>
      <c r="AQ490" t="s">
        <v>239</v>
      </c>
      <c r="AR490" s="124" t="s">
        <v>239</v>
      </c>
      <c r="AS490" t="s">
        <v>239</v>
      </c>
      <c r="AT490" t="s">
        <v>324</v>
      </c>
      <c r="AU490" t="s">
        <v>7</v>
      </c>
      <c r="AW490">
        <v>5</v>
      </c>
      <c r="AX490" s="124">
        <v>5</v>
      </c>
      <c r="AY490" s="209" t="s">
        <v>321</v>
      </c>
      <c r="AZ490" t="s">
        <v>315</v>
      </c>
      <c r="BB490">
        <f t="shared" si="39"/>
        <v>0</v>
      </c>
      <c r="BC490">
        <f t="shared" si="36"/>
        <v>0</v>
      </c>
      <c r="BD490">
        <f t="shared" si="36"/>
        <v>0</v>
      </c>
      <c r="BE490">
        <f t="shared" si="36"/>
        <v>1</v>
      </c>
      <c r="BF490">
        <f t="shared" si="36"/>
        <v>0</v>
      </c>
      <c r="BG490">
        <f t="shared" si="36"/>
        <v>0</v>
      </c>
      <c r="BH490">
        <f t="shared" si="37"/>
        <v>0</v>
      </c>
      <c r="BI490">
        <f t="shared" si="38"/>
        <v>1</v>
      </c>
      <c r="BJ490">
        <f t="shared" si="38"/>
        <v>0</v>
      </c>
      <c r="BK490">
        <f t="shared" si="38"/>
        <v>1</v>
      </c>
      <c r="BL490">
        <f t="shared" si="38"/>
        <v>0</v>
      </c>
      <c r="BM490">
        <f t="shared" si="38"/>
        <v>0</v>
      </c>
      <c r="BN490">
        <f t="shared" si="38"/>
        <v>0</v>
      </c>
    </row>
    <row r="491" spans="3:66" x14ac:dyDescent="0.2">
      <c r="C491" s="167" t="str">
        <f>IFERROR(VLOOKUP(E491,BLIOTECAS!$C$1:$E$26,3,FALSE),"")</f>
        <v>Ciencias Sociales</v>
      </c>
      <c r="D491" s="229">
        <v>43970.477083333331</v>
      </c>
      <c r="E491" t="s">
        <v>80</v>
      </c>
      <c r="F491" t="s">
        <v>303</v>
      </c>
      <c r="G491" t="s">
        <v>311</v>
      </c>
      <c r="H491" t="s">
        <v>339</v>
      </c>
      <c r="I491" t="s">
        <v>80</v>
      </c>
      <c r="J491" t="s">
        <v>317</v>
      </c>
      <c r="K491" t="s">
        <v>87</v>
      </c>
      <c r="L491" t="s">
        <v>385</v>
      </c>
      <c r="Q491">
        <v>5</v>
      </c>
      <c r="R491">
        <v>5</v>
      </c>
      <c r="S491">
        <v>5</v>
      </c>
      <c r="T491">
        <v>4</v>
      </c>
      <c r="U491">
        <v>4</v>
      </c>
      <c r="V491">
        <v>4</v>
      </c>
      <c r="X491">
        <v>3</v>
      </c>
      <c r="Y491">
        <v>5</v>
      </c>
      <c r="Z491">
        <v>5</v>
      </c>
      <c r="AA491">
        <v>5</v>
      </c>
      <c r="AB491">
        <v>5</v>
      </c>
      <c r="AC491" t="s">
        <v>320</v>
      </c>
      <c r="AJ491">
        <v>4</v>
      </c>
      <c r="AK491" t="s">
        <v>239</v>
      </c>
      <c r="AL491" t="s">
        <v>323</v>
      </c>
      <c r="AQ491" t="s">
        <v>239</v>
      </c>
      <c r="AR491" s="124" t="s">
        <v>239</v>
      </c>
      <c r="AS491" t="s">
        <v>239</v>
      </c>
      <c r="AT491" t="s">
        <v>324</v>
      </c>
      <c r="AU491" t="s">
        <v>239</v>
      </c>
      <c r="AW491">
        <v>5</v>
      </c>
      <c r="AX491" s="124">
        <v>5</v>
      </c>
      <c r="AY491" s="209" t="s">
        <v>309</v>
      </c>
      <c r="AZ491" t="s">
        <v>315</v>
      </c>
      <c r="BB491">
        <f t="shared" si="39"/>
        <v>0</v>
      </c>
      <c r="BC491">
        <f t="shared" si="36"/>
        <v>0</v>
      </c>
      <c r="BD491">
        <f t="shared" si="36"/>
        <v>1</v>
      </c>
      <c r="BE491">
        <f t="shared" si="36"/>
        <v>0</v>
      </c>
      <c r="BF491">
        <f t="shared" si="36"/>
        <v>0</v>
      </c>
      <c r="BG491">
        <f t="shared" si="36"/>
        <v>0</v>
      </c>
      <c r="BH491">
        <f t="shared" si="37"/>
        <v>1</v>
      </c>
      <c r="BI491">
        <f t="shared" si="38"/>
        <v>1</v>
      </c>
      <c r="BJ491">
        <f t="shared" si="38"/>
        <v>0</v>
      </c>
      <c r="BK491">
        <f t="shared" si="38"/>
        <v>1</v>
      </c>
      <c r="BL491">
        <f t="shared" si="38"/>
        <v>1</v>
      </c>
      <c r="BM491">
        <f t="shared" si="38"/>
        <v>0</v>
      </c>
      <c r="BN491">
        <f t="shared" si="38"/>
        <v>0</v>
      </c>
    </row>
    <row r="492" spans="3:66" x14ac:dyDescent="0.2">
      <c r="C492" s="167" t="str">
        <f>IFERROR(VLOOKUP(E492,BLIOTECAS!$C$1:$E$26,3,FALSE),"")</f>
        <v>Ciencias Experimentales</v>
      </c>
      <c r="D492" s="229">
        <v>43970.477083333331</v>
      </c>
      <c r="E492" t="s">
        <v>88</v>
      </c>
      <c r="F492" t="s">
        <v>303</v>
      </c>
      <c r="G492" t="s">
        <v>311</v>
      </c>
      <c r="H492" t="s">
        <v>330</v>
      </c>
      <c r="I492" t="s">
        <v>79</v>
      </c>
      <c r="Q492">
        <v>1</v>
      </c>
      <c r="R492">
        <v>5</v>
      </c>
      <c r="S492">
        <v>3</v>
      </c>
      <c r="T492">
        <v>2</v>
      </c>
      <c r="U492">
        <v>3</v>
      </c>
      <c r="V492">
        <v>4</v>
      </c>
      <c r="X492">
        <v>4</v>
      </c>
      <c r="Y492">
        <v>5</v>
      </c>
      <c r="Z492">
        <v>5</v>
      </c>
      <c r="AA492">
        <v>5</v>
      </c>
      <c r="AB492">
        <v>5</v>
      </c>
      <c r="AC492" t="s">
        <v>314</v>
      </c>
      <c r="AJ492">
        <v>4</v>
      </c>
      <c r="AK492" t="s">
        <v>239</v>
      </c>
      <c r="AL492" t="s">
        <v>327</v>
      </c>
      <c r="AQ492" t="s">
        <v>7</v>
      </c>
      <c r="AR492" s="124" t="s">
        <v>239</v>
      </c>
      <c r="AS492" t="s">
        <v>239</v>
      </c>
      <c r="AT492" t="s">
        <v>324</v>
      </c>
      <c r="AU492" t="s">
        <v>7</v>
      </c>
      <c r="AW492">
        <v>5</v>
      </c>
      <c r="AX492" s="124">
        <v>5</v>
      </c>
      <c r="AY492" s="209" t="s">
        <v>309</v>
      </c>
      <c r="AZ492" t="s">
        <v>315</v>
      </c>
      <c r="BB492">
        <f t="shared" si="39"/>
        <v>0</v>
      </c>
      <c r="BC492">
        <f t="shared" si="36"/>
        <v>1</v>
      </c>
      <c r="BD492">
        <f t="shared" si="36"/>
        <v>0</v>
      </c>
      <c r="BE492">
        <f t="shared" si="36"/>
        <v>0</v>
      </c>
      <c r="BF492">
        <f t="shared" si="36"/>
        <v>0</v>
      </c>
      <c r="BG492">
        <f t="shared" si="36"/>
        <v>0</v>
      </c>
      <c r="BH492">
        <f t="shared" si="37"/>
        <v>0</v>
      </c>
      <c r="BI492">
        <f t="shared" si="38"/>
        <v>0</v>
      </c>
      <c r="BJ492">
        <f t="shared" si="38"/>
        <v>0</v>
      </c>
      <c r="BK492">
        <f t="shared" si="38"/>
        <v>0</v>
      </c>
      <c r="BL492">
        <f t="shared" si="38"/>
        <v>0</v>
      </c>
      <c r="BM492">
        <f t="shared" si="38"/>
        <v>1</v>
      </c>
      <c r="BN492">
        <f t="shared" si="38"/>
        <v>0</v>
      </c>
    </row>
    <row r="493" spans="3:66" x14ac:dyDescent="0.2">
      <c r="C493" s="167" t="str">
        <f>IFERROR(VLOOKUP(E493,BLIOTECAS!$C$1:$E$26,3,FALSE),"")</f>
        <v>Ciencias Sociales</v>
      </c>
      <c r="D493" s="229">
        <v>43970.477083333331</v>
      </c>
      <c r="E493" t="s">
        <v>80</v>
      </c>
      <c r="F493" t="s">
        <v>316</v>
      </c>
      <c r="G493" t="s">
        <v>303</v>
      </c>
      <c r="H493" t="s">
        <v>312</v>
      </c>
      <c r="I493" t="s">
        <v>80</v>
      </c>
      <c r="J493" t="s">
        <v>76</v>
      </c>
      <c r="K493" t="s">
        <v>83</v>
      </c>
      <c r="Q493">
        <v>3</v>
      </c>
      <c r="R493">
        <v>4</v>
      </c>
      <c r="S493">
        <v>2</v>
      </c>
      <c r="T493">
        <v>1</v>
      </c>
      <c r="U493">
        <v>5</v>
      </c>
      <c r="V493">
        <v>3</v>
      </c>
      <c r="X493">
        <v>4</v>
      </c>
      <c r="Y493">
        <v>4</v>
      </c>
      <c r="Z493">
        <v>3</v>
      </c>
      <c r="AB493">
        <v>3</v>
      </c>
      <c r="AC493" t="s">
        <v>306</v>
      </c>
      <c r="AJ493">
        <v>3</v>
      </c>
      <c r="AK493" t="s">
        <v>239</v>
      </c>
      <c r="AL493" t="s">
        <v>323</v>
      </c>
      <c r="AQ493" t="s">
        <v>239</v>
      </c>
      <c r="AR493" s="124" t="s">
        <v>7</v>
      </c>
      <c r="AS493" t="s">
        <v>7</v>
      </c>
      <c r="AU493" t="s">
        <v>7</v>
      </c>
      <c r="AW493">
        <v>4</v>
      </c>
      <c r="AX493" s="124">
        <v>4</v>
      </c>
      <c r="AY493" s="209" t="s">
        <v>321</v>
      </c>
      <c r="AZ493" t="s">
        <v>315</v>
      </c>
      <c r="BB493">
        <f t="shared" si="39"/>
        <v>1</v>
      </c>
      <c r="BC493">
        <f t="shared" si="36"/>
        <v>0</v>
      </c>
      <c r="BD493">
        <f t="shared" si="36"/>
        <v>0</v>
      </c>
      <c r="BE493">
        <f t="shared" si="36"/>
        <v>0</v>
      </c>
      <c r="BF493">
        <f t="shared" si="36"/>
        <v>0</v>
      </c>
      <c r="BG493">
        <f t="shared" si="36"/>
        <v>0</v>
      </c>
      <c r="BH493">
        <f t="shared" si="37"/>
        <v>0</v>
      </c>
      <c r="BI493">
        <f t="shared" si="38"/>
        <v>1</v>
      </c>
      <c r="BJ493">
        <f t="shared" si="38"/>
        <v>0</v>
      </c>
      <c r="BK493">
        <f t="shared" si="38"/>
        <v>1</v>
      </c>
      <c r="BL493">
        <f t="shared" si="38"/>
        <v>1</v>
      </c>
      <c r="BM493">
        <f t="shared" si="38"/>
        <v>0</v>
      </c>
      <c r="BN493">
        <f t="shared" si="38"/>
        <v>1</v>
      </c>
    </row>
    <row r="494" spans="3:66" x14ac:dyDescent="0.2">
      <c r="C494" s="167" t="str">
        <f>IFERROR(VLOOKUP(E494,BLIOTECAS!$C$1:$E$26,3,FALSE),"")</f>
        <v>Humanidades</v>
      </c>
      <c r="D494" s="229">
        <v>43970.477083333331</v>
      </c>
      <c r="E494" t="s">
        <v>85</v>
      </c>
      <c r="F494" t="s">
        <v>316</v>
      </c>
      <c r="G494" t="s">
        <v>303</v>
      </c>
      <c r="H494" t="s">
        <v>330</v>
      </c>
      <c r="I494" t="s">
        <v>317</v>
      </c>
      <c r="J494" t="s">
        <v>86</v>
      </c>
      <c r="K494" t="s">
        <v>86</v>
      </c>
      <c r="Q494">
        <v>2</v>
      </c>
      <c r="R494">
        <v>2</v>
      </c>
      <c r="S494">
        <v>4</v>
      </c>
      <c r="T494">
        <v>3</v>
      </c>
      <c r="U494">
        <v>4</v>
      </c>
      <c r="V494">
        <v>2</v>
      </c>
      <c r="X494">
        <v>3</v>
      </c>
      <c r="Y494">
        <v>3</v>
      </c>
      <c r="Z494">
        <v>3</v>
      </c>
      <c r="AA494">
        <v>3</v>
      </c>
      <c r="AB494">
        <v>3</v>
      </c>
      <c r="AC494" t="s">
        <v>314</v>
      </c>
      <c r="AJ494">
        <v>3</v>
      </c>
      <c r="AK494" t="s">
        <v>239</v>
      </c>
      <c r="AL494" t="s">
        <v>307</v>
      </c>
      <c r="AQ494" t="s">
        <v>239</v>
      </c>
      <c r="AR494" s="124" t="s">
        <v>239</v>
      </c>
      <c r="AS494" t="s">
        <v>7</v>
      </c>
      <c r="AU494" t="s">
        <v>7</v>
      </c>
      <c r="AW494">
        <v>5</v>
      </c>
      <c r="AX494" s="124">
        <v>5</v>
      </c>
      <c r="AY494" s="209" t="s">
        <v>321</v>
      </c>
      <c r="AZ494" t="s">
        <v>337</v>
      </c>
      <c r="BA494" t="s">
        <v>386</v>
      </c>
      <c r="BB494">
        <f t="shared" si="39"/>
        <v>0</v>
      </c>
      <c r="BC494">
        <f t="shared" si="36"/>
        <v>1</v>
      </c>
      <c r="BD494">
        <f t="shared" si="36"/>
        <v>0</v>
      </c>
      <c r="BE494">
        <f t="shared" si="36"/>
        <v>0</v>
      </c>
      <c r="BF494">
        <f t="shared" si="36"/>
        <v>0</v>
      </c>
      <c r="BG494">
        <f t="shared" si="36"/>
        <v>0</v>
      </c>
      <c r="BH494">
        <f t="shared" si="37"/>
        <v>0</v>
      </c>
      <c r="BI494">
        <f t="shared" si="38"/>
        <v>0</v>
      </c>
      <c r="BJ494">
        <f t="shared" si="38"/>
        <v>0</v>
      </c>
      <c r="BK494">
        <f t="shared" si="38"/>
        <v>0</v>
      </c>
      <c r="BL494">
        <f t="shared" si="38"/>
        <v>0</v>
      </c>
      <c r="BM494">
        <f t="shared" si="38"/>
        <v>1</v>
      </c>
      <c r="BN494">
        <f t="shared" si="38"/>
        <v>0</v>
      </c>
    </row>
    <row r="495" spans="3:66" x14ac:dyDescent="0.2">
      <c r="C495" s="167" t="str">
        <f>IFERROR(VLOOKUP(E495,BLIOTECAS!$C$1:$E$26,3,FALSE),"")</f>
        <v>Ciencias de la Salud</v>
      </c>
      <c r="D495" s="229">
        <v>43970.476388888892</v>
      </c>
      <c r="E495" t="s">
        <v>84</v>
      </c>
      <c r="F495" t="s">
        <v>303</v>
      </c>
      <c r="G495" t="s">
        <v>311</v>
      </c>
      <c r="H495" t="s">
        <v>312</v>
      </c>
      <c r="I495" t="s">
        <v>84</v>
      </c>
      <c r="Q495">
        <v>5</v>
      </c>
      <c r="R495">
        <v>5</v>
      </c>
      <c r="S495">
        <v>5</v>
      </c>
      <c r="U495">
        <v>4</v>
      </c>
      <c r="V495">
        <v>3</v>
      </c>
      <c r="X495">
        <v>4</v>
      </c>
      <c r="Y495">
        <v>5</v>
      </c>
      <c r="Z495">
        <v>4</v>
      </c>
      <c r="AA495">
        <v>4</v>
      </c>
      <c r="AB495">
        <v>4</v>
      </c>
      <c r="AC495" t="s">
        <v>387</v>
      </c>
      <c r="AJ495">
        <v>5</v>
      </c>
      <c r="AK495" t="s">
        <v>239</v>
      </c>
      <c r="AL495" t="s">
        <v>327</v>
      </c>
      <c r="AQ495" t="s">
        <v>7</v>
      </c>
      <c r="AR495" s="124" t="s">
        <v>239</v>
      </c>
      <c r="AS495" t="s">
        <v>7</v>
      </c>
      <c r="AU495" t="s">
        <v>7</v>
      </c>
      <c r="AW495">
        <v>5</v>
      </c>
      <c r="AX495" s="124">
        <v>5</v>
      </c>
      <c r="AY495" s="209" t="s">
        <v>309</v>
      </c>
      <c r="AZ495" t="s">
        <v>310</v>
      </c>
      <c r="BB495">
        <f t="shared" si="39"/>
        <v>1</v>
      </c>
      <c r="BC495">
        <f t="shared" si="36"/>
        <v>0</v>
      </c>
      <c r="BD495">
        <f t="shared" si="36"/>
        <v>0</v>
      </c>
      <c r="BE495">
        <f t="shared" si="36"/>
        <v>0</v>
      </c>
      <c r="BF495">
        <f t="shared" si="36"/>
        <v>0</v>
      </c>
      <c r="BG495">
        <f t="shared" si="36"/>
        <v>0</v>
      </c>
      <c r="BH495">
        <f t="shared" si="37"/>
        <v>0</v>
      </c>
      <c r="BI495">
        <f t="shared" si="38"/>
        <v>0</v>
      </c>
      <c r="BJ495">
        <f t="shared" si="38"/>
        <v>0</v>
      </c>
      <c r="BK495">
        <f t="shared" si="38"/>
        <v>1</v>
      </c>
      <c r="BL495">
        <f t="shared" si="38"/>
        <v>0</v>
      </c>
      <c r="BM495">
        <f t="shared" si="38"/>
        <v>0</v>
      </c>
      <c r="BN495">
        <f t="shared" si="38"/>
        <v>1</v>
      </c>
    </row>
    <row r="496" spans="3:66" x14ac:dyDescent="0.2">
      <c r="C496" s="167" t="str">
        <f>IFERROR(VLOOKUP(E496,BLIOTECAS!$C$1:$E$26,3,FALSE),"")</f>
        <v>Ciencias Experimentales</v>
      </c>
      <c r="D496" s="229">
        <v>43970.476388888892</v>
      </c>
      <c r="E496" t="s">
        <v>77</v>
      </c>
      <c r="F496" t="s">
        <v>316</v>
      </c>
      <c r="G496" t="s">
        <v>311</v>
      </c>
      <c r="H496" t="s">
        <v>330</v>
      </c>
      <c r="I496" t="s">
        <v>77</v>
      </c>
      <c r="J496" t="s">
        <v>79</v>
      </c>
      <c r="Q496">
        <v>1</v>
      </c>
      <c r="R496">
        <v>5</v>
      </c>
      <c r="S496">
        <v>5</v>
      </c>
      <c r="T496">
        <v>5</v>
      </c>
      <c r="U496">
        <v>2</v>
      </c>
      <c r="V496">
        <v>5</v>
      </c>
      <c r="X496">
        <v>5</v>
      </c>
      <c r="Y496">
        <v>5</v>
      </c>
      <c r="Z496">
        <v>3</v>
      </c>
      <c r="AA496">
        <v>5</v>
      </c>
      <c r="AB496">
        <v>3</v>
      </c>
      <c r="AC496" t="s">
        <v>314</v>
      </c>
      <c r="AJ496">
        <v>4</v>
      </c>
      <c r="AK496" t="s">
        <v>239</v>
      </c>
      <c r="AL496" t="s">
        <v>307</v>
      </c>
      <c r="AQ496" t="s">
        <v>7</v>
      </c>
      <c r="AR496" s="124" t="s">
        <v>239</v>
      </c>
      <c r="AS496" t="s">
        <v>7</v>
      </c>
      <c r="AU496" t="s">
        <v>7</v>
      </c>
      <c r="AW496">
        <v>5</v>
      </c>
      <c r="AX496" s="124">
        <v>5</v>
      </c>
      <c r="AY496" s="209" t="s">
        <v>321</v>
      </c>
      <c r="AZ496" t="s">
        <v>315</v>
      </c>
      <c r="BB496">
        <f t="shared" si="39"/>
        <v>0</v>
      </c>
      <c r="BC496">
        <f t="shared" si="36"/>
        <v>1</v>
      </c>
      <c r="BD496">
        <f t="shared" si="36"/>
        <v>0</v>
      </c>
      <c r="BE496">
        <f t="shared" si="36"/>
        <v>0</v>
      </c>
      <c r="BF496">
        <f t="shared" si="36"/>
        <v>0</v>
      </c>
      <c r="BG496">
        <f t="shared" si="36"/>
        <v>0</v>
      </c>
      <c r="BH496">
        <f t="shared" si="37"/>
        <v>0</v>
      </c>
      <c r="BI496">
        <f t="shared" si="38"/>
        <v>0</v>
      </c>
      <c r="BJ496">
        <f t="shared" si="38"/>
        <v>0</v>
      </c>
      <c r="BK496">
        <f t="shared" si="38"/>
        <v>0</v>
      </c>
      <c r="BL496">
        <f t="shared" si="38"/>
        <v>0</v>
      </c>
      <c r="BM496">
        <f t="shared" si="38"/>
        <v>1</v>
      </c>
      <c r="BN496">
        <f t="shared" si="38"/>
        <v>0</v>
      </c>
    </row>
    <row r="497" spans="3:66" x14ac:dyDescent="0.2">
      <c r="C497" s="167" t="str">
        <f>IFERROR(VLOOKUP(E497,BLIOTECAS!$C$1:$E$26,3,FALSE),"")</f>
        <v>Ciencias de la Salud</v>
      </c>
      <c r="D497" s="229">
        <v>43970.476388888892</v>
      </c>
      <c r="E497" t="s">
        <v>89</v>
      </c>
      <c r="F497" t="s">
        <v>311</v>
      </c>
      <c r="G497" t="s">
        <v>304</v>
      </c>
      <c r="H497" t="s">
        <v>312</v>
      </c>
      <c r="I497" t="s">
        <v>91</v>
      </c>
      <c r="J497" t="s">
        <v>203</v>
      </c>
      <c r="K497" t="s">
        <v>317</v>
      </c>
      <c r="Q497">
        <v>5</v>
      </c>
      <c r="R497">
        <v>5</v>
      </c>
      <c r="S497">
        <v>3</v>
      </c>
      <c r="T497">
        <v>5</v>
      </c>
      <c r="U497">
        <v>4</v>
      </c>
      <c r="V497">
        <v>4</v>
      </c>
      <c r="X497">
        <v>5</v>
      </c>
      <c r="Y497">
        <v>5</v>
      </c>
      <c r="Z497">
        <v>4</v>
      </c>
      <c r="AA497">
        <v>5</v>
      </c>
      <c r="AB497">
        <v>4</v>
      </c>
      <c r="AC497" t="s">
        <v>314</v>
      </c>
      <c r="AJ497">
        <v>4</v>
      </c>
      <c r="AK497" t="s">
        <v>239</v>
      </c>
      <c r="AL497" t="s">
        <v>323</v>
      </c>
      <c r="AQ497" t="s">
        <v>7</v>
      </c>
      <c r="AR497" s="124" t="s">
        <v>239</v>
      </c>
      <c r="AS497" t="s">
        <v>239</v>
      </c>
      <c r="AT497" t="s">
        <v>6</v>
      </c>
      <c r="AU497" t="s">
        <v>7</v>
      </c>
      <c r="AW497">
        <v>5</v>
      </c>
      <c r="AX497" s="124">
        <v>5</v>
      </c>
      <c r="AY497" s="209" t="s">
        <v>309</v>
      </c>
      <c r="AZ497" t="s">
        <v>310</v>
      </c>
      <c r="BB497">
        <f t="shared" si="39"/>
        <v>1</v>
      </c>
      <c r="BC497">
        <f t="shared" si="36"/>
        <v>0</v>
      </c>
      <c r="BD497">
        <f t="shared" si="36"/>
        <v>0</v>
      </c>
      <c r="BE497">
        <f t="shared" si="36"/>
        <v>0</v>
      </c>
      <c r="BF497">
        <f t="shared" si="36"/>
        <v>0</v>
      </c>
      <c r="BG497">
        <f t="shared" si="36"/>
        <v>0</v>
      </c>
      <c r="BH497">
        <f t="shared" si="37"/>
        <v>0</v>
      </c>
      <c r="BI497">
        <f t="shared" si="38"/>
        <v>0</v>
      </c>
      <c r="BJ497">
        <f t="shared" si="38"/>
        <v>0</v>
      </c>
      <c r="BK497">
        <f t="shared" si="38"/>
        <v>0</v>
      </c>
      <c r="BL497">
        <f t="shared" si="38"/>
        <v>0</v>
      </c>
      <c r="BM497">
        <f t="shared" si="38"/>
        <v>1</v>
      </c>
      <c r="BN497">
        <f t="shared" si="38"/>
        <v>0</v>
      </c>
    </row>
    <row r="498" spans="3:66" x14ac:dyDescent="0.2">
      <c r="C498" s="167" t="str">
        <f>IFERROR(VLOOKUP(E498,BLIOTECAS!$C$1:$E$26,3,FALSE),"")</f>
        <v>Ciencias de la Salud</v>
      </c>
      <c r="D498" s="229">
        <v>43970.475694444445</v>
      </c>
      <c r="E498" t="s">
        <v>89</v>
      </c>
      <c r="F498" t="s">
        <v>316</v>
      </c>
      <c r="G498" t="s">
        <v>311</v>
      </c>
      <c r="H498" t="s">
        <v>312</v>
      </c>
      <c r="I498" t="s">
        <v>89</v>
      </c>
      <c r="Q498">
        <v>2</v>
      </c>
      <c r="R498">
        <v>5</v>
      </c>
      <c r="S498">
        <v>3</v>
      </c>
      <c r="T498">
        <v>5</v>
      </c>
      <c r="U498">
        <v>5</v>
      </c>
      <c r="V498">
        <v>2</v>
      </c>
      <c r="X498">
        <v>3</v>
      </c>
      <c r="Y498">
        <v>4</v>
      </c>
      <c r="Z498">
        <v>3</v>
      </c>
      <c r="AA498">
        <v>3</v>
      </c>
      <c r="AB498">
        <v>3</v>
      </c>
      <c r="AC498" t="s">
        <v>314</v>
      </c>
      <c r="AJ498">
        <v>3</v>
      </c>
      <c r="AK498" t="s">
        <v>7</v>
      </c>
      <c r="AQ498" t="s">
        <v>7</v>
      </c>
      <c r="AR498" s="124" t="s">
        <v>7</v>
      </c>
      <c r="AS498" t="s">
        <v>7</v>
      </c>
      <c r="AU498" t="s">
        <v>7</v>
      </c>
      <c r="AW498">
        <v>3</v>
      </c>
      <c r="AX498" s="124">
        <v>4</v>
      </c>
      <c r="AY498" s="209" t="s">
        <v>343</v>
      </c>
      <c r="AZ498" t="s">
        <v>315</v>
      </c>
      <c r="BB498">
        <f t="shared" si="39"/>
        <v>1</v>
      </c>
      <c r="BC498">
        <f t="shared" si="36"/>
        <v>0</v>
      </c>
      <c r="BD498">
        <f t="shared" si="36"/>
        <v>0</v>
      </c>
      <c r="BE498">
        <f t="shared" si="36"/>
        <v>0</v>
      </c>
      <c r="BF498">
        <f t="shared" si="36"/>
        <v>0</v>
      </c>
      <c r="BG498">
        <f t="shared" si="36"/>
        <v>0</v>
      </c>
      <c r="BH498">
        <f t="shared" si="37"/>
        <v>0</v>
      </c>
      <c r="BI498">
        <f t="shared" si="38"/>
        <v>0</v>
      </c>
      <c r="BJ498">
        <f t="shared" si="38"/>
        <v>0</v>
      </c>
      <c r="BK498">
        <f t="shared" si="38"/>
        <v>0</v>
      </c>
      <c r="BL498">
        <f t="shared" si="38"/>
        <v>0</v>
      </c>
      <c r="BM498">
        <f t="shared" si="38"/>
        <v>1</v>
      </c>
      <c r="BN498">
        <f t="shared" si="38"/>
        <v>0</v>
      </c>
    </row>
    <row r="499" spans="3:66" x14ac:dyDescent="0.2">
      <c r="C499" s="167" t="str">
        <f>IFERROR(VLOOKUP(E499,BLIOTECAS!$C$1:$E$26,3,FALSE),"")</f>
        <v>Ciencias Experimentales</v>
      </c>
      <c r="D499" s="229">
        <v>43970.475694444445</v>
      </c>
      <c r="E499" t="s">
        <v>73</v>
      </c>
      <c r="F499" t="s">
        <v>316</v>
      </c>
      <c r="G499" t="s">
        <v>311</v>
      </c>
      <c r="H499" t="s">
        <v>312</v>
      </c>
      <c r="I499" t="s">
        <v>73</v>
      </c>
      <c r="Q499">
        <v>5</v>
      </c>
      <c r="R499">
        <v>3</v>
      </c>
      <c r="T499">
        <v>3</v>
      </c>
      <c r="U499">
        <v>5</v>
      </c>
      <c r="V499">
        <v>4</v>
      </c>
      <c r="X499">
        <v>4</v>
      </c>
      <c r="Y499">
        <v>5</v>
      </c>
      <c r="Z499">
        <v>3</v>
      </c>
      <c r="AA499">
        <v>4</v>
      </c>
      <c r="AB499">
        <v>4</v>
      </c>
      <c r="AC499" t="s">
        <v>387</v>
      </c>
      <c r="AJ499">
        <v>4</v>
      </c>
      <c r="AK499" t="s">
        <v>239</v>
      </c>
      <c r="AL499" t="s">
        <v>307</v>
      </c>
      <c r="AQ499" t="s">
        <v>7</v>
      </c>
      <c r="AR499" s="124" t="s">
        <v>239</v>
      </c>
      <c r="AS499" t="s">
        <v>7</v>
      </c>
      <c r="AU499" t="s">
        <v>239</v>
      </c>
      <c r="AW499">
        <v>4</v>
      </c>
      <c r="AX499" s="124">
        <v>5</v>
      </c>
      <c r="AY499" s="209" t="s">
        <v>321</v>
      </c>
      <c r="AZ499" t="s">
        <v>315</v>
      </c>
      <c r="BB499">
        <f t="shared" si="39"/>
        <v>1</v>
      </c>
      <c r="BC499">
        <f t="shared" si="36"/>
        <v>0</v>
      </c>
      <c r="BD499">
        <f t="shared" si="36"/>
        <v>0</v>
      </c>
      <c r="BE499">
        <f t="shared" si="36"/>
        <v>0</v>
      </c>
      <c r="BF499">
        <f t="shared" si="36"/>
        <v>0</v>
      </c>
      <c r="BG499">
        <f t="shared" si="36"/>
        <v>0</v>
      </c>
      <c r="BH499">
        <f t="shared" si="37"/>
        <v>0</v>
      </c>
      <c r="BI499">
        <f t="shared" si="38"/>
        <v>0</v>
      </c>
      <c r="BJ499">
        <f t="shared" si="38"/>
        <v>0</v>
      </c>
      <c r="BK499">
        <f t="shared" si="38"/>
        <v>1</v>
      </c>
      <c r="BL499">
        <f t="shared" si="38"/>
        <v>0</v>
      </c>
      <c r="BM499">
        <f t="shared" si="38"/>
        <v>0</v>
      </c>
      <c r="BN499">
        <f t="shared" si="38"/>
        <v>1</v>
      </c>
    </row>
    <row r="500" spans="3:66" x14ac:dyDescent="0.2">
      <c r="C500" s="167" t="str">
        <f>IFERROR(VLOOKUP(E500,BLIOTECAS!$C$1:$E$26,3,FALSE),"")</f>
        <v>Humanidades</v>
      </c>
      <c r="D500" s="229">
        <v>43970.474999999999</v>
      </c>
      <c r="E500" t="s">
        <v>87</v>
      </c>
      <c r="F500" t="s">
        <v>304</v>
      </c>
      <c r="G500" t="s">
        <v>304</v>
      </c>
      <c r="H500" t="s">
        <v>339</v>
      </c>
      <c r="I500" t="s">
        <v>87</v>
      </c>
      <c r="J500" t="s">
        <v>317</v>
      </c>
      <c r="K500" t="s">
        <v>67</v>
      </c>
      <c r="L500" t="s">
        <v>231</v>
      </c>
      <c r="Q500">
        <v>4</v>
      </c>
      <c r="R500">
        <v>3</v>
      </c>
      <c r="S500">
        <v>2</v>
      </c>
      <c r="T500">
        <v>4</v>
      </c>
      <c r="U500">
        <v>4</v>
      </c>
      <c r="V500">
        <v>4</v>
      </c>
      <c r="X500">
        <v>4</v>
      </c>
      <c r="Y500">
        <v>4</v>
      </c>
      <c r="Z500">
        <v>4</v>
      </c>
      <c r="AA500">
        <v>3</v>
      </c>
      <c r="AB500">
        <v>4</v>
      </c>
      <c r="AC500" t="s">
        <v>348</v>
      </c>
      <c r="AJ500">
        <v>4</v>
      </c>
      <c r="AK500" t="s">
        <v>239</v>
      </c>
      <c r="AL500" t="s">
        <v>323</v>
      </c>
      <c r="AQ500" t="s">
        <v>7</v>
      </c>
      <c r="AR500" s="124" t="s">
        <v>239</v>
      </c>
      <c r="AS500" t="s">
        <v>7</v>
      </c>
      <c r="AU500" t="s">
        <v>239</v>
      </c>
      <c r="AV500" t="s">
        <v>388</v>
      </c>
      <c r="AW500">
        <v>4</v>
      </c>
      <c r="AX500" s="124">
        <v>4</v>
      </c>
      <c r="AY500" s="209" t="s">
        <v>321</v>
      </c>
      <c r="AZ500" t="s">
        <v>315</v>
      </c>
      <c r="BB500">
        <f t="shared" si="39"/>
        <v>0</v>
      </c>
      <c r="BC500">
        <f t="shared" si="36"/>
        <v>0</v>
      </c>
      <c r="BD500">
        <f t="shared" si="36"/>
        <v>1</v>
      </c>
      <c r="BE500">
        <f t="shared" si="36"/>
        <v>0</v>
      </c>
      <c r="BF500">
        <f t="shared" si="36"/>
        <v>0</v>
      </c>
      <c r="BG500">
        <f t="shared" si="36"/>
        <v>0</v>
      </c>
      <c r="BH500">
        <f t="shared" si="37"/>
        <v>1</v>
      </c>
      <c r="BI500">
        <f t="shared" si="38"/>
        <v>0</v>
      </c>
      <c r="BJ500">
        <f t="shared" si="38"/>
        <v>0</v>
      </c>
      <c r="BK500">
        <f t="shared" si="38"/>
        <v>1</v>
      </c>
      <c r="BL500">
        <f t="shared" si="38"/>
        <v>1</v>
      </c>
      <c r="BM500">
        <f t="shared" si="38"/>
        <v>0</v>
      </c>
      <c r="BN500">
        <f t="shared" si="38"/>
        <v>0</v>
      </c>
    </row>
    <row r="501" spans="3:66" x14ac:dyDescent="0.2">
      <c r="C501" s="167" t="str">
        <f>IFERROR(VLOOKUP(E501,BLIOTECAS!$C$1:$E$26,3,FALSE),"")</f>
        <v>Ciencias de la Salud</v>
      </c>
      <c r="D501" s="229">
        <v>43970.474999999999</v>
      </c>
      <c r="E501" t="s">
        <v>84</v>
      </c>
      <c r="F501" t="s">
        <v>316</v>
      </c>
      <c r="G501" t="s">
        <v>304</v>
      </c>
      <c r="H501" t="s">
        <v>312</v>
      </c>
      <c r="I501" t="s">
        <v>84</v>
      </c>
      <c r="Q501">
        <v>1</v>
      </c>
      <c r="R501">
        <v>5</v>
      </c>
      <c r="S501">
        <v>3</v>
      </c>
      <c r="T501">
        <v>1</v>
      </c>
      <c r="U501">
        <v>5</v>
      </c>
      <c r="V501">
        <v>3</v>
      </c>
      <c r="X501">
        <v>5</v>
      </c>
      <c r="Z501">
        <v>1</v>
      </c>
      <c r="AA501">
        <v>3</v>
      </c>
      <c r="AB501">
        <v>3</v>
      </c>
      <c r="AC501" t="s">
        <v>326</v>
      </c>
      <c r="AJ501">
        <v>2</v>
      </c>
      <c r="AK501" t="s">
        <v>239</v>
      </c>
      <c r="AL501" t="s">
        <v>307</v>
      </c>
      <c r="AQ501" t="s">
        <v>7</v>
      </c>
      <c r="AR501" s="124" t="s">
        <v>239</v>
      </c>
      <c r="AS501" t="s">
        <v>7</v>
      </c>
      <c r="AU501" t="s">
        <v>7</v>
      </c>
      <c r="AW501">
        <v>4</v>
      </c>
      <c r="AX501" s="124">
        <v>4</v>
      </c>
      <c r="AY501" s="209" t="s">
        <v>343</v>
      </c>
      <c r="AZ501" t="s">
        <v>337</v>
      </c>
      <c r="BB501">
        <f t="shared" si="39"/>
        <v>1</v>
      </c>
      <c r="BC501">
        <f t="shared" si="36"/>
        <v>0</v>
      </c>
      <c r="BD501">
        <f t="shared" si="36"/>
        <v>0</v>
      </c>
      <c r="BE501">
        <f t="shared" si="36"/>
        <v>0</v>
      </c>
      <c r="BF501">
        <f t="shared" si="36"/>
        <v>0</v>
      </c>
      <c r="BG501">
        <f t="shared" si="36"/>
        <v>0</v>
      </c>
      <c r="BH501">
        <f t="shared" si="37"/>
        <v>0</v>
      </c>
      <c r="BI501">
        <f t="shared" si="38"/>
        <v>0</v>
      </c>
      <c r="BJ501">
        <f t="shared" si="38"/>
        <v>0</v>
      </c>
      <c r="BK501">
        <f t="shared" si="38"/>
        <v>1</v>
      </c>
      <c r="BL501">
        <f t="shared" si="38"/>
        <v>0</v>
      </c>
      <c r="BM501">
        <f t="shared" si="38"/>
        <v>0</v>
      </c>
      <c r="BN501">
        <f t="shared" si="38"/>
        <v>0</v>
      </c>
    </row>
    <row r="502" spans="3:66" x14ac:dyDescent="0.2">
      <c r="C502" s="167" t="str">
        <f>IFERROR(VLOOKUP(E502,BLIOTECAS!$C$1:$E$26,3,FALSE),"")</f>
        <v>Ciencias Experimentales</v>
      </c>
      <c r="D502" s="229">
        <v>43970.474305555559</v>
      </c>
      <c r="E502" t="s">
        <v>78</v>
      </c>
      <c r="F502" t="s">
        <v>316</v>
      </c>
      <c r="G502" t="s">
        <v>311</v>
      </c>
      <c r="H502" t="s">
        <v>312</v>
      </c>
      <c r="I502" t="s">
        <v>78</v>
      </c>
      <c r="L502" t="s">
        <v>389</v>
      </c>
      <c r="Q502">
        <v>4</v>
      </c>
      <c r="R502">
        <v>4</v>
      </c>
      <c r="S502">
        <v>5</v>
      </c>
      <c r="T502">
        <v>3</v>
      </c>
      <c r="U502">
        <v>2</v>
      </c>
      <c r="V502">
        <v>4</v>
      </c>
      <c r="X502">
        <v>4</v>
      </c>
      <c r="Y502">
        <v>4</v>
      </c>
      <c r="Z502">
        <v>3</v>
      </c>
      <c r="AA502">
        <v>4</v>
      </c>
      <c r="AB502">
        <v>4</v>
      </c>
      <c r="AC502" t="s">
        <v>314</v>
      </c>
      <c r="AJ502">
        <v>5</v>
      </c>
      <c r="AK502" t="s">
        <v>239</v>
      </c>
      <c r="AL502" t="s">
        <v>323</v>
      </c>
      <c r="AQ502" t="s">
        <v>239</v>
      </c>
      <c r="AR502" s="124" t="s">
        <v>239</v>
      </c>
      <c r="AS502" t="s">
        <v>7</v>
      </c>
      <c r="AU502" t="s">
        <v>7</v>
      </c>
      <c r="AW502">
        <v>4</v>
      </c>
      <c r="AX502" s="124">
        <v>4</v>
      </c>
      <c r="AY502" s="209" t="s">
        <v>321</v>
      </c>
      <c r="AZ502" t="s">
        <v>337</v>
      </c>
      <c r="BB502">
        <f t="shared" si="39"/>
        <v>1</v>
      </c>
      <c r="BC502">
        <f t="shared" si="36"/>
        <v>0</v>
      </c>
      <c r="BD502">
        <f t="shared" si="36"/>
        <v>0</v>
      </c>
      <c r="BE502">
        <f t="shared" si="36"/>
        <v>0</v>
      </c>
      <c r="BF502">
        <f t="shared" si="36"/>
        <v>0</v>
      </c>
      <c r="BG502">
        <f t="shared" si="36"/>
        <v>0</v>
      </c>
      <c r="BH502">
        <f t="shared" si="37"/>
        <v>0</v>
      </c>
      <c r="BI502">
        <f t="shared" si="38"/>
        <v>0</v>
      </c>
      <c r="BJ502">
        <f t="shared" si="38"/>
        <v>0</v>
      </c>
      <c r="BK502">
        <f t="shared" si="38"/>
        <v>0</v>
      </c>
      <c r="BL502">
        <f t="shared" si="38"/>
        <v>0</v>
      </c>
      <c r="BM502">
        <f t="shared" si="38"/>
        <v>1</v>
      </c>
      <c r="BN502">
        <f t="shared" si="38"/>
        <v>0</v>
      </c>
    </row>
    <row r="503" spans="3:66" x14ac:dyDescent="0.2">
      <c r="C503" s="167" t="str">
        <f>IFERROR(VLOOKUP(E503,BLIOTECAS!$C$1:$E$26,3,FALSE),"")</f>
        <v>Ciencias Sociales</v>
      </c>
      <c r="D503" s="229">
        <v>43970.474305555559</v>
      </c>
      <c r="E503" t="s">
        <v>80</v>
      </c>
      <c r="F503" t="s">
        <v>303</v>
      </c>
      <c r="G503" t="s">
        <v>304</v>
      </c>
      <c r="H503" t="s">
        <v>312</v>
      </c>
      <c r="I503" t="s">
        <v>80</v>
      </c>
      <c r="J503" t="s">
        <v>317</v>
      </c>
      <c r="Q503">
        <v>4</v>
      </c>
      <c r="R503">
        <v>4</v>
      </c>
      <c r="S503">
        <v>3</v>
      </c>
      <c r="T503">
        <v>5</v>
      </c>
      <c r="U503">
        <v>4</v>
      </c>
      <c r="V503">
        <v>4</v>
      </c>
      <c r="X503">
        <v>4</v>
      </c>
      <c r="Y503">
        <v>5</v>
      </c>
      <c r="Z503">
        <v>5</v>
      </c>
      <c r="AA503">
        <v>4</v>
      </c>
      <c r="AB503">
        <v>5</v>
      </c>
      <c r="AC503" t="s">
        <v>331</v>
      </c>
      <c r="AJ503">
        <v>5</v>
      </c>
      <c r="AK503" t="s">
        <v>239</v>
      </c>
      <c r="AL503" t="s">
        <v>323</v>
      </c>
      <c r="AQ503" t="s">
        <v>7</v>
      </c>
      <c r="AR503" s="124" t="s">
        <v>7</v>
      </c>
      <c r="AS503" t="s">
        <v>7</v>
      </c>
      <c r="AU503" t="s">
        <v>7</v>
      </c>
      <c r="AW503">
        <v>5</v>
      </c>
      <c r="AX503" s="124">
        <v>5</v>
      </c>
      <c r="AY503" s="209" t="s">
        <v>309</v>
      </c>
      <c r="AZ503" t="s">
        <v>315</v>
      </c>
      <c r="BB503">
        <f t="shared" si="39"/>
        <v>1</v>
      </c>
      <c r="BC503">
        <f t="shared" si="36"/>
        <v>0</v>
      </c>
      <c r="BD503">
        <f t="shared" si="36"/>
        <v>0</v>
      </c>
      <c r="BE503">
        <f t="shared" si="36"/>
        <v>0</v>
      </c>
      <c r="BF503">
        <f t="shared" si="36"/>
        <v>0</v>
      </c>
      <c r="BG503">
        <f t="shared" si="36"/>
        <v>0</v>
      </c>
      <c r="BH503">
        <f t="shared" si="37"/>
        <v>0</v>
      </c>
      <c r="BI503">
        <f t="shared" si="38"/>
        <v>0</v>
      </c>
      <c r="BJ503">
        <f t="shared" si="38"/>
        <v>0</v>
      </c>
      <c r="BK503">
        <f t="shared" si="38"/>
        <v>0</v>
      </c>
      <c r="BL503">
        <f t="shared" si="38"/>
        <v>1</v>
      </c>
      <c r="BM503">
        <f t="shared" si="38"/>
        <v>0</v>
      </c>
      <c r="BN503">
        <f t="shared" si="38"/>
        <v>0</v>
      </c>
    </row>
    <row r="504" spans="3:66" x14ac:dyDescent="0.2">
      <c r="C504" s="167" t="str">
        <f>IFERROR(VLOOKUP(E504,BLIOTECAS!$C$1:$E$26,3,FALSE),"")</f>
        <v>Ciencias Sociales</v>
      </c>
      <c r="D504" s="229">
        <v>43970.474305555559</v>
      </c>
      <c r="E504" t="s">
        <v>80</v>
      </c>
      <c r="F504" t="s">
        <v>316</v>
      </c>
      <c r="G504" t="s">
        <v>303</v>
      </c>
      <c r="H504" t="s">
        <v>312</v>
      </c>
      <c r="I504" t="s">
        <v>317</v>
      </c>
      <c r="J504" t="s">
        <v>76</v>
      </c>
      <c r="K504" t="s">
        <v>80</v>
      </c>
      <c r="Q504">
        <v>2</v>
      </c>
      <c r="R504">
        <v>2</v>
      </c>
      <c r="S504">
        <v>2</v>
      </c>
      <c r="T504">
        <v>2</v>
      </c>
      <c r="U504">
        <v>4</v>
      </c>
      <c r="V504">
        <v>4</v>
      </c>
      <c r="X504">
        <v>3</v>
      </c>
      <c r="Y504">
        <v>4</v>
      </c>
      <c r="Z504">
        <v>2</v>
      </c>
      <c r="AA504">
        <v>5</v>
      </c>
      <c r="AB504">
        <v>3</v>
      </c>
      <c r="AC504" t="s">
        <v>336</v>
      </c>
      <c r="AJ504">
        <v>4</v>
      </c>
      <c r="AK504" t="s">
        <v>239</v>
      </c>
      <c r="AL504" t="s">
        <v>323</v>
      </c>
      <c r="AQ504" t="s">
        <v>7</v>
      </c>
      <c r="AR504" s="124" t="s">
        <v>239</v>
      </c>
      <c r="AS504" t="s">
        <v>7</v>
      </c>
      <c r="AU504" t="s">
        <v>7</v>
      </c>
      <c r="AW504">
        <v>5</v>
      </c>
      <c r="AX504" s="124">
        <v>5</v>
      </c>
      <c r="AY504" s="209" t="s">
        <v>321</v>
      </c>
      <c r="AZ504" t="s">
        <v>310</v>
      </c>
      <c r="BB504">
        <f t="shared" si="39"/>
        <v>1</v>
      </c>
      <c r="BC504">
        <f t="shared" si="36"/>
        <v>0</v>
      </c>
      <c r="BD504">
        <f t="shared" si="36"/>
        <v>0</v>
      </c>
      <c r="BE504">
        <f t="shared" si="36"/>
        <v>0</v>
      </c>
      <c r="BF504">
        <f t="shared" si="36"/>
        <v>0</v>
      </c>
      <c r="BG504">
        <f t="shared" si="36"/>
        <v>0</v>
      </c>
      <c r="BH504">
        <f t="shared" si="37"/>
        <v>0</v>
      </c>
      <c r="BI504">
        <f t="shared" si="38"/>
        <v>0</v>
      </c>
      <c r="BJ504">
        <f t="shared" si="38"/>
        <v>0</v>
      </c>
      <c r="BK504">
        <f t="shared" si="38"/>
        <v>1</v>
      </c>
      <c r="BL504">
        <f t="shared" si="38"/>
        <v>1</v>
      </c>
      <c r="BM504">
        <f t="shared" si="38"/>
        <v>0</v>
      </c>
      <c r="BN504">
        <f t="shared" si="38"/>
        <v>0</v>
      </c>
    </row>
    <row r="505" spans="3:66" x14ac:dyDescent="0.2">
      <c r="C505" s="167" t="str">
        <f>IFERROR(VLOOKUP(E505,BLIOTECAS!$C$1:$E$26,3,FALSE),"")</f>
        <v>Humanidades</v>
      </c>
      <c r="D505" s="229">
        <v>43970.472916666666</v>
      </c>
      <c r="E505" t="s">
        <v>72</v>
      </c>
      <c r="F505" t="s">
        <v>303</v>
      </c>
      <c r="G505" t="s">
        <v>311</v>
      </c>
      <c r="H505" t="s">
        <v>330</v>
      </c>
      <c r="I505" t="s">
        <v>72</v>
      </c>
      <c r="J505" t="s">
        <v>75</v>
      </c>
      <c r="Q505">
        <v>4</v>
      </c>
      <c r="R505">
        <v>3</v>
      </c>
      <c r="S505">
        <v>3</v>
      </c>
      <c r="T505">
        <v>3</v>
      </c>
      <c r="U505">
        <v>3</v>
      </c>
      <c r="V505">
        <v>3</v>
      </c>
      <c r="X505">
        <v>4</v>
      </c>
      <c r="Y505">
        <v>5</v>
      </c>
      <c r="Z505">
        <v>4</v>
      </c>
      <c r="AA505">
        <v>5</v>
      </c>
      <c r="AB505">
        <v>4</v>
      </c>
      <c r="AC505" t="s">
        <v>314</v>
      </c>
      <c r="AJ505">
        <v>5</v>
      </c>
      <c r="AK505" t="s">
        <v>239</v>
      </c>
      <c r="AL505" t="s">
        <v>323</v>
      </c>
      <c r="AQ505" t="s">
        <v>7</v>
      </c>
      <c r="AR505" s="124" t="s">
        <v>239</v>
      </c>
      <c r="AS505" t="s">
        <v>239</v>
      </c>
      <c r="AT505" t="s">
        <v>324</v>
      </c>
      <c r="AU505" t="s">
        <v>239</v>
      </c>
      <c r="AW505">
        <v>5</v>
      </c>
      <c r="AX505" s="124">
        <v>5</v>
      </c>
      <c r="AY505" s="209" t="s">
        <v>321</v>
      </c>
      <c r="AZ505" t="s">
        <v>315</v>
      </c>
      <c r="BB505">
        <f t="shared" si="39"/>
        <v>0</v>
      </c>
      <c r="BC505">
        <f t="shared" si="36"/>
        <v>1</v>
      </c>
      <c r="BD505">
        <f t="shared" si="36"/>
        <v>0</v>
      </c>
      <c r="BE505">
        <f t="shared" si="36"/>
        <v>0</v>
      </c>
      <c r="BF505">
        <f t="shared" si="36"/>
        <v>0</v>
      </c>
      <c r="BG505">
        <f t="shared" si="36"/>
        <v>0</v>
      </c>
      <c r="BH505">
        <f t="shared" si="37"/>
        <v>0</v>
      </c>
      <c r="BI505">
        <f t="shared" si="38"/>
        <v>0</v>
      </c>
      <c r="BJ505">
        <f t="shared" si="38"/>
        <v>0</v>
      </c>
      <c r="BK505">
        <f t="shared" si="38"/>
        <v>0</v>
      </c>
      <c r="BL505">
        <f t="shared" si="38"/>
        <v>0</v>
      </c>
      <c r="BM505">
        <f t="shared" si="38"/>
        <v>1</v>
      </c>
      <c r="BN505">
        <f t="shared" si="38"/>
        <v>0</v>
      </c>
    </row>
    <row r="506" spans="3:66" x14ac:dyDescent="0.2">
      <c r="C506" s="167" t="str">
        <f>IFERROR(VLOOKUP(E506,BLIOTECAS!$C$1:$E$26,3,FALSE),"")</f>
        <v>Ciencias Sociales</v>
      </c>
      <c r="D506" s="229">
        <v>43970.472916666666</v>
      </c>
      <c r="E506" t="s">
        <v>74</v>
      </c>
      <c r="F506" t="s">
        <v>303</v>
      </c>
      <c r="G506" t="s">
        <v>303</v>
      </c>
      <c r="H506" t="s">
        <v>312</v>
      </c>
      <c r="I506" t="s">
        <v>74</v>
      </c>
      <c r="J506" t="s">
        <v>317</v>
      </c>
      <c r="K506" t="s">
        <v>67</v>
      </c>
      <c r="Q506">
        <v>4</v>
      </c>
      <c r="R506">
        <v>3</v>
      </c>
      <c r="S506">
        <v>5</v>
      </c>
      <c r="T506">
        <v>3</v>
      </c>
      <c r="U506">
        <v>2</v>
      </c>
      <c r="V506">
        <v>4</v>
      </c>
      <c r="X506">
        <v>3</v>
      </c>
      <c r="Y506">
        <v>5</v>
      </c>
      <c r="Z506">
        <v>2</v>
      </c>
      <c r="AA506">
        <v>4</v>
      </c>
      <c r="AB506">
        <v>3</v>
      </c>
      <c r="AC506" t="s">
        <v>314</v>
      </c>
      <c r="AJ506">
        <v>5</v>
      </c>
      <c r="AK506" t="s">
        <v>239</v>
      </c>
      <c r="AL506" t="s">
        <v>323</v>
      </c>
      <c r="AQ506" t="s">
        <v>239</v>
      </c>
      <c r="AR506" s="124" t="s">
        <v>239</v>
      </c>
      <c r="AS506" t="s">
        <v>239</v>
      </c>
      <c r="AT506" t="s">
        <v>324</v>
      </c>
      <c r="AU506" t="s">
        <v>239</v>
      </c>
      <c r="AW506">
        <v>5</v>
      </c>
      <c r="AX506" s="124">
        <v>5</v>
      </c>
      <c r="AY506" s="209" t="s">
        <v>309</v>
      </c>
      <c r="AZ506" t="s">
        <v>337</v>
      </c>
      <c r="BB506">
        <f t="shared" si="39"/>
        <v>1</v>
      </c>
      <c r="BC506">
        <f t="shared" si="36"/>
        <v>0</v>
      </c>
      <c r="BD506">
        <f t="shared" si="36"/>
        <v>0</v>
      </c>
      <c r="BE506">
        <f t="shared" si="36"/>
        <v>0</v>
      </c>
      <c r="BF506">
        <f t="shared" si="36"/>
        <v>0</v>
      </c>
      <c r="BG506">
        <f t="shared" si="36"/>
        <v>0</v>
      </c>
      <c r="BH506">
        <f t="shared" si="37"/>
        <v>0</v>
      </c>
      <c r="BI506">
        <f t="shared" si="38"/>
        <v>0</v>
      </c>
      <c r="BJ506">
        <f t="shared" si="38"/>
        <v>0</v>
      </c>
      <c r="BK506">
        <f t="shared" si="38"/>
        <v>0</v>
      </c>
      <c r="BL506">
        <f t="shared" si="38"/>
        <v>0</v>
      </c>
      <c r="BM506">
        <f t="shared" si="38"/>
        <v>1</v>
      </c>
      <c r="BN506">
        <f t="shared" si="38"/>
        <v>0</v>
      </c>
    </row>
    <row r="507" spans="3:66" x14ac:dyDescent="0.2">
      <c r="C507" s="167" t="str">
        <f>IFERROR(VLOOKUP(E507,BLIOTECAS!$C$1:$E$26,3,FALSE),"")</f>
        <v>Humanidades</v>
      </c>
      <c r="D507" s="229">
        <v>43970.472916666666</v>
      </c>
      <c r="E507" t="s">
        <v>85</v>
      </c>
      <c r="F507" t="s">
        <v>304</v>
      </c>
      <c r="G507" t="s">
        <v>304</v>
      </c>
      <c r="H507" t="s">
        <v>384</v>
      </c>
      <c r="I507" t="s">
        <v>318</v>
      </c>
      <c r="J507" t="s">
        <v>86</v>
      </c>
      <c r="K507" t="s">
        <v>67</v>
      </c>
      <c r="Q507">
        <v>3</v>
      </c>
      <c r="R507">
        <v>3</v>
      </c>
      <c r="S507">
        <v>3</v>
      </c>
      <c r="T507">
        <v>5</v>
      </c>
      <c r="U507">
        <v>3</v>
      </c>
      <c r="V507">
        <v>3</v>
      </c>
      <c r="X507">
        <v>3</v>
      </c>
      <c r="Y507">
        <v>3</v>
      </c>
      <c r="Z507">
        <v>2</v>
      </c>
      <c r="AA507">
        <v>5</v>
      </c>
      <c r="AB507">
        <v>3</v>
      </c>
      <c r="AC507" t="s">
        <v>336</v>
      </c>
      <c r="AJ507">
        <v>5</v>
      </c>
      <c r="AK507" t="s">
        <v>239</v>
      </c>
      <c r="AL507" t="s">
        <v>323</v>
      </c>
      <c r="AQ507" t="s">
        <v>7</v>
      </c>
      <c r="AR507" s="124" t="s">
        <v>239</v>
      </c>
      <c r="AS507" t="s">
        <v>239</v>
      </c>
      <c r="AT507" t="s">
        <v>6</v>
      </c>
      <c r="AU507" t="s">
        <v>239</v>
      </c>
      <c r="AW507">
        <v>5</v>
      </c>
      <c r="AX507" s="124">
        <v>5</v>
      </c>
      <c r="AY507" s="209" t="s">
        <v>309</v>
      </c>
      <c r="AZ507" t="s">
        <v>315</v>
      </c>
      <c r="BA507" t="s">
        <v>390</v>
      </c>
      <c r="BB507">
        <f t="shared" si="39"/>
        <v>1</v>
      </c>
      <c r="BC507">
        <f t="shared" si="36"/>
        <v>0</v>
      </c>
      <c r="BD507">
        <f t="shared" si="36"/>
        <v>1</v>
      </c>
      <c r="BE507">
        <f t="shared" si="36"/>
        <v>0</v>
      </c>
      <c r="BF507">
        <f t="shared" si="36"/>
        <v>0</v>
      </c>
      <c r="BG507">
        <f t="shared" si="36"/>
        <v>0</v>
      </c>
      <c r="BH507">
        <f t="shared" si="37"/>
        <v>0</v>
      </c>
      <c r="BI507">
        <f t="shared" si="38"/>
        <v>0</v>
      </c>
      <c r="BJ507">
        <f t="shared" si="38"/>
        <v>0</v>
      </c>
      <c r="BK507">
        <f t="shared" si="38"/>
        <v>1</v>
      </c>
      <c r="BL507">
        <f t="shared" si="38"/>
        <v>1</v>
      </c>
      <c r="BM507">
        <f t="shared" si="38"/>
        <v>0</v>
      </c>
      <c r="BN507">
        <f t="shared" si="38"/>
        <v>0</v>
      </c>
    </row>
    <row r="508" spans="3:66" x14ac:dyDescent="0.2">
      <c r="C508" s="167" t="str">
        <f>IFERROR(VLOOKUP(E508,BLIOTECAS!$C$1:$E$26,3,FALSE),"")</f>
        <v>Humanidades</v>
      </c>
      <c r="D508" s="229">
        <v>43970.472916666666</v>
      </c>
      <c r="E508" t="s">
        <v>87</v>
      </c>
      <c r="F508" t="s">
        <v>303</v>
      </c>
      <c r="G508" t="s">
        <v>311</v>
      </c>
      <c r="H508" t="s">
        <v>312</v>
      </c>
      <c r="I508" t="s">
        <v>87</v>
      </c>
      <c r="J508" t="s">
        <v>318</v>
      </c>
      <c r="K508" t="s">
        <v>317</v>
      </c>
      <c r="L508" t="s">
        <v>391</v>
      </c>
      <c r="Q508">
        <v>2</v>
      </c>
      <c r="R508">
        <v>4</v>
      </c>
      <c r="S508">
        <v>3</v>
      </c>
      <c r="T508">
        <v>4</v>
      </c>
      <c r="U508">
        <v>4</v>
      </c>
      <c r="V508">
        <v>3</v>
      </c>
      <c r="X508">
        <v>4</v>
      </c>
      <c r="Y508">
        <v>5</v>
      </c>
      <c r="Z508">
        <v>2</v>
      </c>
      <c r="AA508">
        <v>5</v>
      </c>
      <c r="AB508">
        <v>4</v>
      </c>
      <c r="AC508" t="s">
        <v>314</v>
      </c>
      <c r="AJ508">
        <v>4</v>
      </c>
      <c r="AK508" t="s">
        <v>239</v>
      </c>
      <c r="AL508" t="s">
        <v>323</v>
      </c>
      <c r="AQ508" t="s">
        <v>239</v>
      </c>
      <c r="AR508" s="124" t="s">
        <v>239</v>
      </c>
      <c r="AS508" t="s">
        <v>239</v>
      </c>
      <c r="AT508" t="s">
        <v>324</v>
      </c>
      <c r="AU508" t="s">
        <v>239</v>
      </c>
      <c r="AW508">
        <v>5</v>
      </c>
      <c r="AX508" s="124">
        <v>5</v>
      </c>
      <c r="AY508" s="209" t="s">
        <v>321</v>
      </c>
      <c r="AZ508" t="s">
        <v>315</v>
      </c>
      <c r="BB508">
        <f t="shared" si="39"/>
        <v>1</v>
      </c>
      <c r="BC508">
        <f t="shared" si="36"/>
        <v>0</v>
      </c>
      <c r="BD508">
        <f t="shared" si="36"/>
        <v>0</v>
      </c>
      <c r="BE508">
        <f t="shared" si="36"/>
        <v>0</v>
      </c>
      <c r="BF508">
        <f t="shared" si="36"/>
        <v>0</v>
      </c>
      <c r="BG508">
        <f t="shared" si="36"/>
        <v>0</v>
      </c>
      <c r="BH508">
        <f t="shared" si="37"/>
        <v>0</v>
      </c>
      <c r="BI508">
        <f t="shared" si="38"/>
        <v>0</v>
      </c>
      <c r="BJ508">
        <f t="shared" si="38"/>
        <v>0</v>
      </c>
      <c r="BK508">
        <f t="shared" si="38"/>
        <v>0</v>
      </c>
      <c r="BL508">
        <f t="shared" si="38"/>
        <v>0</v>
      </c>
      <c r="BM508">
        <f t="shared" si="38"/>
        <v>1</v>
      </c>
      <c r="BN508">
        <f t="shared" si="38"/>
        <v>0</v>
      </c>
    </row>
    <row r="509" spans="3:66" x14ac:dyDescent="0.2">
      <c r="C509" s="167" t="str">
        <f>IFERROR(VLOOKUP(E509,BLIOTECAS!$C$1:$E$26,3,FALSE),"")</f>
        <v>Ciencias de la Salud</v>
      </c>
      <c r="D509" s="229">
        <v>43970.472916666666</v>
      </c>
      <c r="E509" t="s">
        <v>92</v>
      </c>
      <c r="F509" t="s">
        <v>303</v>
      </c>
      <c r="G509" t="s">
        <v>311</v>
      </c>
      <c r="H509" t="s">
        <v>312</v>
      </c>
      <c r="I509" t="s">
        <v>92</v>
      </c>
      <c r="J509" t="s">
        <v>317</v>
      </c>
      <c r="K509" t="s">
        <v>67</v>
      </c>
      <c r="Q509">
        <v>3</v>
      </c>
      <c r="R509">
        <v>5</v>
      </c>
      <c r="T509">
        <v>1</v>
      </c>
      <c r="U509">
        <v>4</v>
      </c>
      <c r="V509">
        <v>4</v>
      </c>
      <c r="X509">
        <v>5</v>
      </c>
      <c r="Y509">
        <v>5</v>
      </c>
      <c r="Z509">
        <v>4</v>
      </c>
      <c r="AA509">
        <v>5</v>
      </c>
      <c r="AB509">
        <v>4</v>
      </c>
      <c r="AC509" t="s">
        <v>336</v>
      </c>
      <c r="AJ509">
        <v>5</v>
      </c>
      <c r="AK509" t="s">
        <v>239</v>
      </c>
      <c r="AL509" t="s">
        <v>323</v>
      </c>
      <c r="AQ509" t="s">
        <v>7</v>
      </c>
      <c r="AR509" s="124" t="s">
        <v>239</v>
      </c>
      <c r="AS509" t="s">
        <v>7</v>
      </c>
      <c r="AU509" t="s">
        <v>239</v>
      </c>
      <c r="AW509">
        <v>5</v>
      </c>
      <c r="AX509" s="124">
        <v>5</v>
      </c>
      <c r="AY509" s="209" t="s">
        <v>309</v>
      </c>
      <c r="AZ509" t="s">
        <v>315</v>
      </c>
      <c r="BB509">
        <f t="shared" si="39"/>
        <v>1</v>
      </c>
      <c r="BC509">
        <f t="shared" si="36"/>
        <v>0</v>
      </c>
      <c r="BD509">
        <f t="shared" si="36"/>
        <v>0</v>
      </c>
      <c r="BE509">
        <f t="shared" ref="BC509:BG560" si="40">IF(IFERROR(FIND(BE$1,$H509,1),0)&lt;&gt;0,1,0)</f>
        <v>0</v>
      </c>
      <c r="BF509">
        <f t="shared" si="40"/>
        <v>0</v>
      </c>
      <c r="BG509">
        <f t="shared" si="40"/>
        <v>0</v>
      </c>
      <c r="BH509">
        <f t="shared" si="37"/>
        <v>0</v>
      </c>
      <c r="BI509">
        <f t="shared" si="38"/>
        <v>0</v>
      </c>
      <c r="BJ509">
        <f t="shared" si="38"/>
        <v>0</v>
      </c>
      <c r="BK509">
        <f t="shared" si="38"/>
        <v>1</v>
      </c>
      <c r="BL509">
        <f t="shared" si="38"/>
        <v>1</v>
      </c>
      <c r="BM509">
        <f t="shared" si="38"/>
        <v>0</v>
      </c>
      <c r="BN509">
        <f t="shared" si="38"/>
        <v>0</v>
      </c>
    </row>
    <row r="510" spans="3:66" x14ac:dyDescent="0.2">
      <c r="C510" s="167" t="str">
        <f>IFERROR(VLOOKUP(E510,BLIOTECAS!$C$1:$E$26,3,FALSE),"")</f>
        <v>Humanidades</v>
      </c>
      <c r="D510" s="229">
        <v>43970.472916666666</v>
      </c>
      <c r="E510" t="s">
        <v>83</v>
      </c>
      <c r="F510" t="s">
        <v>303</v>
      </c>
      <c r="G510" t="s">
        <v>311</v>
      </c>
      <c r="H510" t="s">
        <v>312</v>
      </c>
      <c r="I510" t="s">
        <v>83</v>
      </c>
      <c r="L510" t="s">
        <v>392</v>
      </c>
      <c r="Q510">
        <v>3</v>
      </c>
      <c r="R510">
        <v>5</v>
      </c>
      <c r="S510">
        <v>3</v>
      </c>
      <c r="T510">
        <v>2</v>
      </c>
      <c r="U510">
        <v>3</v>
      </c>
      <c r="V510">
        <v>4</v>
      </c>
      <c r="X510">
        <v>3</v>
      </c>
      <c r="Y510">
        <v>4</v>
      </c>
      <c r="Z510">
        <v>4</v>
      </c>
      <c r="AA510">
        <v>4</v>
      </c>
      <c r="AB510">
        <v>4</v>
      </c>
      <c r="AC510" t="s">
        <v>378</v>
      </c>
      <c r="AJ510">
        <v>4</v>
      </c>
      <c r="AK510" t="s">
        <v>239</v>
      </c>
      <c r="AL510" t="s">
        <v>307</v>
      </c>
      <c r="AQ510" t="s">
        <v>7</v>
      </c>
      <c r="AR510" s="124" t="s">
        <v>239</v>
      </c>
      <c r="AS510" t="s">
        <v>239</v>
      </c>
      <c r="AT510" t="s">
        <v>393</v>
      </c>
      <c r="AU510" t="s">
        <v>7</v>
      </c>
      <c r="AW510">
        <v>4</v>
      </c>
      <c r="AX510" s="124">
        <v>3</v>
      </c>
      <c r="AY510" s="209" t="s">
        <v>321</v>
      </c>
      <c r="AZ510" t="s">
        <v>337</v>
      </c>
      <c r="BB510">
        <f t="shared" si="39"/>
        <v>1</v>
      </c>
      <c r="BC510">
        <f t="shared" si="40"/>
        <v>0</v>
      </c>
      <c r="BD510">
        <f t="shared" si="40"/>
        <v>0</v>
      </c>
      <c r="BE510">
        <f t="shared" si="40"/>
        <v>0</v>
      </c>
      <c r="BF510">
        <f t="shared" si="40"/>
        <v>0</v>
      </c>
      <c r="BG510">
        <f t="shared" si="40"/>
        <v>0</v>
      </c>
      <c r="BH510">
        <f t="shared" si="37"/>
        <v>0</v>
      </c>
      <c r="BI510">
        <f t="shared" si="38"/>
        <v>1</v>
      </c>
      <c r="BJ510">
        <f t="shared" si="38"/>
        <v>0</v>
      </c>
      <c r="BK510">
        <f t="shared" si="38"/>
        <v>1</v>
      </c>
      <c r="BL510">
        <f t="shared" si="38"/>
        <v>0</v>
      </c>
      <c r="BM510">
        <f t="shared" si="38"/>
        <v>0</v>
      </c>
      <c r="BN510">
        <f t="shared" si="38"/>
        <v>0</v>
      </c>
    </row>
    <row r="511" spans="3:66" x14ac:dyDescent="0.2">
      <c r="C511" s="167" t="str">
        <f>IFERROR(VLOOKUP(E511,BLIOTECAS!$C$1:$E$26,3,FALSE),"")</f>
        <v>Ciencias de la Salud</v>
      </c>
      <c r="D511" s="229">
        <v>43970.472916666666</v>
      </c>
      <c r="E511" t="s">
        <v>91</v>
      </c>
      <c r="F511" t="s">
        <v>303</v>
      </c>
      <c r="G511" t="s">
        <v>304</v>
      </c>
      <c r="H511" t="s">
        <v>312</v>
      </c>
      <c r="I511" t="s">
        <v>91</v>
      </c>
      <c r="J511" t="s">
        <v>203</v>
      </c>
      <c r="K511" t="s">
        <v>89</v>
      </c>
      <c r="L511" t="s">
        <v>394</v>
      </c>
      <c r="Q511">
        <v>4</v>
      </c>
      <c r="R511">
        <v>5</v>
      </c>
      <c r="S511">
        <v>3</v>
      </c>
      <c r="T511">
        <v>2</v>
      </c>
      <c r="U511">
        <v>2</v>
      </c>
      <c r="V511">
        <v>4</v>
      </c>
      <c r="X511">
        <v>4</v>
      </c>
      <c r="Y511">
        <v>4</v>
      </c>
      <c r="Z511">
        <v>5</v>
      </c>
      <c r="AA511">
        <v>4</v>
      </c>
      <c r="AB511">
        <v>4</v>
      </c>
      <c r="AC511" t="s">
        <v>378</v>
      </c>
      <c r="AJ511">
        <v>4</v>
      </c>
      <c r="AK511" t="s">
        <v>239</v>
      </c>
      <c r="AL511" t="s">
        <v>323</v>
      </c>
      <c r="AQ511" t="s">
        <v>239</v>
      </c>
      <c r="AR511" s="124" t="s">
        <v>239</v>
      </c>
      <c r="AS511" t="s">
        <v>239</v>
      </c>
      <c r="AT511" t="s">
        <v>324</v>
      </c>
      <c r="AU511" t="s">
        <v>7</v>
      </c>
      <c r="AV511" t="s">
        <v>395</v>
      </c>
      <c r="AW511">
        <v>5</v>
      </c>
      <c r="AX511" s="124">
        <v>5</v>
      </c>
      <c r="AY511" s="209" t="s">
        <v>321</v>
      </c>
      <c r="AZ511" t="s">
        <v>315</v>
      </c>
      <c r="BA511" t="s">
        <v>396</v>
      </c>
      <c r="BB511">
        <f t="shared" si="39"/>
        <v>1</v>
      </c>
      <c r="BC511">
        <f t="shared" si="40"/>
        <v>0</v>
      </c>
      <c r="BD511">
        <f t="shared" si="40"/>
        <v>0</v>
      </c>
      <c r="BE511">
        <f t="shared" si="40"/>
        <v>0</v>
      </c>
      <c r="BF511">
        <f t="shared" si="40"/>
        <v>0</v>
      </c>
      <c r="BG511">
        <f t="shared" si="40"/>
        <v>0</v>
      </c>
      <c r="BH511">
        <f t="shared" si="37"/>
        <v>0</v>
      </c>
      <c r="BI511">
        <f t="shared" si="38"/>
        <v>1</v>
      </c>
      <c r="BJ511">
        <f t="shared" si="38"/>
        <v>0</v>
      </c>
      <c r="BK511">
        <f t="shared" si="38"/>
        <v>1</v>
      </c>
      <c r="BL511">
        <f t="shared" si="38"/>
        <v>0</v>
      </c>
      <c r="BM511">
        <f t="shared" si="38"/>
        <v>0</v>
      </c>
      <c r="BN511">
        <f t="shared" si="38"/>
        <v>0</v>
      </c>
    </row>
    <row r="512" spans="3:66" x14ac:dyDescent="0.2">
      <c r="C512" s="167" t="str">
        <f>IFERROR(VLOOKUP(E512,BLIOTECAS!$C$1:$E$26,3,FALSE),"")</f>
        <v>Ciencias de la Salud</v>
      </c>
      <c r="D512" s="229">
        <v>43970.472222222219</v>
      </c>
      <c r="E512" t="s">
        <v>92</v>
      </c>
      <c r="F512" t="s">
        <v>303</v>
      </c>
      <c r="G512" t="s">
        <v>311</v>
      </c>
      <c r="H512" t="s">
        <v>312</v>
      </c>
      <c r="I512" t="s">
        <v>92</v>
      </c>
      <c r="Q512">
        <v>2</v>
      </c>
      <c r="R512">
        <v>5</v>
      </c>
      <c r="S512">
        <v>2</v>
      </c>
      <c r="T512">
        <v>1</v>
      </c>
      <c r="U512">
        <v>2</v>
      </c>
      <c r="V512">
        <v>4</v>
      </c>
      <c r="X512">
        <v>4</v>
      </c>
      <c r="Y512">
        <v>4</v>
      </c>
      <c r="Z512">
        <v>4</v>
      </c>
      <c r="AA512">
        <v>4</v>
      </c>
      <c r="AB512">
        <v>4</v>
      </c>
      <c r="AC512" t="s">
        <v>326</v>
      </c>
      <c r="AJ512">
        <v>4</v>
      </c>
      <c r="AK512" t="s">
        <v>239</v>
      </c>
      <c r="AL512" t="s">
        <v>323</v>
      </c>
      <c r="AQ512" t="s">
        <v>7</v>
      </c>
      <c r="AR512" s="124" t="s">
        <v>239</v>
      </c>
      <c r="AS512" t="s">
        <v>239</v>
      </c>
      <c r="AT512" t="s">
        <v>6</v>
      </c>
      <c r="AU512" t="s">
        <v>239</v>
      </c>
      <c r="AW512">
        <v>4</v>
      </c>
      <c r="AX512" s="124">
        <v>5</v>
      </c>
      <c r="AY512" s="209" t="s">
        <v>309</v>
      </c>
      <c r="AZ512" t="s">
        <v>315</v>
      </c>
      <c r="BB512">
        <f t="shared" si="39"/>
        <v>1</v>
      </c>
      <c r="BC512">
        <f t="shared" si="40"/>
        <v>0</v>
      </c>
      <c r="BD512">
        <f t="shared" si="40"/>
        <v>0</v>
      </c>
      <c r="BE512">
        <f t="shared" si="40"/>
        <v>0</v>
      </c>
      <c r="BF512">
        <f t="shared" si="40"/>
        <v>0</v>
      </c>
      <c r="BG512">
        <f t="shared" si="40"/>
        <v>0</v>
      </c>
      <c r="BH512">
        <f t="shared" si="37"/>
        <v>0</v>
      </c>
      <c r="BI512">
        <f t="shared" si="38"/>
        <v>0</v>
      </c>
      <c r="BJ512">
        <f t="shared" si="38"/>
        <v>0</v>
      </c>
      <c r="BK512">
        <f t="shared" si="38"/>
        <v>1</v>
      </c>
      <c r="BL512">
        <f t="shared" si="38"/>
        <v>0</v>
      </c>
      <c r="BM512">
        <f t="shared" si="38"/>
        <v>0</v>
      </c>
      <c r="BN512">
        <f t="shared" si="38"/>
        <v>0</v>
      </c>
    </row>
    <row r="513" spans="3:66" x14ac:dyDescent="0.2">
      <c r="C513" s="167" t="str">
        <f>IFERROR(VLOOKUP(E513,BLIOTECAS!$C$1:$E$26,3,FALSE),"")</f>
        <v>Humanidades</v>
      </c>
      <c r="D513" s="229">
        <v>43970.472222222219</v>
      </c>
      <c r="E513" t="s">
        <v>83</v>
      </c>
      <c r="F513" t="s">
        <v>303</v>
      </c>
      <c r="G513" t="s">
        <v>311</v>
      </c>
      <c r="H513" t="s">
        <v>384</v>
      </c>
      <c r="I513" t="s">
        <v>83</v>
      </c>
      <c r="J513" t="s">
        <v>91</v>
      </c>
      <c r="K513" t="s">
        <v>203</v>
      </c>
      <c r="Q513">
        <v>4</v>
      </c>
      <c r="R513">
        <v>5</v>
      </c>
      <c r="S513">
        <v>5</v>
      </c>
      <c r="T513">
        <v>4</v>
      </c>
      <c r="U513">
        <v>4</v>
      </c>
      <c r="V513">
        <v>4</v>
      </c>
      <c r="X513">
        <v>5</v>
      </c>
      <c r="Y513">
        <v>5</v>
      </c>
      <c r="Z513">
        <v>4</v>
      </c>
      <c r="AA513">
        <v>5</v>
      </c>
      <c r="AB513">
        <v>4</v>
      </c>
      <c r="AC513" t="s">
        <v>326</v>
      </c>
      <c r="AJ513">
        <v>4</v>
      </c>
      <c r="AK513" t="s">
        <v>239</v>
      </c>
      <c r="AL513" t="s">
        <v>323</v>
      </c>
      <c r="AQ513" t="s">
        <v>7</v>
      </c>
      <c r="AR513" s="124" t="s">
        <v>239</v>
      </c>
      <c r="AS513" t="s">
        <v>239</v>
      </c>
      <c r="AT513" t="s">
        <v>324</v>
      </c>
      <c r="AU513" t="s">
        <v>7</v>
      </c>
      <c r="AW513">
        <v>5</v>
      </c>
      <c r="AX513" s="124">
        <v>5</v>
      </c>
      <c r="AY513" s="209" t="s">
        <v>321</v>
      </c>
      <c r="AZ513" t="s">
        <v>315</v>
      </c>
      <c r="BB513">
        <f t="shared" si="39"/>
        <v>1</v>
      </c>
      <c r="BC513">
        <f t="shared" si="40"/>
        <v>0</v>
      </c>
      <c r="BD513">
        <f t="shared" si="40"/>
        <v>1</v>
      </c>
      <c r="BE513">
        <f t="shared" si="40"/>
        <v>0</v>
      </c>
      <c r="BF513">
        <f t="shared" si="40"/>
        <v>0</v>
      </c>
      <c r="BG513">
        <f t="shared" si="40"/>
        <v>0</v>
      </c>
      <c r="BH513">
        <f t="shared" si="37"/>
        <v>0</v>
      </c>
      <c r="BI513">
        <f t="shared" si="38"/>
        <v>0</v>
      </c>
      <c r="BJ513">
        <f t="shared" si="38"/>
        <v>0</v>
      </c>
      <c r="BK513">
        <f t="shared" si="38"/>
        <v>1</v>
      </c>
      <c r="BL513">
        <f t="shared" si="38"/>
        <v>0</v>
      </c>
      <c r="BM513">
        <f t="shared" si="38"/>
        <v>0</v>
      </c>
      <c r="BN513">
        <f t="shared" si="38"/>
        <v>0</v>
      </c>
    </row>
    <row r="514" spans="3:66" x14ac:dyDescent="0.2">
      <c r="C514" s="167" t="str">
        <f>IFERROR(VLOOKUP(E514,BLIOTECAS!$C$1:$E$26,3,FALSE),"")</f>
        <v>Ciencias de la Salud</v>
      </c>
      <c r="D514" s="229">
        <v>43970.472222222219</v>
      </c>
      <c r="E514" t="s">
        <v>89</v>
      </c>
      <c r="F514" t="s">
        <v>316</v>
      </c>
      <c r="G514" t="s">
        <v>304</v>
      </c>
      <c r="H514" t="s">
        <v>312</v>
      </c>
      <c r="I514" t="s">
        <v>89</v>
      </c>
      <c r="J514" t="s">
        <v>200</v>
      </c>
      <c r="Q514">
        <v>2</v>
      </c>
      <c r="R514">
        <v>5</v>
      </c>
      <c r="S514">
        <v>4</v>
      </c>
      <c r="T514">
        <v>4</v>
      </c>
      <c r="U514">
        <v>4</v>
      </c>
      <c r="V514">
        <v>3</v>
      </c>
      <c r="X514">
        <v>4</v>
      </c>
      <c r="Y514">
        <v>5</v>
      </c>
      <c r="Z514">
        <v>3</v>
      </c>
      <c r="AA514">
        <v>5</v>
      </c>
      <c r="AB514">
        <v>4</v>
      </c>
      <c r="AC514" t="s">
        <v>352</v>
      </c>
      <c r="AJ514">
        <v>4</v>
      </c>
      <c r="AK514" t="s">
        <v>239</v>
      </c>
      <c r="AL514" t="s">
        <v>323</v>
      </c>
      <c r="AQ514" t="s">
        <v>239</v>
      </c>
      <c r="AR514" s="124" t="s">
        <v>239</v>
      </c>
      <c r="AS514" t="s">
        <v>239</v>
      </c>
      <c r="AT514" t="s">
        <v>6</v>
      </c>
      <c r="AU514" t="s">
        <v>239</v>
      </c>
      <c r="AW514">
        <v>5</v>
      </c>
      <c r="AX514" s="124">
        <v>5</v>
      </c>
      <c r="AY514" s="209" t="s">
        <v>321</v>
      </c>
      <c r="AZ514" t="s">
        <v>310</v>
      </c>
      <c r="BA514" t="s">
        <v>397</v>
      </c>
      <c r="BB514">
        <f t="shared" si="39"/>
        <v>1</v>
      </c>
      <c r="BC514">
        <f t="shared" si="40"/>
        <v>0</v>
      </c>
      <c r="BD514">
        <f t="shared" si="40"/>
        <v>0</v>
      </c>
      <c r="BE514">
        <f t="shared" si="40"/>
        <v>0</v>
      </c>
      <c r="BF514">
        <f t="shared" si="40"/>
        <v>0</v>
      </c>
      <c r="BG514">
        <f t="shared" si="40"/>
        <v>0</v>
      </c>
      <c r="BH514">
        <f t="shared" si="37"/>
        <v>0</v>
      </c>
      <c r="BI514">
        <f t="shared" si="38"/>
        <v>0</v>
      </c>
      <c r="BJ514">
        <f t="shared" si="38"/>
        <v>0</v>
      </c>
      <c r="BK514">
        <f t="shared" si="38"/>
        <v>0</v>
      </c>
      <c r="BL514">
        <f t="shared" si="38"/>
        <v>0</v>
      </c>
      <c r="BM514">
        <f t="shared" si="38"/>
        <v>0</v>
      </c>
      <c r="BN514">
        <f t="shared" si="38"/>
        <v>1</v>
      </c>
    </row>
    <row r="515" spans="3:66" x14ac:dyDescent="0.2">
      <c r="C515" s="167" t="str">
        <f>IFERROR(VLOOKUP(E515,BLIOTECAS!$C$1:$E$26,3,FALSE),"")</f>
        <v>Ciencias Experimentales</v>
      </c>
      <c r="D515" s="229">
        <v>43970.472222222219</v>
      </c>
      <c r="E515" t="s">
        <v>73</v>
      </c>
      <c r="F515" t="s">
        <v>351</v>
      </c>
      <c r="G515" t="s">
        <v>311</v>
      </c>
      <c r="H515" t="s">
        <v>333</v>
      </c>
      <c r="Q515">
        <v>1</v>
      </c>
      <c r="R515">
        <v>4</v>
      </c>
      <c r="S515">
        <v>1</v>
      </c>
      <c r="T515">
        <v>5</v>
      </c>
      <c r="U515">
        <v>5</v>
      </c>
      <c r="V515">
        <v>3</v>
      </c>
      <c r="X515">
        <v>4</v>
      </c>
      <c r="Y515">
        <v>3</v>
      </c>
      <c r="Z515">
        <v>3</v>
      </c>
      <c r="AA515">
        <v>3</v>
      </c>
      <c r="AB515">
        <v>3</v>
      </c>
      <c r="AC515" t="s">
        <v>314</v>
      </c>
      <c r="AJ515">
        <v>3</v>
      </c>
      <c r="AK515" t="s">
        <v>239</v>
      </c>
      <c r="AL515" t="s">
        <v>307</v>
      </c>
      <c r="AQ515" t="s">
        <v>7</v>
      </c>
      <c r="AR515" s="124" t="s">
        <v>239</v>
      </c>
      <c r="AS515" t="s">
        <v>7</v>
      </c>
      <c r="AU515" t="s">
        <v>7</v>
      </c>
      <c r="AW515">
        <v>3</v>
      </c>
      <c r="AX515" s="124">
        <v>3</v>
      </c>
      <c r="AY515" s="209" t="s">
        <v>343</v>
      </c>
      <c r="AZ515" t="s">
        <v>337</v>
      </c>
      <c r="BB515">
        <f t="shared" si="39"/>
        <v>0</v>
      </c>
      <c r="BC515">
        <f t="shared" si="40"/>
        <v>0</v>
      </c>
      <c r="BD515">
        <f t="shared" si="40"/>
        <v>0</v>
      </c>
      <c r="BE515">
        <f t="shared" si="40"/>
        <v>1</v>
      </c>
      <c r="BF515">
        <f t="shared" si="40"/>
        <v>0</v>
      </c>
      <c r="BG515">
        <f t="shared" si="40"/>
        <v>0</v>
      </c>
      <c r="BH515">
        <f t="shared" si="37"/>
        <v>0</v>
      </c>
      <c r="BI515">
        <f t="shared" si="38"/>
        <v>0</v>
      </c>
      <c r="BJ515">
        <f t="shared" si="38"/>
        <v>0</v>
      </c>
      <c r="BK515">
        <f t="shared" si="38"/>
        <v>0</v>
      </c>
      <c r="BL515">
        <f t="shared" si="38"/>
        <v>0</v>
      </c>
      <c r="BM515">
        <f t="shared" si="38"/>
        <v>1</v>
      </c>
      <c r="BN515">
        <f t="shared" si="38"/>
        <v>0</v>
      </c>
    </row>
    <row r="516" spans="3:66" x14ac:dyDescent="0.2">
      <c r="C516" s="167" t="str">
        <f>IFERROR(VLOOKUP(E516,BLIOTECAS!$C$1:$E$26,3,FALSE),"")</f>
        <v>Ciencias de la Salud</v>
      </c>
      <c r="D516" s="229">
        <v>43970.472222222219</v>
      </c>
      <c r="E516" t="s">
        <v>202</v>
      </c>
      <c r="F516" t="s">
        <v>311</v>
      </c>
      <c r="G516" t="s">
        <v>311</v>
      </c>
      <c r="H516" t="s">
        <v>312</v>
      </c>
      <c r="I516" t="s">
        <v>202</v>
      </c>
      <c r="J516" t="s">
        <v>89</v>
      </c>
      <c r="Q516">
        <v>3</v>
      </c>
      <c r="R516">
        <v>4</v>
      </c>
      <c r="S516">
        <v>3</v>
      </c>
      <c r="T516">
        <v>3</v>
      </c>
      <c r="U516">
        <v>3</v>
      </c>
      <c r="V516">
        <v>4</v>
      </c>
      <c r="X516">
        <v>4</v>
      </c>
      <c r="Y516">
        <v>4</v>
      </c>
      <c r="Z516">
        <v>2</v>
      </c>
      <c r="AA516">
        <v>5</v>
      </c>
      <c r="AB516">
        <v>5</v>
      </c>
      <c r="AJ516">
        <v>4</v>
      </c>
      <c r="AK516" t="s">
        <v>239</v>
      </c>
      <c r="AL516" t="s">
        <v>323</v>
      </c>
      <c r="AQ516" t="s">
        <v>7</v>
      </c>
      <c r="AR516" s="124" t="s">
        <v>7</v>
      </c>
      <c r="AS516" t="s">
        <v>7</v>
      </c>
      <c r="AU516" t="s">
        <v>7</v>
      </c>
      <c r="AW516">
        <v>5</v>
      </c>
      <c r="AX516" s="124">
        <v>5</v>
      </c>
      <c r="AY516" s="209" t="s">
        <v>309</v>
      </c>
      <c r="AZ516" t="s">
        <v>310</v>
      </c>
      <c r="BB516">
        <f t="shared" si="39"/>
        <v>1</v>
      </c>
      <c r="BC516">
        <f t="shared" si="40"/>
        <v>0</v>
      </c>
      <c r="BD516">
        <f t="shared" si="40"/>
        <v>0</v>
      </c>
      <c r="BE516">
        <f t="shared" si="40"/>
        <v>0</v>
      </c>
      <c r="BF516">
        <f t="shared" si="40"/>
        <v>0</v>
      </c>
      <c r="BG516">
        <f t="shared" si="40"/>
        <v>0</v>
      </c>
      <c r="BH516">
        <f t="shared" si="37"/>
        <v>0</v>
      </c>
      <c r="BI516">
        <f t="shared" si="38"/>
        <v>0</v>
      </c>
      <c r="BJ516">
        <f t="shared" si="38"/>
        <v>0</v>
      </c>
      <c r="BK516">
        <f t="shared" si="38"/>
        <v>0</v>
      </c>
      <c r="BL516">
        <f t="shared" si="38"/>
        <v>0</v>
      </c>
      <c r="BM516">
        <f t="shared" si="38"/>
        <v>0</v>
      </c>
      <c r="BN516">
        <f t="shared" si="38"/>
        <v>0</v>
      </c>
    </row>
    <row r="517" spans="3:66" x14ac:dyDescent="0.2">
      <c r="C517" s="167" t="str">
        <f>IFERROR(VLOOKUP(E517,BLIOTECAS!$C$1:$E$26,3,FALSE),"")</f>
        <v>Ciencias de la Salud</v>
      </c>
      <c r="D517" s="229">
        <v>43970.472222222219</v>
      </c>
      <c r="E517" t="s">
        <v>84</v>
      </c>
      <c r="F517" t="s">
        <v>311</v>
      </c>
      <c r="G517" t="s">
        <v>303</v>
      </c>
      <c r="H517" t="s">
        <v>312</v>
      </c>
      <c r="I517" t="s">
        <v>84</v>
      </c>
      <c r="Q517">
        <v>3</v>
      </c>
      <c r="R517">
        <v>4</v>
      </c>
      <c r="S517">
        <v>4</v>
      </c>
      <c r="T517">
        <v>2</v>
      </c>
      <c r="U517">
        <v>4</v>
      </c>
      <c r="V517">
        <v>5</v>
      </c>
      <c r="X517">
        <v>5</v>
      </c>
      <c r="Y517">
        <v>5</v>
      </c>
      <c r="Z517">
        <v>5</v>
      </c>
      <c r="AA517">
        <v>5</v>
      </c>
      <c r="AB517">
        <v>5</v>
      </c>
      <c r="AC517" t="s">
        <v>336</v>
      </c>
      <c r="AJ517">
        <v>5</v>
      </c>
      <c r="AK517" t="s">
        <v>239</v>
      </c>
      <c r="AL517" t="s">
        <v>323</v>
      </c>
      <c r="AQ517" t="s">
        <v>239</v>
      </c>
      <c r="AR517" s="124" t="s">
        <v>239</v>
      </c>
      <c r="AS517" t="s">
        <v>239</v>
      </c>
      <c r="AU517" t="s">
        <v>239</v>
      </c>
      <c r="AW517">
        <v>5</v>
      </c>
      <c r="AX517" s="124">
        <v>5</v>
      </c>
      <c r="AY517" s="209" t="s">
        <v>309</v>
      </c>
      <c r="AZ517" t="s">
        <v>310</v>
      </c>
      <c r="BB517">
        <f t="shared" si="39"/>
        <v>1</v>
      </c>
      <c r="BC517">
        <f t="shared" si="40"/>
        <v>0</v>
      </c>
      <c r="BD517">
        <f t="shared" si="40"/>
        <v>0</v>
      </c>
      <c r="BE517">
        <f t="shared" si="40"/>
        <v>0</v>
      </c>
      <c r="BF517">
        <f t="shared" si="40"/>
        <v>0</v>
      </c>
      <c r="BG517">
        <f t="shared" si="40"/>
        <v>0</v>
      </c>
      <c r="BH517">
        <f t="shared" si="37"/>
        <v>0</v>
      </c>
      <c r="BI517">
        <f t="shared" si="38"/>
        <v>0</v>
      </c>
      <c r="BJ517">
        <f t="shared" si="38"/>
        <v>0</v>
      </c>
      <c r="BK517">
        <f t="shared" si="38"/>
        <v>1</v>
      </c>
      <c r="BL517">
        <f t="shared" si="38"/>
        <v>1</v>
      </c>
      <c r="BM517">
        <f t="shared" si="38"/>
        <v>0</v>
      </c>
      <c r="BN517">
        <f t="shared" si="38"/>
        <v>0</v>
      </c>
    </row>
    <row r="518" spans="3:66" x14ac:dyDescent="0.2">
      <c r="C518" s="167" t="str">
        <f>IFERROR(VLOOKUP(E518,BLIOTECAS!$C$1:$E$26,3,FALSE),"")</f>
        <v>Ciencias de la Salud</v>
      </c>
      <c r="D518" s="229">
        <v>43970.47152777778</v>
      </c>
      <c r="E518" t="s">
        <v>92</v>
      </c>
      <c r="F518" t="s">
        <v>316</v>
      </c>
      <c r="G518" t="s">
        <v>311</v>
      </c>
      <c r="H518" t="s">
        <v>312</v>
      </c>
      <c r="I518" t="s">
        <v>92</v>
      </c>
      <c r="Q518">
        <v>2</v>
      </c>
      <c r="R518">
        <v>5</v>
      </c>
      <c r="S518">
        <v>3</v>
      </c>
      <c r="T518">
        <v>2</v>
      </c>
      <c r="U518">
        <v>3</v>
      </c>
      <c r="V518">
        <v>5</v>
      </c>
      <c r="X518">
        <v>3</v>
      </c>
      <c r="Y518">
        <v>4</v>
      </c>
      <c r="Z518">
        <v>5</v>
      </c>
      <c r="AA518">
        <v>4</v>
      </c>
      <c r="AB518">
        <v>4</v>
      </c>
      <c r="AC518" t="s">
        <v>336</v>
      </c>
      <c r="AJ518">
        <v>4</v>
      </c>
      <c r="AK518" t="s">
        <v>7</v>
      </c>
      <c r="AQ518" t="s">
        <v>7</v>
      </c>
      <c r="AR518" s="124" t="s">
        <v>239</v>
      </c>
      <c r="AS518" t="s">
        <v>7</v>
      </c>
      <c r="AU518" t="s">
        <v>239</v>
      </c>
      <c r="AW518">
        <v>5</v>
      </c>
      <c r="AX518" s="124">
        <v>5</v>
      </c>
      <c r="AY518" s="209" t="s">
        <v>321</v>
      </c>
      <c r="AZ518" t="s">
        <v>315</v>
      </c>
      <c r="BB518">
        <f t="shared" si="39"/>
        <v>1</v>
      </c>
      <c r="BC518">
        <f t="shared" si="40"/>
        <v>0</v>
      </c>
      <c r="BD518">
        <f t="shared" si="40"/>
        <v>0</v>
      </c>
      <c r="BE518">
        <f t="shared" si="40"/>
        <v>0</v>
      </c>
      <c r="BF518">
        <f t="shared" si="40"/>
        <v>0</v>
      </c>
      <c r="BG518">
        <f t="shared" si="40"/>
        <v>0</v>
      </c>
      <c r="BH518">
        <f t="shared" si="37"/>
        <v>0</v>
      </c>
      <c r="BI518">
        <f t="shared" si="38"/>
        <v>0</v>
      </c>
      <c r="BJ518">
        <f t="shared" si="38"/>
        <v>0</v>
      </c>
      <c r="BK518">
        <f t="shared" si="38"/>
        <v>1</v>
      </c>
      <c r="BL518">
        <f t="shared" si="38"/>
        <v>1</v>
      </c>
      <c r="BM518">
        <f t="shared" si="38"/>
        <v>0</v>
      </c>
      <c r="BN518">
        <f t="shared" si="38"/>
        <v>0</v>
      </c>
    </row>
    <row r="519" spans="3:66" x14ac:dyDescent="0.2">
      <c r="C519" s="167" t="str">
        <f>IFERROR(VLOOKUP(E519,BLIOTECAS!$C$1:$E$26,3,FALSE),"")</f>
        <v>Ciencias Sociales</v>
      </c>
      <c r="D519" s="229">
        <v>43970.47152777778</v>
      </c>
      <c r="E519" t="s">
        <v>75</v>
      </c>
      <c r="F519" t="s">
        <v>311</v>
      </c>
      <c r="G519" t="s">
        <v>303</v>
      </c>
      <c r="H519" t="s">
        <v>312</v>
      </c>
      <c r="I519" t="s">
        <v>75</v>
      </c>
      <c r="Q519">
        <v>4</v>
      </c>
      <c r="R519">
        <v>2</v>
      </c>
      <c r="S519">
        <v>5</v>
      </c>
      <c r="T519">
        <v>4</v>
      </c>
      <c r="U519">
        <v>5</v>
      </c>
      <c r="V519">
        <v>4</v>
      </c>
      <c r="X519">
        <v>4</v>
      </c>
      <c r="Y519">
        <v>4</v>
      </c>
      <c r="Z519">
        <v>4</v>
      </c>
      <c r="AA519">
        <v>4</v>
      </c>
      <c r="AB519">
        <v>4</v>
      </c>
      <c r="AC519" t="s">
        <v>350</v>
      </c>
      <c r="AJ519">
        <v>4</v>
      </c>
      <c r="AK519" t="s">
        <v>7</v>
      </c>
      <c r="AQ519" t="s">
        <v>7</v>
      </c>
      <c r="AR519" s="124" t="s">
        <v>7</v>
      </c>
      <c r="AS519" t="s">
        <v>7</v>
      </c>
      <c r="AU519" t="s">
        <v>7</v>
      </c>
      <c r="AW519">
        <v>4</v>
      </c>
      <c r="AX519" s="124">
        <v>4</v>
      </c>
      <c r="AY519" s="209" t="s">
        <v>321</v>
      </c>
      <c r="AZ519" t="s">
        <v>315</v>
      </c>
      <c r="BB519">
        <f t="shared" si="39"/>
        <v>1</v>
      </c>
      <c r="BC519">
        <f t="shared" si="40"/>
        <v>0</v>
      </c>
      <c r="BD519">
        <f t="shared" si="40"/>
        <v>0</v>
      </c>
      <c r="BE519">
        <f t="shared" si="40"/>
        <v>0</v>
      </c>
      <c r="BF519">
        <f t="shared" si="40"/>
        <v>0</v>
      </c>
      <c r="BG519">
        <f t="shared" si="40"/>
        <v>0</v>
      </c>
      <c r="BH519">
        <f t="shared" si="37"/>
        <v>1</v>
      </c>
      <c r="BI519">
        <f t="shared" si="38"/>
        <v>0</v>
      </c>
      <c r="BJ519">
        <f t="shared" si="38"/>
        <v>1</v>
      </c>
      <c r="BK519">
        <f t="shared" si="38"/>
        <v>1</v>
      </c>
      <c r="BL519">
        <f t="shared" si="38"/>
        <v>1</v>
      </c>
      <c r="BM519">
        <f t="shared" si="38"/>
        <v>0</v>
      </c>
      <c r="BN519">
        <f t="shared" si="38"/>
        <v>0</v>
      </c>
    </row>
    <row r="520" spans="3:66" x14ac:dyDescent="0.2">
      <c r="C520" s="167" t="str">
        <f>IFERROR(VLOOKUP(E520,BLIOTECAS!$C$1:$E$26,3,FALSE),"")</f>
        <v>Ciencias Sociales</v>
      </c>
      <c r="D520" s="229">
        <v>43970.47152777778</v>
      </c>
      <c r="E520" t="s">
        <v>76</v>
      </c>
      <c r="F520" t="s">
        <v>311</v>
      </c>
      <c r="G520" t="s">
        <v>304</v>
      </c>
      <c r="H520" t="s">
        <v>312</v>
      </c>
      <c r="I520" t="s">
        <v>76</v>
      </c>
      <c r="J520" t="s">
        <v>80</v>
      </c>
      <c r="K520" t="s">
        <v>87</v>
      </c>
      <c r="Q520">
        <v>4</v>
      </c>
      <c r="R520">
        <v>3</v>
      </c>
      <c r="S520">
        <v>5</v>
      </c>
      <c r="T520">
        <v>3</v>
      </c>
      <c r="U520">
        <v>5</v>
      </c>
      <c r="V520">
        <v>3</v>
      </c>
      <c r="X520">
        <v>4</v>
      </c>
      <c r="Y520">
        <v>5</v>
      </c>
      <c r="Z520">
        <v>2</v>
      </c>
      <c r="AA520">
        <v>5</v>
      </c>
      <c r="AB520">
        <v>4</v>
      </c>
      <c r="AC520" t="s">
        <v>378</v>
      </c>
      <c r="AJ520">
        <v>4</v>
      </c>
      <c r="AK520" t="s">
        <v>239</v>
      </c>
      <c r="AL520" t="s">
        <v>323</v>
      </c>
      <c r="AQ520" t="s">
        <v>7</v>
      </c>
      <c r="AR520" s="124" t="s">
        <v>239</v>
      </c>
      <c r="AS520" t="s">
        <v>239</v>
      </c>
      <c r="AT520" t="s">
        <v>324</v>
      </c>
      <c r="AU520" t="s">
        <v>239</v>
      </c>
      <c r="AW520">
        <v>5</v>
      </c>
      <c r="AX520" s="124">
        <v>5</v>
      </c>
      <c r="AY520" s="209" t="s">
        <v>321</v>
      </c>
      <c r="AZ520" t="s">
        <v>337</v>
      </c>
      <c r="BB520">
        <f t="shared" si="39"/>
        <v>1</v>
      </c>
      <c r="BC520">
        <f t="shared" si="40"/>
        <v>0</v>
      </c>
      <c r="BD520">
        <f t="shared" si="40"/>
        <v>0</v>
      </c>
      <c r="BE520">
        <f t="shared" si="40"/>
        <v>0</v>
      </c>
      <c r="BF520">
        <f t="shared" si="40"/>
        <v>0</v>
      </c>
      <c r="BG520">
        <f t="shared" si="40"/>
        <v>0</v>
      </c>
      <c r="BH520">
        <f t="shared" si="37"/>
        <v>0</v>
      </c>
      <c r="BI520">
        <f t="shared" si="38"/>
        <v>1</v>
      </c>
      <c r="BJ520">
        <f t="shared" si="38"/>
        <v>0</v>
      </c>
      <c r="BK520">
        <f t="shared" si="38"/>
        <v>1</v>
      </c>
      <c r="BL520">
        <f t="shared" si="38"/>
        <v>0</v>
      </c>
      <c r="BM520">
        <f t="shared" si="38"/>
        <v>0</v>
      </c>
      <c r="BN520">
        <f t="shared" si="38"/>
        <v>0</v>
      </c>
    </row>
    <row r="521" spans="3:66" x14ac:dyDescent="0.2">
      <c r="C521" s="167" t="str">
        <f>IFERROR(VLOOKUP(E521,BLIOTECAS!$C$1:$E$26,3,FALSE),"")</f>
        <v>Ciencias de la Salud</v>
      </c>
      <c r="D521" s="229">
        <v>43970.470833333333</v>
      </c>
      <c r="E521" t="s">
        <v>92</v>
      </c>
      <c r="F521" t="s">
        <v>311</v>
      </c>
      <c r="G521" t="s">
        <v>311</v>
      </c>
      <c r="H521" t="s">
        <v>312</v>
      </c>
      <c r="I521" t="s">
        <v>92</v>
      </c>
      <c r="J521" t="s">
        <v>317</v>
      </c>
      <c r="K521" t="s">
        <v>89</v>
      </c>
      <c r="Q521">
        <v>3</v>
      </c>
      <c r="R521">
        <v>5</v>
      </c>
      <c r="S521">
        <v>2</v>
      </c>
      <c r="T521">
        <v>1</v>
      </c>
      <c r="U521">
        <v>2</v>
      </c>
      <c r="V521">
        <v>4</v>
      </c>
      <c r="X521">
        <v>4</v>
      </c>
      <c r="Y521">
        <v>5</v>
      </c>
      <c r="Z521">
        <v>3</v>
      </c>
      <c r="AA521">
        <v>5</v>
      </c>
      <c r="AB521">
        <v>4</v>
      </c>
      <c r="AC521" t="s">
        <v>326</v>
      </c>
      <c r="AJ521">
        <v>5</v>
      </c>
      <c r="AK521" t="s">
        <v>239</v>
      </c>
      <c r="AL521" t="s">
        <v>323</v>
      </c>
      <c r="AQ521" t="s">
        <v>239</v>
      </c>
      <c r="AR521" s="124" t="s">
        <v>239</v>
      </c>
      <c r="AS521" t="s">
        <v>239</v>
      </c>
      <c r="AT521" t="s">
        <v>6</v>
      </c>
      <c r="AU521" t="s">
        <v>239</v>
      </c>
      <c r="AW521">
        <v>5</v>
      </c>
      <c r="AX521" s="124">
        <v>5</v>
      </c>
      <c r="AY521" s="209" t="s">
        <v>309</v>
      </c>
      <c r="AZ521" t="s">
        <v>315</v>
      </c>
      <c r="BB521">
        <f t="shared" si="39"/>
        <v>1</v>
      </c>
      <c r="BC521">
        <f t="shared" si="40"/>
        <v>0</v>
      </c>
      <c r="BD521">
        <f t="shared" si="40"/>
        <v>0</v>
      </c>
      <c r="BE521">
        <f t="shared" si="40"/>
        <v>0</v>
      </c>
      <c r="BF521">
        <f t="shared" si="40"/>
        <v>0</v>
      </c>
      <c r="BG521">
        <f t="shared" si="40"/>
        <v>0</v>
      </c>
      <c r="BH521">
        <f t="shared" si="37"/>
        <v>0</v>
      </c>
      <c r="BI521">
        <f t="shared" si="38"/>
        <v>0</v>
      </c>
      <c r="BJ521">
        <f t="shared" si="38"/>
        <v>0</v>
      </c>
      <c r="BK521">
        <f t="shared" si="38"/>
        <v>1</v>
      </c>
      <c r="BL521">
        <f t="shared" si="38"/>
        <v>0</v>
      </c>
      <c r="BM521">
        <f t="shared" si="38"/>
        <v>0</v>
      </c>
      <c r="BN521">
        <f t="shared" si="38"/>
        <v>0</v>
      </c>
    </row>
    <row r="522" spans="3:66" x14ac:dyDescent="0.2">
      <c r="C522" s="167" t="str">
        <f>IFERROR(VLOOKUP(E522,BLIOTECAS!$C$1:$E$26,3,FALSE),"")</f>
        <v>Ciencias de la Salud</v>
      </c>
      <c r="D522" s="229">
        <v>43970.470833333333</v>
      </c>
      <c r="E522" t="s">
        <v>200</v>
      </c>
      <c r="F522" t="s">
        <v>316</v>
      </c>
      <c r="G522" t="s">
        <v>303</v>
      </c>
      <c r="H522" t="s">
        <v>312</v>
      </c>
      <c r="I522" t="s">
        <v>200</v>
      </c>
      <c r="J522" t="s">
        <v>89</v>
      </c>
      <c r="Q522">
        <v>1</v>
      </c>
      <c r="R522">
        <v>4</v>
      </c>
      <c r="S522">
        <v>5</v>
      </c>
      <c r="T522">
        <v>1</v>
      </c>
      <c r="U522">
        <v>5</v>
      </c>
      <c r="V522">
        <v>3</v>
      </c>
      <c r="X522">
        <v>3</v>
      </c>
      <c r="Y522">
        <v>5</v>
      </c>
      <c r="Z522">
        <v>3</v>
      </c>
      <c r="AA522">
        <v>5</v>
      </c>
      <c r="AB522">
        <v>5</v>
      </c>
      <c r="AC522" t="s">
        <v>314</v>
      </c>
      <c r="AJ522">
        <v>4</v>
      </c>
      <c r="AK522" t="s">
        <v>239</v>
      </c>
      <c r="AL522" t="s">
        <v>323</v>
      </c>
      <c r="AQ522" t="s">
        <v>7</v>
      </c>
      <c r="AR522" s="124" t="s">
        <v>239</v>
      </c>
      <c r="AS522" t="s">
        <v>239</v>
      </c>
      <c r="AT522" t="s">
        <v>324</v>
      </c>
      <c r="AU522" t="s">
        <v>7</v>
      </c>
      <c r="AW522">
        <v>5</v>
      </c>
      <c r="AX522" s="124">
        <v>5</v>
      </c>
      <c r="AY522" s="209" t="s">
        <v>321</v>
      </c>
      <c r="AZ522" t="s">
        <v>315</v>
      </c>
      <c r="BB522">
        <f t="shared" si="39"/>
        <v>1</v>
      </c>
      <c r="BC522">
        <f t="shared" si="40"/>
        <v>0</v>
      </c>
      <c r="BD522">
        <f t="shared" si="40"/>
        <v>0</v>
      </c>
      <c r="BE522">
        <f t="shared" si="40"/>
        <v>0</v>
      </c>
      <c r="BF522">
        <f t="shared" si="40"/>
        <v>0</v>
      </c>
      <c r="BG522">
        <f t="shared" si="40"/>
        <v>0</v>
      </c>
      <c r="BH522">
        <f t="shared" si="37"/>
        <v>0</v>
      </c>
      <c r="BI522">
        <f t="shared" si="38"/>
        <v>0</v>
      </c>
      <c r="BJ522">
        <f t="shared" si="38"/>
        <v>0</v>
      </c>
      <c r="BK522">
        <f t="shared" si="38"/>
        <v>0</v>
      </c>
      <c r="BL522">
        <f t="shared" si="38"/>
        <v>0</v>
      </c>
      <c r="BM522">
        <f t="shared" si="38"/>
        <v>1</v>
      </c>
      <c r="BN522">
        <f t="shared" si="38"/>
        <v>0</v>
      </c>
    </row>
    <row r="523" spans="3:66" x14ac:dyDescent="0.2">
      <c r="C523" s="167" t="str">
        <f>IFERROR(VLOOKUP(E523,BLIOTECAS!$C$1:$E$26,3,FALSE),"")</f>
        <v>Ciencias Sociales</v>
      </c>
      <c r="D523" s="229">
        <v>43970.470833333333</v>
      </c>
      <c r="E523" t="s">
        <v>76</v>
      </c>
      <c r="F523" t="s">
        <v>303</v>
      </c>
      <c r="G523" t="s">
        <v>311</v>
      </c>
      <c r="H523" t="s">
        <v>312</v>
      </c>
      <c r="I523" t="s">
        <v>76</v>
      </c>
      <c r="J523" t="s">
        <v>317</v>
      </c>
      <c r="K523" t="s">
        <v>199</v>
      </c>
      <c r="L523" t="s">
        <v>398</v>
      </c>
      <c r="Q523">
        <v>4</v>
      </c>
      <c r="R523">
        <v>4</v>
      </c>
      <c r="S523">
        <v>3</v>
      </c>
      <c r="T523">
        <v>4</v>
      </c>
      <c r="U523">
        <v>4</v>
      </c>
      <c r="V523">
        <v>5</v>
      </c>
      <c r="X523">
        <v>4</v>
      </c>
      <c r="Y523">
        <v>5</v>
      </c>
      <c r="Z523">
        <v>5</v>
      </c>
      <c r="AA523">
        <v>5</v>
      </c>
      <c r="AB523">
        <v>4</v>
      </c>
      <c r="AC523" t="s">
        <v>314</v>
      </c>
      <c r="AJ523">
        <v>5</v>
      </c>
      <c r="AK523" t="s">
        <v>239</v>
      </c>
      <c r="AL523" t="s">
        <v>327</v>
      </c>
      <c r="AQ523" t="s">
        <v>7</v>
      </c>
      <c r="AR523" s="124" t="s">
        <v>239</v>
      </c>
      <c r="AS523" t="s">
        <v>239</v>
      </c>
      <c r="AT523" t="s">
        <v>393</v>
      </c>
      <c r="AU523" t="s">
        <v>239</v>
      </c>
      <c r="AW523">
        <v>5</v>
      </c>
      <c r="AX523" s="124">
        <v>5</v>
      </c>
      <c r="AY523" s="209" t="s">
        <v>309</v>
      </c>
      <c r="AZ523" t="s">
        <v>315</v>
      </c>
      <c r="BB523">
        <f t="shared" si="39"/>
        <v>1</v>
      </c>
      <c r="BC523">
        <f t="shared" si="40"/>
        <v>0</v>
      </c>
      <c r="BD523">
        <f t="shared" si="40"/>
        <v>0</v>
      </c>
      <c r="BE523">
        <f t="shared" si="40"/>
        <v>0</v>
      </c>
      <c r="BF523">
        <f t="shared" si="40"/>
        <v>0</v>
      </c>
      <c r="BG523">
        <f t="shared" si="40"/>
        <v>0</v>
      </c>
      <c r="BH523">
        <f t="shared" si="37"/>
        <v>0</v>
      </c>
      <c r="BI523">
        <f t="shared" si="38"/>
        <v>0</v>
      </c>
      <c r="BJ523">
        <f t="shared" si="38"/>
        <v>0</v>
      </c>
      <c r="BK523">
        <f t="shared" si="38"/>
        <v>0</v>
      </c>
      <c r="BL523">
        <f t="shared" si="38"/>
        <v>0</v>
      </c>
      <c r="BM523">
        <f t="shared" si="38"/>
        <v>1</v>
      </c>
      <c r="BN523">
        <f t="shared" ref="BI523:BN566" si="41">IF(IFERROR(FIND(BN$1,$AC523,1),0)&lt;&gt;0,1,0)</f>
        <v>0</v>
      </c>
    </row>
    <row r="524" spans="3:66" x14ac:dyDescent="0.2">
      <c r="C524" s="167" t="str">
        <f>IFERROR(VLOOKUP(E524,BLIOTECAS!$C$1:$E$26,3,FALSE),"")</f>
        <v>Ciencias de la Salud</v>
      </c>
      <c r="D524" s="229">
        <v>43970.470833333333</v>
      </c>
      <c r="E524" t="s">
        <v>90</v>
      </c>
      <c r="F524" t="s">
        <v>316</v>
      </c>
      <c r="G524" t="s">
        <v>311</v>
      </c>
      <c r="H524" t="s">
        <v>312</v>
      </c>
      <c r="I524" t="s">
        <v>90</v>
      </c>
      <c r="J524" t="s">
        <v>89</v>
      </c>
      <c r="L524" t="s">
        <v>399</v>
      </c>
      <c r="Q524">
        <v>2</v>
      </c>
      <c r="R524">
        <v>5</v>
      </c>
      <c r="S524">
        <v>5</v>
      </c>
      <c r="T524">
        <v>3</v>
      </c>
      <c r="U524">
        <v>5</v>
      </c>
      <c r="V524">
        <v>4</v>
      </c>
      <c r="X524">
        <v>4</v>
      </c>
      <c r="Y524">
        <v>4</v>
      </c>
      <c r="Z524">
        <v>4</v>
      </c>
      <c r="AA524">
        <v>5</v>
      </c>
      <c r="AB524">
        <v>4</v>
      </c>
      <c r="AC524" t="s">
        <v>336</v>
      </c>
      <c r="AJ524">
        <v>5</v>
      </c>
      <c r="AK524" t="s">
        <v>239</v>
      </c>
      <c r="AL524" t="s">
        <v>323</v>
      </c>
      <c r="AQ524" t="s">
        <v>7</v>
      </c>
      <c r="AR524" s="124" t="s">
        <v>239</v>
      </c>
      <c r="AS524" t="s">
        <v>239</v>
      </c>
      <c r="AT524" t="s">
        <v>6</v>
      </c>
      <c r="AU524" t="s">
        <v>239</v>
      </c>
      <c r="AW524">
        <v>5</v>
      </c>
      <c r="AX524" s="124">
        <v>5</v>
      </c>
      <c r="AY524" s="209" t="s">
        <v>321</v>
      </c>
      <c r="AZ524" t="s">
        <v>315</v>
      </c>
      <c r="BB524">
        <f t="shared" si="39"/>
        <v>1</v>
      </c>
      <c r="BC524">
        <f t="shared" si="40"/>
        <v>0</v>
      </c>
      <c r="BD524">
        <f t="shared" si="40"/>
        <v>0</v>
      </c>
      <c r="BE524">
        <f t="shared" si="40"/>
        <v>0</v>
      </c>
      <c r="BF524">
        <f t="shared" si="40"/>
        <v>0</v>
      </c>
      <c r="BG524">
        <f t="shared" si="40"/>
        <v>0</v>
      </c>
      <c r="BH524">
        <f t="shared" si="37"/>
        <v>0</v>
      </c>
      <c r="BI524">
        <f t="shared" si="41"/>
        <v>0</v>
      </c>
      <c r="BJ524">
        <f t="shared" si="41"/>
        <v>0</v>
      </c>
      <c r="BK524">
        <f t="shared" si="41"/>
        <v>1</v>
      </c>
      <c r="BL524">
        <f t="shared" si="41"/>
        <v>1</v>
      </c>
      <c r="BM524">
        <f t="shared" si="41"/>
        <v>0</v>
      </c>
      <c r="BN524">
        <f t="shared" si="41"/>
        <v>0</v>
      </c>
    </row>
    <row r="525" spans="3:66" x14ac:dyDescent="0.2">
      <c r="C525" s="167" t="str">
        <f>IFERROR(VLOOKUP(E525,BLIOTECAS!$C$1:$E$26,3,FALSE),"")</f>
        <v>Humanidades</v>
      </c>
      <c r="D525" s="229">
        <v>43970.470833333333</v>
      </c>
      <c r="E525" t="s">
        <v>85</v>
      </c>
      <c r="F525" t="s">
        <v>311</v>
      </c>
      <c r="G525" t="s">
        <v>304</v>
      </c>
      <c r="H525" t="s">
        <v>384</v>
      </c>
      <c r="I525" t="s">
        <v>318</v>
      </c>
      <c r="J525" t="s">
        <v>317</v>
      </c>
      <c r="K525" t="s">
        <v>87</v>
      </c>
      <c r="Q525">
        <v>4</v>
      </c>
      <c r="R525">
        <v>4</v>
      </c>
      <c r="S525">
        <v>5</v>
      </c>
      <c r="T525">
        <v>5</v>
      </c>
      <c r="U525">
        <v>5</v>
      </c>
      <c r="V525">
        <v>4</v>
      </c>
      <c r="X525">
        <v>3</v>
      </c>
      <c r="Y525">
        <v>3</v>
      </c>
      <c r="Z525">
        <v>5</v>
      </c>
      <c r="AA525">
        <v>3</v>
      </c>
      <c r="AB525">
        <v>3</v>
      </c>
      <c r="AC525" t="s">
        <v>336</v>
      </c>
      <c r="AJ525">
        <v>4</v>
      </c>
      <c r="AK525" t="s">
        <v>239</v>
      </c>
      <c r="AL525" t="s">
        <v>323</v>
      </c>
      <c r="AQ525" t="s">
        <v>239</v>
      </c>
      <c r="AR525" s="124" t="s">
        <v>239</v>
      </c>
      <c r="AS525" t="s">
        <v>7</v>
      </c>
      <c r="AU525" t="s">
        <v>7</v>
      </c>
      <c r="AW525">
        <v>5</v>
      </c>
      <c r="AX525" s="124">
        <v>5</v>
      </c>
      <c r="AY525" s="209" t="s">
        <v>321</v>
      </c>
      <c r="AZ525" t="s">
        <v>315</v>
      </c>
      <c r="BB525">
        <f t="shared" si="39"/>
        <v>1</v>
      </c>
      <c r="BC525">
        <f t="shared" si="40"/>
        <v>0</v>
      </c>
      <c r="BD525">
        <f t="shared" si="40"/>
        <v>1</v>
      </c>
      <c r="BE525">
        <f t="shared" si="40"/>
        <v>0</v>
      </c>
      <c r="BF525">
        <f t="shared" si="40"/>
        <v>0</v>
      </c>
      <c r="BG525">
        <f t="shared" si="40"/>
        <v>0</v>
      </c>
      <c r="BH525">
        <f t="shared" ref="BH525:BN583" si="42">IF(IFERROR(FIND(BH$1,$AC525,1),0)&lt;&gt;0,1,0)</f>
        <v>0</v>
      </c>
      <c r="BI525">
        <f t="shared" si="41"/>
        <v>0</v>
      </c>
      <c r="BJ525">
        <f t="shared" si="41"/>
        <v>0</v>
      </c>
      <c r="BK525">
        <f t="shared" si="41"/>
        <v>1</v>
      </c>
      <c r="BL525">
        <f t="shared" si="41"/>
        <v>1</v>
      </c>
      <c r="BM525">
        <f t="shared" si="41"/>
        <v>0</v>
      </c>
      <c r="BN525">
        <f t="shared" si="41"/>
        <v>0</v>
      </c>
    </row>
    <row r="526" spans="3:66" x14ac:dyDescent="0.2">
      <c r="C526" s="167" t="str">
        <f>IFERROR(VLOOKUP(E526,BLIOTECAS!$C$1:$E$26,3,FALSE),"")</f>
        <v>Ciencias Sociales</v>
      </c>
      <c r="D526" s="229">
        <v>43970.470138888886</v>
      </c>
      <c r="E526" t="s">
        <v>75</v>
      </c>
      <c r="F526" t="s">
        <v>303</v>
      </c>
      <c r="G526" t="s">
        <v>304</v>
      </c>
      <c r="H526" t="s">
        <v>339</v>
      </c>
      <c r="I526" t="s">
        <v>75</v>
      </c>
      <c r="L526" t="s">
        <v>400</v>
      </c>
      <c r="Q526">
        <v>2</v>
      </c>
      <c r="R526">
        <v>4</v>
      </c>
      <c r="S526">
        <v>4</v>
      </c>
      <c r="T526">
        <v>3</v>
      </c>
      <c r="U526">
        <v>5</v>
      </c>
      <c r="V526">
        <v>3</v>
      </c>
      <c r="X526">
        <v>2</v>
      </c>
      <c r="Y526">
        <v>4</v>
      </c>
      <c r="Z526">
        <v>3</v>
      </c>
      <c r="AA526">
        <v>2</v>
      </c>
      <c r="AB526">
        <v>2</v>
      </c>
      <c r="AC526" t="s">
        <v>336</v>
      </c>
      <c r="AJ526">
        <v>2</v>
      </c>
      <c r="AK526" t="s">
        <v>7</v>
      </c>
      <c r="AQ526" t="s">
        <v>7</v>
      </c>
      <c r="AR526" s="124" t="s">
        <v>7</v>
      </c>
      <c r="AS526" t="s">
        <v>7</v>
      </c>
      <c r="AU526" t="s">
        <v>7</v>
      </c>
      <c r="AV526" t="s">
        <v>401</v>
      </c>
      <c r="AW526">
        <v>3</v>
      </c>
      <c r="AX526" s="124">
        <v>4</v>
      </c>
      <c r="AY526" s="209" t="s">
        <v>343</v>
      </c>
      <c r="AZ526" t="s">
        <v>337</v>
      </c>
      <c r="BA526" t="s">
        <v>402</v>
      </c>
      <c r="BB526">
        <f t="shared" si="39"/>
        <v>0</v>
      </c>
      <c r="BC526">
        <f t="shared" si="40"/>
        <v>0</v>
      </c>
      <c r="BD526">
        <f t="shared" si="40"/>
        <v>1</v>
      </c>
      <c r="BE526">
        <f t="shared" si="40"/>
        <v>0</v>
      </c>
      <c r="BF526">
        <f t="shared" si="40"/>
        <v>0</v>
      </c>
      <c r="BG526">
        <f t="shared" si="40"/>
        <v>0</v>
      </c>
      <c r="BH526">
        <f t="shared" si="42"/>
        <v>0</v>
      </c>
      <c r="BI526">
        <f t="shared" si="41"/>
        <v>0</v>
      </c>
      <c r="BJ526">
        <f t="shared" si="41"/>
        <v>0</v>
      </c>
      <c r="BK526">
        <f t="shared" si="41"/>
        <v>1</v>
      </c>
      <c r="BL526">
        <f t="shared" si="41"/>
        <v>1</v>
      </c>
      <c r="BM526">
        <f t="shared" si="41"/>
        <v>0</v>
      </c>
      <c r="BN526">
        <f t="shared" si="41"/>
        <v>0</v>
      </c>
    </row>
    <row r="527" spans="3:66" x14ac:dyDescent="0.2">
      <c r="C527" s="167" t="str">
        <f>IFERROR(VLOOKUP(E527,BLIOTECAS!$C$1:$E$26,3,FALSE),"")</f>
        <v>Ciencias Experimentales</v>
      </c>
      <c r="D527" s="229">
        <v>43970.470138888886</v>
      </c>
      <c r="E527" t="s">
        <v>88</v>
      </c>
      <c r="F527" t="s">
        <v>316</v>
      </c>
      <c r="G527" t="s">
        <v>316</v>
      </c>
      <c r="H527" t="s">
        <v>403</v>
      </c>
      <c r="I527" t="s">
        <v>88</v>
      </c>
      <c r="J527" t="s">
        <v>317</v>
      </c>
      <c r="L527" t="s">
        <v>404</v>
      </c>
      <c r="Q527">
        <v>2</v>
      </c>
      <c r="R527">
        <v>2</v>
      </c>
      <c r="S527">
        <v>5</v>
      </c>
      <c r="T527">
        <v>2</v>
      </c>
      <c r="U527">
        <v>5</v>
      </c>
      <c r="V527">
        <v>3</v>
      </c>
      <c r="X527">
        <v>1</v>
      </c>
      <c r="Y527">
        <v>2</v>
      </c>
      <c r="Z527">
        <v>1</v>
      </c>
      <c r="AA527">
        <v>4</v>
      </c>
      <c r="AB527">
        <v>1</v>
      </c>
      <c r="AC527" t="s">
        <v>352</v>
      </c>
      <c r="AJ527">
        <v>2</v>
      </c>
      <c r="AK527" t="s">
        <v>239</v>
      </c>
      <c r="AL527" t="s">
        <v>323</v>
      </c>
      <c r="AQ527" t="s">
        <v>7</v>
      </c>
      <c r="AR527" s="124" t="s">
        <v>239</v>
      </c>
      <c r="AS527" t="s">
        <v>7</v>
      </c>
      <c r="AU527" t="s">
        <v>7</v>
      </c>
      <c r="AW527">
        <v>2</v>
      </c>
      <c r="AX527" s="124">
        <v>2</v>
      </c>
      <c r="AY527" s="209" t="s">
        <v>405</v>
      </c>
      <c r="AZ527" t="s">
        <v>337</v>
      </c>
      <c r="BA527" t="s">
        <v>406</v>
      </c>
      <c r="BB527">
        <f t="shared" si="39"/>
        <v>0</v>
      </c>
      <c r="BC527">
        <f t="shared" si="40"/>
        <v>0</v>
      </c>
      <c r="BD527">
        <f t="shared" si="40"/>
        <v>0</v>
      </c>
      <c r="BE527">
        <f t="shared" si="40"/>
        <v>0</v>
      </c>
      <c r="BF527">
        <f t="shared" si="40"/>
        <v>1</v>
      </c>
      <c r="BG527">
        <f t="shared" si="40"/>
        <v>0</v>
      </c>
      <c r="BH527">
        <f t="shared" si="42"/>
        <v>0</v>
      </c>
      <c r="BI527">
        <f t="shared" si="41"/>
        <v>0</v>
      </c>
      <c r="BJ527">
        <f t="shared" si="41"/>
        <v>0</v>
      </c>
      <c r="BK527">
        <f t="shared" si="41"/>
        <v>0</v>
      </c>
      <c r="BL527">
        <f t="shared" si="41"/>
        <v>0</v>
      </c>
      <c r="BM527">
        <f t="shared" si="41"/>
        <v>0</v>
      </c>
      <c r="BN527">
        <f t="shared" si="41"/>
        <v>1</v>
      </c>
    </row>
    <row r="528" spans="3:66" x14ac:dyDescent="0.2">
      <c r="C528" s="167" t="str">
        <f>IFERROR(VLOOKUP(E528,BLIOTECAS!$C$1:$E$26,3,FALSE),"")</f>
        <v>Ciencias de la Salud</v>
      </c>
      <c r="D528" s="229">
        <v>43970.469444444447</v>
      </c>
      <c r="E528" t="s">
        <v>84</v>
      </c>
      <c r="F528" t="s">
        <v>303</v>
      </c>
      <c r="G528" t="s">
        <v>303</v>
      </c>
      <c r="H528" t="s">
        <v>312</v>
      </c>
      <c r="I528" t="s">
        <v>84</v>
      </c>
      <c r="J528" t="s">
        <v>81</v>
      </c>
      <c r="Q528">
        <v>5</v>
      </c>
      <c r="R528">
        <v>5</v>
      </c>
      <c r="S528">
        <v>5</v>
      </c>
      <c r="T528">
        <v>3</v>
      </c>
      <c r="U528">
        <v>3</v>
      </c>
      <c r="V528">
        <v>4</v>
      </c>
      <c r="X528">
        <v>4</v>
      </c>
      <c r="Y528">
        <v>4</v>
      </c>
      <c r="Z528">
        <v>4</v>
      </c>
      <c r="AA528">
        <v>3</v>
      </c>
      <c r="AB528">
        <v>4</v>
      </c>
      <c r="AC528" t="s">
        <v>314</v>
      </c>
      <c r="AJ528">
        <v>4</v>
      </c>
      <c r="AK528" t="s">
        <v>7</v>
      </c>
      <c r="AQ528" t="s">
        <v>239</v>
      </c>
      <c r="AR528" s="124" t="s">
        <v>7</v>
      </c>
      <c r="AS528" t="s">
        <v>7</v>
      </c>
      <c r="AU528" t="s">
        <v>239</v>
      </c>
      <c r="AW528">
        <v>5</v>
      </c>
      <c r="AX528" s="124">
        <v>5</v>
      </c>
      <c r="AY528" s="209" t="s">
        <v>309</v>
      </c>
      <c r="AZ528" t="s">
        <v>310</v>
      </c>
      <c r="BB528">
        <f t="shared" si="39"/>
        <v>1</v>
      </c>
      <c r="BC528">
        <f t="shared" si="40"/>
        <v>0</v>
      </c>
      <c r="BD528">
        <f t="shared" si="40"/>
        <v>0</v>
      </c>
      <c r="BE528">
        <f t="shared" si="40"/>
        <v>0</v>
      </c>
      <c r="BF528">
        <f t="shared" si="40"/>
        <v>0</v>
      </c>
      <c r="BG528">
        <f t="shared" si="40"/>
        <v>0</v>
      </c>
      <c r="BH528">
        <f t="shared" si="42"/>
        <v>0</v>
      </c>
      <c r="BI528">
        <f t="shared" si="41"/>
        <v>0</v>
      </c>
      <c r="BJ528">
        <f t="shared" si="41"/>
        <v>0</v>
      </c>
      <c r="BK528">
        <f t="shared" si="41"/>
        <v>0</v>
      </c>
      <c r="BL528">
        <f t="shared" si="41"/>
        <v>0</v>
      </c>
      <c r="BM528">
        <f t="shared" si="41"/>
        <v>1</v>
      </c>
      <c r="BN528">
        <f t="shared" si="41"/>
        <v>0</v>
      </c>
    </row>
    <row r="529" spans="3:66" x14ac:dyDescent="0.2">
      <c r="C529" s="167" t="str">
        <f>IFERROR(VLOOKUP(E529,BLIOTECAS!$C$1:$E$26,3,FALSE),"")</f>
        <v>Ciencias de la Salud</v>
      </c>
      <c r="D529" s="229">
        <v>43970.469444444447</v>
      </c>
      <c r="E529" t="s">
        <v>89</v>
      </c>
      <c r="F529" t="s">
        <v>303</v>
      </c>
      <c r="G529" t="s">
        <v>311</v>
      </c>
      <c r="H529" t="s">
        <v>312</v>
      </c>
      <c r="I529" t="s">
        <v>89</v>
      </c>
      <c r="J529" t="s">
        <v>90</v>
      </c>
      <c r="K529" t="s">
        <v>317</v>
      </c>
      <c r="L529" t="s">
        <v>7</v>
      </c>
      <c r="Q529">
        <v>5</v>
      </c>
      <c r="R529">
        <v>5</v>
      </c>
      <c r="S529">
        <v>1</v>
      </c>
      <c r="T529">
        <v>5</v>
      </c>
      <c r="U529">
        <v>5</v>
      </c>
      <c r="V529">
        <v>3</v>
      </c>
      <c r="X529">
        <v>4</v>
      </c>
      <c r="Y529">
        <v>5</v>
      </c>
      <c r="Z529">
        <v>4</v>
      </c>
      <c r="AA529">
        <v>1</v>
      </c>
      <c r="AB529">
        <v>3</v>
      </c>
      <c r="AC529" t="s">
        <v>407</v>
      </c>
      <c r="AJ529">
        <v>4</v>
      </c>
      <c r="AK529" t="s">
        <v>239</v>
      </c>
      <c r="AL529" t="s">
        <v>323</v>
      </c>
      <c r="AQ529" t="s">
        <v>7</v>
      </c>
      <c r="AR529" s="124" t="s">
        <v>239</v>
      </c>
      <c r="AS529" t="s">
        <v>7</v>
      </c>
      <c r="AU529" t="s">
        <v>7</v>
      </c>
      <c r="AV529" t="s">
        <v>408</v>
      </c>
      <c r="AW529">
        <v>5</v>
      </c>
      <c r="AX529" s="124">
        <v>5</v>
      </c>
      <c r="AY529" s="209" t="s">
        <v>321</v>
      </c>
      <c r="AZ529" t="s">
        <v>315</v>
      </c>
      <c r="BB529">
        <f t="shared" si="39"/>
        <v>1</v>
      </c>
      <c r="BC529">
        <f t="shared" si="40"/>
        <v>0</v>
      </c>
      <c r="BD529">
        <f t="shared" si="40"/>
        <v>0</v>
      </c>
      <c r="BE529">
        <f t="shared" si="40"/>
        <v>0</v>
      </c>
      <c r="BF529">
        <f t="shared" si="40"/>
        <v>0</v>
      </c>
      <c r="BG529">
        <f t="shared" si="40"/>
        <v>0</v>
      </c>
      <c r="BH529">
        <f t="shared" si="42"/>
        <v>1</v>
      </c>
      <c r="BI529">
        <f t="shared" si="41"/>
        <v>0</v>
      </c>
      <c r="BJ529">
        <f t="shared" si="41"/>
        <v>0</v>
      </c>
      <c r="BK529">
        <f t="shared" si="41"/>
        <v>1</v>
      </c>
      <c r="BL529">
        <f t="shared" si="41"/>
        <v>0</v>
      </c>
      <c r="BM529">
        <f t="shared" si="41"/>
        <v>0</v>
      </c>
      <c r="BN529">
        <f t="shared" si="41"/>
        <v>1</v>
      </c>
    </row>
    <row r="530" spans="3:66" x14ac:dyDescent="0.2">
      <c r="C530" s="167" t="str">
        <f>IFERROR(VLOOKUP(E530,BLIOTECAS!$C$1:$E$26,3,FALSE),"")</f>
        <v>Ciencias Experimentales</v>
      </c>
      <c r="D530" s="229">
        <v>43970.46875</v>
      </c>
      <c r="E530" t="s">
        <v>79</v>
      </c>
      <c r="F530" t="s">
        <v>351</v>
      </c>
      <c r="G530" t="s">
        <v>311</v>
      </c>
      <c r="H530" t="s">
        <v>409</v>
      </c>
      <c r="I530" t="s">
        <v>79</v>
      </c>
      <c r="J530" t="s">
        <v>77</v>
      </c>
      <c r="K530" t="s">
        <v>81</v>
      </c>
      <c r="L530" t="s">
        <v>410</v>
      </c>
      <c r="Q530">
        <v>1</v>
      </c>
      <c r="R530">
        <v>3</v>
      </c>
      <c r="S530">
        <v>3</v>
      </c>
      <c r="T530">
        <v>4</v>
      </c>
      <c r="U530">
        <v>5</v>
      </c>
      <c r="V530">
        <v>2</v>
      </c>
      <c r="X530">
        <v>1</v>
      </c>
      <c r="Y530">
        <v>3</v>
      </c>
      <c r="Z530">
        <v>2</v>
      </c>
      <c r="AA530">
        <v>3</v>
      </c>
      <c r="AB530">
        <v>3</v>
      </c>
      <c r="AC530" t="s">
        <v>314</v>
      </c>
      <c r="AJ530">
        <v>1</v>
      </c>
      <c r="AK530" t="s">
        <v>7</v>
      </c>
      <c r="AQ530" t="s">
        <v>7</v>
      </c>
      <c r="AR530" s="124" t="s">
        <v>239</v>
      </c>
      <c r="AS530" t="s">
        <v>7</v>
      </c>
      <c r="AU530" t="s">
        <v>7</v>
      </c>
      <c r="AV530" t="s">
        <v>411</v>
      </c>
      <c r="AW530">
        <v>4</v>
      </c>
      <c r="AX530" s="124">
        <v>4</v>
      </c>
      <c r="AY530" s="209" t="s">
        <v>412</v>
      </c>
      <c r="AZ530" t="s">
        <v>413</v>
      </c>
      <c r="BA530" t="s">
        <v>414</v>
      </c>
      <c r="BB530">
        <f t="shared" si="39"/>
        <v>0</v>
      </c>
      <c r="BC530">
        <f t="shared" si="40"/>
        <v>0</v>
      </c>
      <c r="BD530">
        <f t="shared" si="40"/>
        <v>0</v>
      </c>
      <c r="BE530">
        <f t="shared" si="40"/>
        <v>1</v>
      </c>
      <c r="BF530">
        <f t="shared" si="40"/>
        <v>0</v>
      </c>
      <c r="BG530">
        <f t="shared" si="40"/>
        <v>0</v>
      </c>
      <c r="BH530">
        <f t="shared" si="42"/>
        <v>0</v>
      </c>
      <c r="BI530">
        <f t="shared" si="41"/>
        <v>0</v>
      </c>
      <c r="BJ530">
        <f t="shared" si="41"/>
        <v>0</v>
      </c>
      <c r="BK530">
        <f t="shared" si="41"/>
        <v>0</v>
      </c>
      <c r="BL530">
        <f t="shared" si="41"/>
        <v>0</v>
      </c>
      <c r="BM530">
        <f t="shared" si="41"/>
        <v>1</v>
      </c>
      <c r="BN530">
        <f t="shared" si="41"/>
        <v>0</v>
      </c>
    </row>
    <row r="531" spans="3:66" x14ac:dyDescent="0.2">
      <c r="C531" s="167" t="str">
        <f>IFERROR(VLOOKUP(E531,BLIOTECAS!$C$1:$E$26,3,FALSE),"")</f>
        <v>Ciencias Sociales</v>
      </c>
      <c r="D531" s="229">
        <v>43970.46875</v>
      </c>
      <c r="E531" t="s">
        <v>203</v>
      </c>
      <c r="F531" t="s">
        <v>316</v>
      </c>
      <c r="G531" t="s">
        <v>304</v>
      </c>
      <c r="H531" t="s">
        <v>403</v>
      </c>
      <c r="Q531">
        <v>1</v>
      </c>
      <c r="R531">
        <v>5</v>
      </c>
      <c r="S531">
        <v>3</v>
      </c>
      <c r="T531">
        <v>1</v>
      </c>
      <c r="U531">
        <v>5</v>
      </c>
      <c r="V531">
        <v>1</v>
      </c>
      <c r="X531">
        <v>1</v>
      </c>
      <c r="Y531">
        <v>2</v>
      </c>
      <c r="Z531">
        <v>3</v>
      </c>
      <c r="AA531">
        <v>3</v>
      </c>
      <c r="AB531">
        <v>3</v>
      </c>
      <c r="AC531" t="s">
        <v>326</v>
      </c>
      <c r="AJ531">
        <v>2</v>
      </c>
      <c r="AK531" t="s">
        <v>239</v>
      </c>
      <c r="AL531" t="s">
        <v>323</v>
      </c>
      <c r="AQ531" t="s">
        <v>7</v>
      </c>
      <c r="AR531" s="124" t="s">
        <v>239</v>
      </c>
      <c r="AS531" t="s">
        <v>7</v>
      </c>
      <c r="AU531" t="s">
        <v>239</v>
      </c>
      <c r="AV531" t="s">
        <v>415</v>
      </c>
      <c r="AW531">
        <v>5</v>
      </c>
      <c r="AX531" s="124">
        <v>5</v>
      </c>
      <c r="AY531" s="209" t="s">
        <v>309</v>
      </c>
      <c r="AZ531" t="s">
        <v>315</v>
      </c>
      <c r="BA531" t="s">
        <v>416</v>
      </c>
      <c r="BB531">
        <f t="shared" si="39"/>
        <v>0</v>
      </c>
      <c r="BC531">
        <f t="shared" si="40"/>
        <v>0</v>
      </c>
      <c r="BD531">
        <f t="shared" si="40"/>
        <v>0</v>
      </c>
      <c r="BE531">
        <f t="shared" si="40"/>
        <v>0</v>
      </c>
      <c r="BF531">
        <f t="shared" si="40"/>
        <v>1</v>
      </c>
      <c r="BG531">
        <f t="shared" si="40"/>
        <v>0</v>
      </c>
      <c r="BH531">
        <f t="shared" si="42"/>
        <v>0</v>
      </c>
      <c r="BI531">
        <f t="shared" si="41"/>
        <v>0</v>
      </c>
      <c r="BJ531">
        <f t="shared" si="41"/>
        <v>0</v>
      </c>
      <c r="BK531">
        <f t="shared" si="41"/>
        <v>1</v>
      </c>
      <c r="BL531">
        <f t="shared" si="41"/>
        <v>0</v>
      </c>
      <c r="BM531">
        <f t="shared" si="41"/>
        <v>0</v>
      </c>
      <c r="BN531">
        <f t="shared" si="41"/>
        <v>0</v>
      </c>
    </row>
    <row r="532" spans="3:66" x14ac:dyDescent="0.2">
      <c r="C532" s="167" t="str">
        <f>IFERROR(VLOOKUP(E532,BLIOTECAS!$C$1:$E$26,3,FALSE),"")</f>
        <v>Ciencias de la Salud</v>
      </c>
      <c r="D532" s="229">
        <v>43970.46875</v>
      </c>
      <c r="E532" t="s">
        <v>202</v>
      </c>
      <c r="F532" t="s">
        <v>311</v>
      </c>
      <c r="G532" t="s">
        <v>303</v>
      </c>
      <c r="H532" t="s">
        <v>330</v>
      </c>
      <c r="I532" t="s">
        <v>202</v>
      </c>
      <c r="Q532">
        <v>4</v>
      </c>
      <c r="R532">
        <v>3</v>
      </c>
      <c r="S532">
        <v>4</v>
      </c>
      <c r="T532">
        <v>2</v>
      </c>
      <c r="U532">
        <v>1</v>
      </c>
      <c r="V532">
        <v>4</v>
      </c>
      <c r="X532">
        <v>4</v>
      </c>
      <c r="Y532">
        <v>5</v>
      </c>
      <c r="Z532">
        <v>4</v>
      </c>
      <c r="AA532">
        <v>5</v>
      </c>
      <c r="AB532">
        <v>5</v>
      </c>
      <c r="AC532" t="s">
        <v>314</v>
      </c>
      <c r="AJ532">
        <v>4</v>
      </c>
      <c r="AK532" t="s">
        <v>239</v>
      </c>
      <c r="AL532" t="s">
        <v>323</v>
      </c>
      <c r="AQ532" t="s">
        <v>239</v>
      </c>
      <c r="AR532" s="124" t="s">
        <v>239</v>
      </c>
      <c r="AS532" t="s">
        <v>7</v>
      </c>
      <c r="AU532" t="s">
        <v>239</v>
      </c>
      <c r="AW532">
        <v>4</v>
      </c>
      <c r="AX532" s="124">
        <v>5</v>
      </c>
      <c r="AY532" s="209" t="s">
        <v>309</v>
      </c>
      <c r="AZ532" t="s">
        <v>310</v>
      </c>
      <c r="BB532">
        <f t="shared" si="39"/>
        <v>0</v>
      </c>
      <c r="BC532">
        <f t="shared" si="40"/>
        <v>1</v>
      </c>
      <c r="BD532">
        <f t="shared" si="40"/>
        <v>0</v>
      </c>
      <c r="BE532">
        <f t="shared" si="40"/>
        <v>0</v>
      </c>
      <c r="BF532">
        <f t="shared" si="40"/>
        <v>0</v>
      </c>
      <c r="BG532">
        <f t="shared" si="40"/>
        <v>0</v>
      </c>
      <c r="BH532">
        <f t="shared" si="42"/>
        <v>0</v>
      </c>
      <c r="BI532">
        <f t="shared" si="41"/>
        <v>0</v>
      </c>
      <c r="BJ532">
        <f t="shared" si="41"/>
        <v>0</v>
      </c>
      <c r="BK532">
        <f t="shared" si="41"/>
        <v>0</v>
      </c>
      <c r="BL532">
        <f t="shared" si="41"/>
        <v>0</v>
      </c>
      <c r="BM532">
        <f t="shared" si="41"/>
        <v>1</v>
      </c>
      <c r="BN532">
        <f t="shared" si="41"/>
        <v>0</v>
      </c>
    </row>
    <row r="533" spans="3:66" x14ac:dyDescent="0.2">
      <c r="C533" s="167" t="str">
        <f>IFERROR(VLOOKUP(E533,BLIOTECAS!$C$1:$E$26,3,FALSE),"")</f>
        <v>Ciencias Experimentales</v>
      </c>
      <c r="D533" s="229">
        <v>43970.468055555553</v>
      </c>
      <c r="E533" t="s">
        <v>78</v>
      </c>
      <c r="F533" t="s">
        <v>303</v>
      </c>
      <c r="G533" t="s">
        <v>311</v>
      </c>
      <c r="H533" t="s">
        <v>312</v>
      </c>
      <c r="I533" t="s">
        <v>78</v>
      </c>
      <c r="Q533">
        <v>5</v>
      </c>
      <c r="R533">
        <v>5</v>
      </c>
      <c r="S533">
        <v>5</v>
      </c>
      <c r="T533">
        <v>4</v>
      </c>
      <c r="U533">
        <v>3</v>
      </c>
      <c r="V533">
        <v>5</v>
      </c>
      <c r="X533">
        <v>5</v>
      </c>
      <c r="Y533">
        <v>5</v>
      </c>
      <c r="Z533">
        <v>4</v>
      </c>
      <c r="AA533">
        <v>5</v>
      </c>
      <c r="AB533">
        <v>5</v>
      </c>
      <c r="AC533" t="s">
        <v>326</v>
      </c>
      <c r="AJ533">
        <v>5</v>
      </c>
      <c r="AK533" t="s">
        <v>239</v>
      </c>
      <c r="AL533" t="s">
        <v>323</v>
      </c>
      <c r="AQ533" t="s">
        <v>7</v>
      </c>
      <c r="AR533" s="124" t="s">
        <v>239</v>
      </c>
      <c r="AS533" t="s">
        <v>7</v>
      </c>
      <c r="AU533" t="s">
        <v>239</v>
      </c>
      <c r="AW533">
        <v>5</v>
      </c>
      <c r="AX533" s="124">
        <v>5</v>
      </c>
      <c r="AY533" s="209" t="s">
        <v>309</v>
      </c>
      <c r="AZ533" t="s">
        <v>310</v>
      </c>
      <c r="BB533">
        <f t="shared" si="39"/>
        <v>1</v>
      </c>
      <c r="BC533">
        <f t="shared" si="40"/>
        <v>0</v>
      </c>
      <c r="BD533">
        <f t="shared" si="40"/>
        <v>0</v>
      </c>
      <c r="BE533">
        <f t="shared" si="40"/>
        <v>0</v>
      </c>
      <c r="BF533">
        <f t="shared" si="40"/>
        <v>0</v>
      </c>
      <c r="BG533">
        <f t="shared" si="40"/>
        <v>0</v>
      </c>
      <c r="BH533">
        <f t="shared" si="42"/>
        <v>0</v>
      </c>
      <c r="BI533">
        <f t="shared" si="41"/>
        <v>0</v>
      </c>
      <c r="BJ533">
        <f t="shared" si="41"/>
        <v>0</v>
      </c>
      <c r="BK533">
        <f t="shared" si="41"/>
        <v>1</v>
      </c>
      <c r="BL533">
        <f t="shared" si="41"/>
        <v>0</v>
      </c>
      <c r="BM533">
        <f t="shared" si="41"/>
        <v>0</v>
      </c>
      <c r="BN533">
        <f t="shared" si="41"/>
        <v>0</v>
      </c>
    </row>
    <row r="534" spans="3:66" x14ac:dyDescent="0.2">
      <c r="C534" s="167" t="str">
        <f>IFERROR(VLOOKUP(E534,BLIOTECAS!$C$1:$E$26,3,FALSE),"")</f>
        <v>Ciencias Sociales</v>
      </c>
      <c r="D534" s="229">
        <v>43970.468055555553</v>
      </c>
      <c r="E534" t="s">
        <v>76</v>
      </c>
      <c r="F534" t="s">
        <v>303</v>
      </c>
      <c r="G534" t="s">
        <v>303</v>
      </c>
      <c r="H534" t="s">
        <v>312</v>
      </c>
      <c r="I534" t="s">
        <v>76</v>
      </c>
      <c r="J534" t="s">
        <v>88</v>
      </c>
      <c r="K534" t="s">
        <v>317</v>
      </c>
      <c r="Q534">
        <v>4</v>
      </c>
      <c r="R534">
        <v>3</v>
      </c>
      <c r="S534">
        <v>3</v>
      </c>
      <c r="T534">
        <v>3</v>
      </c>
      <c r="U534">
        <v>3</v>
      </c>
      <c r="V534">
        <v>4</v>
      </c>
      <c r="X534">
        <v>4</v>
      </c>
      <c r="Y534">
        <v>5</v>
      </c>
      <c r="Z534">
        <v>4</v>
      </c>
      <c r="AA534">
        <v>5</v>
      </c>
      <c r="AB534">
        <v>5</v>
      </c>
      <c r="AC534" t="s">
        <v>326</v>
      </c>
      <c r="AJ534">
        <v>4</v>
      </c>
      <c r="AK534" t="s">
        <v>239</v>
      </c>
      <c r="AL534" t="s">
        <v>323</v>
      </c>
      <c r="AQ534" t="s">
        <v>7</v>
      </c>
      <c r="AR534" s="124" t="s">
        <v>239</v>
      </c>
      <c r="AS534" t="s">
        <v>239</v>
      </c>
      <c r="AT534" t="s">
        <v>324</v>
      </c>
      <c r="AU534" t="s">
        <v>239</v>
      </c>
      <c r="AW534">
        <v>5</v>
      </c>
      <c r="AX534" s="124">
        <v>5</v>
      </c>
      <c r="AY534" s="209" t="s">
        <v>309</v>
      </c>
      <c r="AZ534" t="s">
        <v>315</v>
      </c>
      <c r="BB534">
        <f t="shared" si="39"/>
        <v>1</v>
      </c>
      <c r="BC534">
        <f t="shared" si="40"/>
        <v>0</v>
      </c>
      <c r="BD534">
        <f t="shared" si="40"/>
        <v>0</v>
      </c>
      <c r="BE534">
        <f t="shared" si="40"/>
        <v>0</v>
      </c>
      <c r="BF534">
        <f t="shared" si="40"/>
        <v>0</v>
      </c>
      <c r="BG534">
        <f t="shared" si="40"/>
        <v>0</v>
      </c>
      <c r="BH534">
        <f t="shared" si="42"/>
        <v>0</v>
      </c>
      <c r="BI534">
        <f t="shared" si="41"/>
        <v>0</v>
      </c>
      <c r="BJ534">
        <f t="shared" si="41"/>
        <v>0</v>
      </c>
      <c r="BK534">
        <f t="shared" si="41"/>
        <v>1</v>
      </c>
      <c r="BL534">
        <f t="shared" si="41"/>
        <v>0</v>
      </c>
      <c r="BM534">
        <f t="shared" si="41"/>
        <v>0</v>
      </c>
      <c r="BN534">
        <f t="shared" si="41"/>
        <v>0</v>
      </c>
    </row>
    <row r="535" spans="3:66" x14ac:dyDescent="0.2">
      <c r="C535" s="167" t="str">
        <f>IFERROR(VLOOKUP(E535,BLIOTECAS!$C$1:$E$26,3,FALSE),"")</f>
        <v>Ciencias Experimentales</v>
      </c>
      <c r="D535" s="229">
        <v>43970.468055555553</v>
      </c>
      <c r="E535" t="s">
        <v>81</v>
      </c>
      <c r="F535" t="s">
        <v>303</v>
      </c>
      <c r="G535" t="s">
        <v>304</v>
      </c>
      <c r="H535" t="s">
        <v>312</v>
      </c>
      <c r="I535" t="s">
        <v>81</v>
      </c>
      <c r="J535" t="s">
        <v>77</v>
      </c>
      <c r="K535" t="s">
        <v>73</v>
      </c>
      <c r="Q535">
        <v>4</v>
      </c>
      <c r="R535">
        <v>4</v>
      </c>
      <c r="S535">
        <v>4</v>
      </c>
      <c r="T535">
        <v>4</v>
      </c>
      <c r="U535">
        <v>3</v>
      </c>
      <c r="V535">
        <v>2</v>
      </c>
      <c r="X535">
        <v>2</v>
      </c>
      <c r="Y535">
        <v>5</v>
      </c>
      <c r="Z535">
        <v>2</v>
      </c>
      <c r="AA535">
        <v>4</v>
      </c>
      <c r="AB535">
        <v>2</v>
      </c>
      <c r="AC535" t="s">
        <v>387</v>
      </c>
      <c r="AJ535">
        <v>4</v>
      </c>
      <c r="AK535" t="s">
        <v>239</v>
      </c>
      <c r="AL535" t="s">
        <v>307</v>
      </c>
      <c r="AQ535" t="s">
        <v>239</v>
      </c>
      <c r="AR535" s="124" t="s">
        <v>239</v>
      </c>
      <c r="AS535" t="s">
        <v>239</v>
      </c>
      <c r="AT535" t="s">
        <v>324</v>
      </c>
      <c r="AU535" t="s">
        <v>239</v>
      </c>
      <c r="AW535">
        <v>5</v>
      </c>
      <c r="AX535" s="124">
        <v>5</v>
      </c>
      <c r="AY535" s="209" t="s">
        <v>321</v>
      </c>
      <c r="AZ535" t="s">
        <v>315</v>
      </c>
      <c r="BA535" t="s">
        <v>417</v>
      </c>
      <c r="BB535">
        <f t="shared" si="39"/>
        <v>1</v>
      </c>
      <c r="BC535">
        <f t="shared" si="40"/>
        <v>0</v>
      </c>
      <c r="BD535">
        <f t="shared" si="40"/>
        <v>0</v>
      </c>
      <c r="BE535">
        <f t="shared" si="40"/>
        <v>0</v>
      </c>
      <c r="BF535">
        <f t="shared" si="40"/>
        <v>0</v>
      </c>
      <c r="BG535">
        <f t="shared" si="40"/>
        <v>0</v>
      </c>
      <c r="BH535">
        <f t="shared" si="42"/>
        <v>0</v>
      </c>
      <c r="BI535">
        <f t="shared" si="41"/>
        <v>0</v>
      </c>
      <c r="BJ535">
        <f t="shared" si="41"/>
        <v>0</v>
      </c>
      <c r="BK535">
        <f t="shared" si="41"/>
        <v>1</v>
      </c>
      <c r="BL535">
        <f t="shared" si="41"/>
        <v>0</v>
      </c>
      <c r="BM535">
        <f t="shared" si="41"/>
        <v>0</v>
      </c>
      <c r="BN535">
        <f t="shared" si="41"/>
        <v>1</v>
      </c>
    </row>
    <row r="536" spans="3:66" x14ac:dyDescent="0.2">
      <c r="C536" s="167" t="str">
        <f>IFERROR(VLOOKUP(E536,BLIOTECAS!$C$1:$E$26,3,FALSE),"")</f>
        <v>Ciencias Experimentales</v>
      </c>
      <c r="D536" s="229">
        <v>43970.468055555553</v>
      </c>
      <c r="E536" t="s">
        <v>77</v>
      </c>
      <c r="F536" t="s">
        <v>351</v>
      </c>
      <c r="G536" t="s">
        <v>303</v>
      </c>
      <c r="H536" t="s">
        <v>312</v>
      </c>
      <c r="I536" t="s">
        <v>77</v>
      </c>
      <c r="Q536">
        <v>1</v>
      </c>
      <c r="R536">
        <v>5</v>
      </c>
      <c r="S536">
        <v>2</v>
      </c>
      <c r="T536">
        <v>5</v>
      </c>
      <c r="U536">
        <v>5</v>
      </c>
      <c r="V536">
        <v>4</v>
      </c>
      <c r="X536">
        <v>5</v>
      </c>
      <c r="Y536">
        <v>5</v>
      </c>
      <c r="Z536">
        <v>5</v>
      </c>
      <c r="AA536">
        <v>4</v>
      </c>
      <c r="AB536">
        <v>4</v>
      </c>
      <c r="AC536" t="s">
        <v>418</v>
      </c>
      <c r="AJ536">
        <v>4</v>
      </c>
      <c r="AK536" t="s">
        <v>239</v>
      </c>
      <c r="AL536" t="s">
        <v>327</v>
      </c>
      <c r="AQ536" t="s">
        <v>239</v>
      </c>
      <c r="AR536" s="124" t="s">
        <v>239</v>
      </c>
      <c r="AS536" t="s">
        <v>7</v>
      </c>
      <c r="AU536" t="s">
        <v>239</v>
      </c>
      <c r="AV536" t="s">
        <v>419</v>
      </c>
      <c r="AW536">
        <v>5</v>
      </c>
      <c r="AX536" s="124">
        <v>5</v>
      </c>
      <c r="AY536" s="209" t="s">
        <v>321</v>
      </c>
      <c r="AZ536" t="s">
        <v>310</v>
      </c>
      <c r="BB536">
        <f t="shared" si="39"/>
        <v>1</v>
      </c>
      <c r="BC536">
        <f t="shared" si="40"/>
        <v>0</v>
      </c>
      <c r="BD536">
        <f t="shared" si="40"/>
        <v>0</v>
      </c>
      <c r="BE536">
        <f t="shared" si="40"/>
        <v>0</v>
      </c>
      <c r="BF536">
        <f t="shared" si="40"/>
        <v>0</v>
      </c>
      <c r="BG536">
        <f t="shared" si="40"/>
        <v>0</v>
      </c>
      <c r="BH536">
        <f t="shared" si="42"/>
        <v>0</v>
      </c>
      <c r="BI536">
        <f t="shared" si="41"/>
        <v>0</v>
      </c>
      <c r="BJ536">
        <f t="shared" si="41"/>
        <v>0</v>
      </c>
      <c r="BK536">
        <f t="shared" si="41"/>
        <v>1</v>
      </c>
      <c r="BL536">
        <f t="shared" si="41"/>
        <v>1</v>
      </c>
      <c r="BM536">
        <f t="shared" si="41"/>
        <v>0</v>
      </c>
      <c r="BN536">
        <f t="shared" si="41"/>
        <v>1</v>
      </c>
    </row>
    <row r="537" spans="3:66" x14ac:dyDescent="0.2">
      <c r="C537" s="167" t="str">
        <f>IFERROR(VLOOKUP(E537,BLIOTECAS!$C$1:$E$26,3,FALSE),"")</f>
        <v>Ciencias Experimentales</v>
      </c>
      <c r="D537" s="229">
        <v>43970.468055555553</v>
      </c>
      <c r="E537" t="s">
        <v>77</v>
      </c>
      <c r="F537" t="s">
        <v>316</v>
      </c>
      <c r="G537" t="s">
        <v>316</v>
      </c>
      <c r="H537" t="s">
        <v>312</v>
      </c>
      <c r="I537" t="s">
        <v>77</v>
      </c>
      <c r="Q537">
        <v>2</v>
      </c>
      <c r="R537">
        <v>4</v>
      </c>
      <c r="S537">
        <v>4</v>
      </c>
      <c r="T537">
        <v>3</v>
      </c>
      <c r="U537">
        <v>5</v>
      </c>
      <c r="V537">
        <v>3</v>
      </c>
      <c r="X537">
        <v>4</v>
      </c>
      <c r="Y537">
        <v>4</v>
      </c>
      <c r="Z537">
        <v>3</v>
      </c>
      <c r="AA537">
        <v>3</v>
      </c>
      <c r="AB537">
        <v>4</v>
      </c>
      <c r="AC537" t="s">
        <v>387</v>
      </c>
      <c r="AJ537">
        <v>4</v>
      </c>
      <c r="AK537" t="s">
        <v>239</v>
      </c>
      <c r="AL537" t="s">
        <v>323</v>
      </c>
      <c r="AQ537" t="s">
        <v>7</v>
      </c>
      <c r="AR537" s="124" t="s">
        <v>239</v>
      </c>
      <c r="AS537" t="s">
        <v>7</v>
      </c>
      <c r="AW537">
        <v>5</v>
      </c>
      <c r="AX537" s="124">
        <v>5</v>
      </c>
      <c r="AY537" s="209" t="s">
        <v>321</v>
      </c>
      <c r="AZ537" t="s">
        <v>315</v>
      </c>
      <c r="BB537">
        <f t="shared" si="39"/>
        <v>1</v>
      </c>
      <c r="BC537">
        <f t="shared" si="40"/>
        <v>0</v>
      </c>
      <c r="BD537">
        <f t="shared" si="40"/>
        <v>0</v>
      </c>
      <c r="BE537">
        <f t="shared" si="40"/>
        <v>0</v>
      </c>
      <c r="BF537">
        <f t="shared" si="40"/>
        <v>0</v>
      </c>
      <c r="BG537">
        <f t="shared" si="40"/>
        <v>0</v>
      </c>
      <c r="BH537">
        <f t="shared" si="42"/>
        <v>0</v>
      </c>
      <c r="BI537">
        <f t="shared" si="41"/>
        <v>0</v>
      </c>
      <c r="BJ537">
        <f t="shared" si="41"/>
        <v>0</v>
      </c>
      <c r="BK537">
        <f t="shared" si="41"/>
        <v>1</v>
      </c>
      <c r="BL537">
        <f t="shared" si="41"/>
        <v>0</v>
      </c>
      <c r="BM537">
        <f t="shared" si="41"/>
        <v>0</v>
      </c>
      <c r="BN537">
        <f t="shared" si="41"/>
        <v>1</v>
      </c>
    </row>
    <row r="538" spans="3:66" x14ac:dyDescent="0.2">
      <c r="C538" s="167" t="str">
        <f>IFERROR(VLOOKUP(E538,BLIOTECAS!$C$1:$E$26,3,FALSE),"")</f>
        <v>Humanidades</v>
      </c>
      <c r="D538" s="229">
        <v>43970.468055555553</v>
      </c>
      <c r="E538" t="s">
        <v>83</v>
      </c>
      <c r="F538" t="s">
        <v>316</v>
      </c>
      <c r="G538" t="s">
        <v>303</v>
      </c>
      <c r="H538" t="s">
        <v>312</v>
      </c>
      <c r="I538" t="s">
        <v>83</v>
      </c>
      <c r="J538" t="s">
        <v>72</v>
      </c>
      <c r="K538" t="s">
        <v>75</v>
      </c>
      <c r="L538" t="s">
        <v>420</v>
      </c>
      <c r="Q538">
        <v>4</v>
      </c>
      <c r="R538">
        <v>2</v>
      </c>
      <c r="S538">
        <v>3</v>
      </c>
      <c r="T538">
        <v>3</v>
      </c>
      <c r="U538">
        <v>4</v>
      </c>
      <c r="V538">
        <v>4</v>
      </c>
      <c r="X538">
        <v>4</v>
      </c>
      <c r="Y538">
        <v>5</v>
      </c>
      <c r="Z538">
        <v>5</v>
      </c>
      <c r="AA538">
        <v>4</v>
      </c>
      <c r="AB538">
        <v>4</v>
      </c>
      <c r="AC538" t="s">
        <v>341</v>
      </c>
      <c r="AJ538">
        <v>4</v>
      </c>
      <c r="AK538" t="s">
        <v>239</v>
      </c>
      <c r="AL538" t="s">
        <v>323</v>
      </c>
      <c r="AQ538" t="s">
        <v>7</v>
      </c>
      <c r="AR538" s="124" t="s">
        <v>7</v>
      </c>
      <c r="AS538" t="s">
        <v>7</v>
      </c>
      <c r="AU538" t="s">
        <v>239</v>
      </c>
      <c r="AW538">
        <v>5</v>
      </c>
      <c r="AX538" s="124">
        <v>5</v>
      </c>
      <c r="AY538" s="209" t="s">
        <v>309</v>
      </c>
      <c r="AZ538" t="s">
        <v>310</v>
      </c>
      <c r="BB538">
        <f t="shared" si="39"/>
        <v>1</v>
      </c>
      <c r="BC538">
        <f t="shared" si="40"/>
        <v>0</v>
      </c>
      <c r="BD538">
        <f t="shared" si="40"/>
        <v>0</v>
      </c>
      <c r="BE538">
        <f t="shared" si="40"/>
        <v>0</v>
      </c>
      <c r="BF538">
        <f t="shared" si="40"/>
        <v>0</v>
      </c>
      <c r="BG538">
        <f t="shared" si="40"/>
        <v>0</v>
      </c>
      <c r="BH538">
        <f t="shared" si="42"/>
        <v>0</v>
      </c>
      <c r="BI538">
        <f t="shared" si="41"/>
        <v>1</v>
      </c>
      <c r="BJ538">
        <f t="shared" si="41"/>
        <v>0</v>
      </c>
      <c r="BK538">
        <f t="shared" si="41"/>
        <v>1</v>
      </c>
      <c r="BL538">
        <f t="shared" si="41"/>
        <v>1</v>
      </c>
      <c r="BM538">
        <f t="shared" si="41"/>
        <v>0</v>
      </c>
      <c r="BN538">
        <f t="shared" si="41"/>
        <v>0</v>
      </c>
    </row>
    <row r="539" spans="3:66" x14ac:dyDescent="0.2">
      <c r="C539" s="167" t="str">
        <f>IFERROR(VLOOKUP(E539,BLIOTECAS!$C$1:$E$26,3,FALSE),"")</f>
        <v>Ciencias de la Salud</v>
      </c>
      <c r="D539" s="229">
        <v>43970.468055555553</v>
      </c>
      <c r="E539" t="s">
        <v>91</v>
      </c>
      <c r="F539" t="s">
        <v>311</v>
      </c>
      <c r="G539" t="s">
        <v>304</v>
      </c>
      <c r="H539" t="s">
        <v>312</v>
      </c>
      <c r="I539" t="s">
        <v>91</v>
      </c>
      <c r="J539" t="s">
        <v>72</v>
      </c>
      <c r="K539" t="s">
        <v>67</v>
      </c>
      <c r="L539" t="s">
        <v>421</v>
      </c>
      <c r="Q539">
        <v>4</v>
      </c>
      <c r="R539">
        <v>5</v>
      </c>
      <c r="S539">
        <v>4</v>
      </c>
      <c r="T539">
        <v>3</v>
      </c>
      <c r="U539">
        <v>4</v>
      </c>
      <c r="V539">
        <v>5</v>
      </c>
      <c r="X539">
        <v>5</v>
      </c>
      <c r="Y539">
        <v>5</v>
      </c>
      <c r="Z539">
        <v>5</v>
      </c>
      <c r="AA539">
        <v>5</v>
      </c>
      <c r="AB539">
        <v>5</v>
      </c>
      <c r="AC539" t="s">
        <v>314</v>
      </c>
      <c r="AJ539">
        <v>5</v>
      </c>
      <c r="AK539" t="s">
        <v>239</v>
      </c>
      <c r="AL539" t="s">
        <v>327</v>
      </c>
      <c r="AQ539" t="s">
        <v>7</v>
      </c>
      <c r="AR539" s="124" t="s">
        <v>239</v>
      </c>
      <c r="AS539" t="s">
        <v>239</v>
      </c>
      <c r="AT539" t="s">
        <v>6</v>
      </c>
      <c r="AU539" t="s">
        <v>239</v>
      </c>
      <c r="AW539">
        <v>5</v>
      </c>
      <c r="AX539" s="124">
        <v>5</v>
      </c>
      <c r="AY539" s="209" t="s">
        <v>309</v>
      </c>
      <c r="AZ539" t="s">
        <v>310</v>
      </c>
      <c r="BB539">
        <f t="shared" si="39"/>
        <v>1</v>
      </c>
      <c r="BC539">
        <f t="shared" si="40"/>
        <v>0</v>
      </c>
      <c r="BD539">
        <f t="shared" si="40"/>
        <v>0</v>
      </c>
      <c r="BE539">
        <f t="shared" si="40"/>
        <v>0</v>
      </c>
      <c r="BF539">
        <f t="shared" si="40"/>
        <v>0</v>
      </c>
      <c r="BG539">
        <f t="shared" si="40"/>
        <v>0</v>
      </c>
      <c r="BH539">
        <f t="shared" si="42"/>
        <v>0</v>
      </c>
      <c r="BI539">
        <f t="shared" si="41"/>
        <v>0</v>
      </c>
      <c r="BJ539">
        <f t="shared" si="41"/>
        <v>0</v>
      </c>
      <c r="BK539">
        <f t="shared" si="41"/>
        <v>0</v>
      </c>
      <c r="BL539">
        <f t="shared" si="41"/>
        <v>0</v>
      </c>
      <c r="BM539">
        <f t="shared" si="41"/>
        <v>1</v>
      </c>
      <c r="BN539">
        <f t="shared" si="41"/>
        <v>0</v>
      </c>
    </row>
    <row r="540" spans="3:66" x14ac:dyDescent="0.2">
      <c r="C540" s="167" t="str">
        <f>IFERROR(VLOOKUP(E540,BLIOTECAS!$C$1:$E$26,3,FALSE),"")</f>
        <v>Humanidades</v>
      </c>
      <c r="D540" s="229">
        <v>43970.467361111114</v>
      </c>
      <c r="E540" t="s">
        <v>87</v>
      </c>
      <c r="F540" t="s">
        <v>303</v>
      </c>
      <c r="G540" t="s">
        <v>311</v>
      </c>
      <c r="H540" t="s">
        <v>339</v>
      </c>
      <c r="I540" t="s">
        <v>87</v>
      </c>
      <c r="J540" t="s">
        <v>317</v>
      </c>
      <c r="K540" t="s">
        <v>75</v>
      </c>
      <c r="Q540">
        <v>4</v>
      </c>
      <c r="R540">
        <v>4</v>
      </c>
      <c r="S540">
        <v>3</v>
      </c>
      <c r="T540">
        <v>3</v>
      </c>
      <c r="U540">
        <v>4</v>
      </c>
      <c r="V540">
        <v>4</v>
      </c>
      <c r="X540">
        <v>4</v>
      </c>
      <c r="Y540">
        <v>4</v>
      </c>
      <c r="Z540">
        <v>4</v>
      </c>
      <c r="AA540">
        <v>4</v>
      </c>
      <c r="AB540">
        <v>4</v>
      </c>
      <c r="AC540" t="s">
        <v>336</v>
      </c>
      <c r="AJ540">
        <v>4</v>
      </c>
      <c r="AK540" t="s">
        <v>239</v>
      </c>
      <c r="AL540" t="s">
        <v>323</v>
      </c>
      <c r="AQ540" t="s">
        <v>7</v>
      </c>
      <c r="AR540" s="124" t="s">
        <v>239</v>
      </c>
      <c r="AS540" t="s">
        <v>7</v>
      </c>
      <c r="AU540" t="s">
        <v>7</v>
      </c>
      <c r="AW540">
        <v>4</v>
      </c>
      <c r="AX540" s="124">
        <v>4</v>
      </c>
      <c r="AY540" s="209" t="s">
        <v>321</v>
      </c>
      <c r="AZ540" t="s">
        <v>315</v>
      </c>
      <c r="BB540">
        <f t="shared" si="39"/>
        <v>0</v>
      </c>
      <c r="BC540">
        <f t="shared" si="40"/>
        <v>0</v>
      </c>
      <c r="BD540">
        <f t="shared" si="40"/>
        <v>1</v>
      </c>
      <c r="BE540">
        <f t="shared" si="40"/>
        <v>0</v>
      </c>
      <c r="BF540">
        <f t="shared" si="40"/>
        <v>0</v>
      </c>
      <c r="BG540">
        <f t="shared" si="40"/>
        <v>0</v>
      </c>
      <c r="BH540">
        <f t="shared" si="42"/>
        <v>0</v>
      </c>
      <c r="BI540">
        <f t="shared" si="41"/>
        <v>0</v>
      </c>
      <c r="BJ540">
        <f t="shared" si="41"/>
        <v>0</v>
      </c>
      <c r="BK540">
        <f t="shared" si="41"/>
        <v>1</v>
      </c>
      <c r="BL540">
        <f t="shared" si="41"/>
        <v>1</v>
      </c>
      <c r="BM540">
        <f t="shared" si="41"/>
        <v>0</v>
      </c>
      <c r="BN540">
        <f t="shared" si="41"/>
        <v>0</v>
      </c>
    </row>
    <row r="541" spans="3:66" x14ac:dyDescent="0.2">
      <c r="C541" s="167" t="str">
        <f>IFERROR(VLOOKUP(E541,BLIOTECAS!$C$1:$E$26,3,FALSE),"")</f>
        <v>Humanidades</v>
      </c>
      <c r="D541" s="229">
        <v>43970.467361111114</v>
      </c>
      <c r="E541" t="s">
        <v>86</v>
      </c>
      <c r="F541" t="s">
        <v>311</v>
      </c>
      <c r="G541" t="s">
        <v>304</v>
      </c>
      <c r="H541" t="s">
        <v>312</v>
      </c>
      <c r="I541" t="s">
        <v>86</v>
      </c>
      <c r="J541" t="s">
        <v>318</v>
      </c>
      <c r="K541" t="s">
        <v>87</v>
      </c>
      <c r="Q541">
        <v>3</v>
      </c>
      <c r="R541">
        <v>2</v>
      </c>
      <c r="S541">
        <v>3</v>
      </c>
      <c r="T541">
        <v>3</v>
      </c>
      <c r="U541">
        <v>3</v>
      </c>
      <c r="V541">
        <v>2</v>
      </c>
      <c r="X541">
        <v>2</v>
      </c>
      <c r="Y541">
        <v>2</v>
      </c>
      <c r="Z541">
        <v>1</v>
      </c>
      <c r="AA541">
        <v>4</v>
      </c>
      <c r="AB541">
        <v>1</v>
      </c>
      <c r="AC541" t="s">
        <v>314</v>
      </c>
      <c r="AJ541">
        <v>4</v>
      </c>
      <c r="AK541" t="s">
        <v>239</v>
      </c>
      <c r="AL541" t="s">
        <v>323</v>
      </c>
      <c r="AQ541" t="s">
        <v>7</v>
      </c>
      <c r="AR541" s="124" t="s">
        <v>239</v>
      </c>
      <c r="AS541" t="s">
        <v>7</v>
      </c>
      <c r="AU541" t="s">
        <v>7</v>
      </c>
      <c r="AW541">
        <v>2</v>
      </c>
      <c r="AX541" s="124">
        <v>3</v>
      </c>
      <c r="AY541" s="209" t="s">
        <v>343</v>
      </c>
      <c r="AZ541" t="s">
        <v>422</v>
      </c>
      <c r="BA541" t="s">
        <v>423</v>
      </c>
      <c r="BB541">
        <f t="shared" si="39"/>
        <v>1</v>
      </c>
      <c r="BC541">
        <f t="shared" si="40"/>
        <v>0</v>
      </c>
      <c r="BD541">
        <f t="shared" si="40"/>
        <v>0</v>
      </c>
      <c r="BE541">
        <f t="shared" si="40"/>
        <v>0</v>
      </c>
      <c r="BF541">
        <f t="shared" si="40"/>
        <v>0</v>
      </c>
      <c r="BG541">
        <f t="shared" si="40"/>
        <v>0</v>
      </c>
      <c r="BH541">
        <f t="shared" si="42"/>
        <v>0</v>
      </c>
      <c r="BI541">
        <f t="shared" si="41"/>
        <v>0</v>
      </c>
      <c r="BJ541">
        <f t="shared" si="41"/>
        <v>0</v>
      </c>
      <c r="BK541">
        <f t="shared" si="41"/>
        <v>0</v>
      </c>
      <c r="BL541">
        <f t="shared" si="41"/>
        <v>0</v>
      </c>
      <c r="BM541">
        <f t="shared" si="41"/>
        <v>1</v>
      </c>
      <c r="BN541">
        <f t="shared" si="41"/>
        <v>0</v>
      </c>
    </row>
    <row r="542" spans="3:66" x14ac:dyDescent="0.2">
      <c r="C542" s="167" t="str">
        <f>IFERROR(VLOOKUP(E542,BLIOTECAS!$C$1:$E$26,3,FALSE),"")</f>
        <v>Ciencias Sociales</v>
      </c>
      <c r="D542" s="229">
        <v>43970.467361111114</v>
      </c>
      <c r="E542" t="s">
        <v>75</v>
      </c>
      <c r="F542" t="s">
        <v>303</v>
      </c>
      <c r="G542" t="s">
        <v>311</v>
      </c>
      <c r="H542" t="s">
        <v>330</v>
      </c>
      <c r="I542" t="s">
        <v>75</v>
      </c>
      <c r="J542" t="s">
        <v>80</v>
      </c>
      <c r="K542" t="s">
        <v>87</v>
      </c>
      <c r="L542" t="s">
        <v>424</v>
      </c>
      <c r="Q542">
        <v>4</v>
      </c>
      <c r="R542">
        <v>4</v>
      </c>
      <c r="S542">
        <v>4</v>
      </c>
      <c r="T542">
        <v>4</v>
      </c>
      <c r="U542">
        <v>4</v>
      </c>
      <c r="V542">
        <v>4</v>
      </c>
      <c r="X542">
        <v>4</v>
      </c>
      <c r="Z542">
        <v>4</v>
      </c>
      <c r="AA542">
        <v>4</v>
      </c>
      <c r="AB542">
        <v>4</v>
      </c>
      <c r="AC542" t="s">
        <v>418</v>
      </c>
      <c r="AJ542">
        <v>4</v>
      </c>
      <c r="AK542" t="s">
        <v>239</v>
      </c>
      <c r="AL542" t="s">
        <v>323</v>
      </c>
      <c r="AQ542" t="s">
        <v>239</v>
      </c>
      <c r="AR542" s="124" t="s">
        <v>239</v>
      </c>
      <c r="AS542" t="s">
        <v>239</v>
      </c>
      <c r="AT542" t="s">
        <v>324</v>
      </c>
      <c r="AU542" t="s">
        <v>239</v>
      </c>
      <c r="AV542" t="s">
        <v>425</v>
      </c>
      <c r="AW542">
        <v>4</v>
      </c>
      <c r="AX542" s="124">
        <v>5</v>
      </c>
      <c r="AY542" s="209" t="s">
        <v>321</v>
      </c>
      <c r="AZ542" t="s">
        <v>315</v>
      </c>
      <c r="BA542" t="s">
        <v>426</v>
      </c>
      <c r="BB542">
        <f t="shared" si="39"/>
        <v>0</v>
      </c>
      <c r="BC542">
        <f t="shared" si="40"/>
        <v>1</v>
      </c>
      <c r="BD542">
        <f t="shared" si="40"/>
        <v>0</v>
      </c>
      <c r="BE542">
        <f t="shared" si="40"/>
        <v>0</v>
      </c>
      <c r="BF542">
        <f t="shared" si="40"/>
        <v>0</v>
      </c>
      <c r="BG542">
        <f t="shared" si="40"/>
        <v>0</v>
      </c>
      <c r="BH542">
        <f t="shared" si="42"/>
        <v>0</v>
      </c>
      <c r="BI542">
        <f t="shared" si="41"/>
        <v>0</v>
      </c>
      <c r="BJ542">
        <f t="shared" si="41"/>
        <v>0</v>
      </c>
      <c r="BK542">
        <f t="shared" si="41"/>
        <v>1</v>
      </c>
      <c r="BL542">
        <f t="shared" si="41"/>
        <v>1</v>
      </c>
      <c r="BM542">
        <f t="shared" si="41"/>
        <v>0</v>
      </c>
      <c r="BN542">
        <f t="shared" si="41"/>
        <v>1</v>
      </c>
    </row>
    <row r="543" spans="3:66" x14ac:dyDescent="0.2">
      <c r="C543" s="167" t="str">
        <f>IFERROR(VLOOKUP(E543,BLIOTECAS!$C$1:$E$26,3,FALSE),"")</f>
        <v>Ciencias Experimentales</v>
      </c>
      <c r="D543" s="229">
        <v>43970.467361111114</v>
      </c>
      <c r="E543" t="s">
        <v>73</v>
      </c>
      <c r="F543" t="s">
        <v>303</v>
      </c>
      <c r="G543" t="s">
        <v>303</v>
      </c>
      <c r="H543" t="s">
        <v>384</v>
      </c>
      <c r="I543" t="s">
        <v>73</v>
      </c>
      <c r="J543" t="s">
        <v>78</v>
      </c>
      <c r="L543" t="s">
        <v>427</v>
      </c>
      <c r="Q543">
        <v>3</v>
      </c>
      <c r="R543">
        <v>4</v>
      </c>
      <c r="S543">
        <v>4</v>
      </c>
      <c r="T543">
        <v>4</v>
      </c>
      <c r="U543">
        <v>5</v>
      </c>
      <c r="V543">
        <v>4</v>
      </c>
      <c r="X543">
        <v>4</v>
      </c>
      <c r="Y543">
        <v>5</v>
      </c>
      <c r="Z543">
        <v>4</v>
      </c>
      <c r="AA543">
        <v>3</v>
      </c>
      <c r="AB543">
        <v>4</v>
      </c>
      <c r="AC543" t="s">
        <v>387</v>
      </c>
      <c r="AJ543">
        <v>5</v>
      </c>
      <c r="AK543" t="s">
        <v>239</v>
      </c>
      <c r="AL543" t="s">
        <v>323</v>
      </c>
      <c r="AQ543" t="s">
        <v>7</v>
      </c>
      <c r="AR543" s="124" t="s">
        <v>239</v>
      </c>
      <c r="AS543" t="s">
        <v>7</v>
      </c>
      <c r="AU543" t="s">
        <v>239</v>
      </c>
      <c r="AW543">
        <v>5</v>
      </c>
      <c r="AX543" s="124">
        <v>5</v>
      </c>
      <c r="AY543" s="209" t="s">
        <v>321</v>
      </c>
      <c r="AZ543" t="s">
        <v>310</v>
      </c>
      <c r="BB543">
        <f t="shared" si="39"/>
        <v>1</v>
      </c>
      <c r="BC543">
        <f t="shared" si="40"/>
        <v>0</v>
      </c>
      <c r="BD543">
        <f t="shared" si="40"/>
        <v>1</v>
      </c>
      <c r="BE543">
        <f t="shared" si="40"/>
        <v>0</v>
      </c>
      <c r="BF543">
        <f t="shared" si="40"/>
        <v>0</v>
      </c>
      <c r="BG543">
        <f t="shared" si="40"/>
        <v>0</v>
      </c>
      <c r="BH543">
        <f t="shared" si="42"/>
        <v>0</v>
      </c>
      <c r="BI543">
        <f t="shared" si="41"/>
        <v>0</v>
      </c>
      <c r="BJ543">
        <f t="shared" si="41"/>
        <v>0</v>
      </c>
      <c r="BK543">
        <f t="shared" si="41"/>
        <v>1</v>
      </c>
      <c r="BL543">
        <f t="shared" si="41"/>
        <v>0</v>
      </c>
      <c r="BM543">
        <f t="shared" si="41"/>
        <v>0</v>
      </c>
      <c r="BN543">
        <f t="shared" si="41"/>
        <v>1</v>
      </c>
    </row>
    <row r="544" spans="3:66" x14ac:dyDescent="0.2">
      <c r="C544" s="167" t="str">
        <f>IFERROR(VLOOKUP(E544,BLIOTECAS!$C$1:$E$26,3,FALSE),"")</f>
        <v>Humanidades</v>
      </c>
      <c r="D544" s="229">
        <v>43970.467361111114</v>
      </c>
      <c r="E544" t="s">
        <v>86</v>
      </c>
      <c r="F544" t="s">
        <v>311</v>
      </c>
      <c r="G544" t="s">
        <v>311</v>
      </c>
      <c r="H544" t="s">
        <v>312</v>
      </c>
      <c r="I544" t="s">
        <v>86</v>
      </c>
      <c r="J544" t="s">
        <v>317</v>
      </c>
      <c r="K544" t="s">
        <v>80</v>
      </c>
      <c r="Q544">
        <v>5</v>
      </c>
      <c r="R544">
        <v>5</v>
      </c>
      <c r="S544">
        <v>5</v>
      </c>
      <c r="T544">
        <v>4</v>
      </c>
      <c r="U544">
        <v>4</v>
      </c>
      <c r="V544">
        <v>5</v>
      </c>
      <c r="X544">
        <v>5</v>
      </c>
      <c r="Y544">
        <v>5</v>
      </c>
      <c r="Z544">
        <v>5</v>
      </c>
      <c r="AA544">
        <v>5</v>
      </c>
      <c r="AB544">
        <v>5</v>
      </c>
      <c r="AC544" t="s">
        <v>336</v>
      </c>
      <c r="AJ544">
        <v>5</v>
      </c>
      <c r="AK544" t="s">
        <v>239</v>
      </c>
      <c r="AL544" t="s">
        <v>327</v>
      </c>
      <c r="AQ544" t="s">
        <v>239</v>
      </c>
      <c r="AR544" s="124" t="s">
        <v>239</v>
      </c>
      <c r="AS544" t="s">
        <v>239</v>
      </c>
      <c r="AT544" t="s">
        <v>6</v>
      </c>
      <c r="AU544" t="s">
        <v>239</v>
      </c>
      <c r="AW544">
        <v>5</v>
      </c>
      <c r="AX544" s="124">
        <v>5</v>
      </c>
      <c r="AY544" s="209" t="s">
        <v>309</v>
      </c>
      <c r="AZ544" t="s">
        <v>310</v>
      </c>
      <c r="BB544">
        <f t="shared" si="39"/>
        <v>1</v>
      </c>
      <c r="BC544">
        <f t="shared" si="40"/>
        <v>0</v>
      </c>
      <c r="BD544">
        <f t="shared" si="40"/>
        <v>0</v>
      </c>
      <c r="BE544">
        <f t="shared" si="40"/>
        <v>0</v>
      </c>
      <c r="BF544">
        <f t="shared" si="40"/>
        <v>0</v>
      </c>
      <c r="BG544">
        <f t="shared" si="40"/>
        <v>0</v>
      </c>
      <c r="BH544">
        <f t="shared" si="42"/>
        <v>0</v>
      </c>
      <c r="BI544">
        <f t="shared" si="41"/>
        <v>0</v>
      </c>
      <c r="BJ544">
        <f t="shared" si="41"/>
        <v>0</v>
      </c>
      <c r="BK544">
        <f t="shared" si="41"/>
        <v>1</v>
      </c>
      <c r="BL544">
        <f t="shared" si="41"/>
        <v>1</v>
      </c>
      <c r="BM544">
        <f t="shared" si="41"/>
        <v>0</v>
      </c>
      <c r="BN544">
        <f t="shared" si="41"/>
        <v>0</v>
      </c>
    </row>
    <row r="545" spans="3:66" x14ac:dyDescent="0.2">
      <c r="C545" s="167" t="str">
        <f>IFERROR(VLOOKUP(E545,BLIOTECAS!$C$1:$E$26,3,FALSE),"")</f>
        <v>Ciencias Sociales</v>
      </c>
      <c r="D545" s="229">
        <v>43970.467361111114</v>
      </c>
      <c r="E545" t="s">
        <v>75</v>
      </c>
      <c r="F545" t="s">
        <v>303</v>
      </c>
      <c r="G545" t="s">
        <v>304</v>
      </c>
      <c r="H545" t="s">
        <v>312</v>
      </c>
      <c r="I545" t="s">
        <v>75</v>
      </c>
      <c r="J545" t="s">
        <v>87</v>
      </c>
      <c r="Q545">
        <v>1</v>
      </c>
      <c r="R545">
        <v>5</v>
      </c>
      <c r="S545">
        <v>4</v>
      </c>
      <c r="T545">
        <v>1</v>
      </c>
      <c r="U545">
        <v>4</v>
      </c>
      <c r="V545">
        <v>4</v>
      </c>
      <c r="X545">
        <v>5</v>
      </c>
      <c r="Y545">
        <v>5</v>
      </c>
      <c r="Z545">
        <v>5</v>
      </c>
      <c r="AA545">
        <v>4</v>
      </c>
      <c r="AB545">
        <v>4</v>
      </c>
      <c r="AC545" t="s">
        <v>378</v>
      </c>
      <c r="AJ545">
        <v>3</v>
      </c>
      <c r="AK545" t="s">
        <v>239</v>
      </c>
      <c r="AL545" t="s">
        <v>327</v>
      </c>
      <c r="AQ545" t="s">
        <v>7</v>
      </c>
      <c r="AR545" s="124" t="s">
        <v>239</v>
      </c>
      <c r="AS545" t="s">
        <v>239</v>
      </c>
      <c r="AT545" t="s">
        <v>6</v>
      </c>
      <c r="AU545" t="s">
        <v>7</v>
      </c>
      <c r="AW545">
        <v>4</v>
      </c>
      <c r="AX545" s="124">
        <v>4</v>
      </c>
      <c r="AY545" s="209" t="s">
        <v>321</v>
      </c>
      <c r="AZ545" t="s">
        <v>315</v>
      </c>
      <c r="BB545">
        <f t="shared" si="39"/>
        <v>1</v>
      </c>
      <c r="BC545">
        <f t="shared" si="40"/>
        <v>0</v>
      </c>
      <c r="BD545">
        <f t="shared" si="40"/>
        <v>0</v>
      </c>
      <c r="BE545">
        <f t="shared" si="40"/>
        <v>0</v>
      </c>
      <c r="BF545">
        <f t="shared" si="40"/>
        <v>0</v>
      </c>
      <c r="BG545">
        <f t="shared" si="40"/>
        <v>0</v>
      </c>
      <c r="BH545">
        <f t="shared" si="42"/>
        <v>0</v>
      </c>
      <c r="BI545">
        <f t="shared" si="41"/>
        <v>1</v>
      </c>
      <c r="BJ545">
        <f t="shared" si="41"/>
        <v>0</v>
      </c>
      <c r="BK545">
        <f t="shared" si="41"/>
        <v>1</v>
      </c>
      <c r="BL545">
        <f t="shared" si="41"/>
        <v>0</v>
      </c>
      <c r="BM545">
        <f t="shared" si="41"/>
        <v>0</v>
      </c>
      <c r="BN545">
        <f t="shared" si="41"/>
        <v>0</v>
      </c>
    </row>
    <row r="546" spans="3:66" x14ac:dyDescent="0.2">
      <c r="C546" s="167" t="str">
        <f>IFERROR(VLOOKUP(E546,BLIOTECAS!$C$1:$E$26,3,FALSE),"")</f>
        <v>Ciencias Experimentales</v>
      </c>
      <c r="D546" s="229">
        <v>43970.467361111114</v>
      </c>
      <c r="E546" t="s">
        <v>88</v>
      </c>
      <c r="F546" t="s">
        <v>311</v>
      </c>
      <c r="G546" t="s">
        <v>311</v>
      </c>
      <c r="H546" t="s">
        <v>312</v>
      </c>
      <c r="Q546">
        <v>2</v>
      </c>
      <c r="R546">
        <v>5</v>
      </c>
      <c r="S546">
        <v>2</v>
      </c>
      <c r="T546">
        <v>2</v>
      </c>
      <c r="U546">
        <v>3</v>
      </c>
      <c r="V546">
        <v>3</v>
      </c>
      <c r="X546">
        <v>5</v>
      </c>
      <c r="Y546">
        <v>5</v>
      </c>
      <c r="Z546">
        <v>5</v>
      </c>
      <c r="AA546">
        <v>5</v>
      </c>
      <c r="AB546">
        <v>5</v>
      </c>
      <c r="AC546" t="s">
        <v>387</v>
      </c>
      <c r="AK546" t="s">
        <v>7</v>
      </c>
      <c r="AQ546" t="s">
        <v>7</v>
      </c>
      <c r="AR546" s="124" t="s">
        <v>239</v>
      </c>
      <c r="AS546" t="s">
        <v>7</v>
      </c>
      <c r="AU546" t="s">
        <v>7</v>
      </c>
      <c r="AW546">
        <v>5</v>
      </c>
      <c r="AX546" s="124">
        <v>5</v>
      </c>
      <c r="AY546" s="209" t="s">
        <v>309</v>
      </c>
      <c r="BB546">
        <f t="shared" si="39"/>
        <v>1</v>
      </c>
      <c r="BC546">
        <f t="shared" si="40"/>
        <v>0</v>
      </c>
      <c r="BD546">
        <f t="shared" si="40"/>
        <v>0</v>
      </c>
      <c r="BE546">
        <f t="shared" si="40"/>
        <v>0</v>
      </c>
      <c r="BF546">
        <f t="shared" si="40"/>
        <v>0</v>
      </c>
      <c r="BG546">
        <f t="shared" si="40"/>
        <v>0</v>
      </c>
      <c r="BH546">
        <f t="shared" si="42"/>
        <v>0</v>
      </c>
      <c r="BI546">
        <f t="shared" si="41"/>
        <v>0</v>
      </c>
      <c r="BJ546">
        <f t="shared" si="41"/>
        <v>0</v>
      </c>
      <c r="BK546">
        <f t="shared" si="41"/>
        <v>1</v>
      </c>
      <c r="BL546">
        <f t="shared" si="41"/>
        <v>0</v>
      </c>
      <c r="BM546">
        <f t="shared" si="41"/>
        <v>0</v>
      </c>
      <c r="BN546">
        <f t="shared" si="41"/>
        <v>1</v>
      </c>
    </row>
    <row r="547" spans="3:66" x14ac:dyDescent="0.2">
      <c r="C547" s="167" t="str">
        <f>IFERROR(VLOOKUP(E547,BLIOTECAS!$C$1:$E$26,3,FALSE),"")</f>
        <v>Ciencias Sociales</v>
      </c>
      <c r="D547" s="229">
        <v>43970.467361111114</v>
      </c>
      <c r="E547" t="s">
        <v>80</v>
      </c>
      <c r="F547" t="s">
        <v>311</v>
      </c>
      <c r="G547" t="s">
        <v>311</v>
      </c>
      <c r="H547" t="s">
        <v>312</v>
      </c>
      <c r="I547" t="s">
        <v>80</v>
      </c>
      <c r="Q547">
        <v>4</v>
      </c>
      <c r="R547">
        <v>5</v>
      </c>
      <c r="S547">
        <v>5</v>
      </c>
      <c r="T547">
        <v>3</v>
      </c>
      <c r="U547">
        <v>4</v>
      </c>
      <c r="V547">
        <v>4</v>
      </c>
      <c r="X547">
        <v>5</v>
      </c>
      <c r="Y547">
        <v>5</v>
      </c>
      <c r="Z547">
        <v>3</v>
      </c>
      <c r="AA547">
        <v>5</v>
      </c>
      <c r="AB547">
        <v>4</v>
      </c>
      <c r="AC547" t="s">
        <v>314</v>
      </c>
      <c r="AJ547">
        <v>5</v>
      </c>
      <c r="AK547" t="s">
        <v>239</v>
      </c>
      <c r="AL547" t="s">
        <v>323</v>
      </c>
      <c r="AQ547" t="s">
        <v>7</v>
      </c>
      <c r="AR547" s="124" t="s">
        <v>239</v>
      </c>
      <c r="AS547" t="s">
        <v>7</v>
      </c>
      <c r="AU547" t="s">
        <v>239</v>
      </c>
      <c r="AW547">
        <v>5</v>
      </c>
      <c r="AX547" s="124">
        <v>5</v>
      </c>
      <c r="AY547" s="209" t="s">
        <v>309</v>
      </c>
      <c r="AZ547" t="s">
        <v>310</v>
      </c>
      <c r="BB547">
        <f t="shared" si="39"/>
        <v>1</v>
      </c>
      <c r="BC547">
        <f t="shared" si="40"/>
        <v>0</v>
      </c>
      <c r="BD547">
        <f t="shared" si="40"/>
        <v>0</v>
      </c>
      <c r="BE547">
        <f t="shared" si="40"/>
        <v>0</v>
      </c>
      <c r="BF547">
        <f t="shared" si="40"/>
        <v>0</v>
      </c>
      <c r="BG547">
        <f t="shared" si="40"/>
        <v>0</v>
      </c>
      <c r="BH547">
        <f t="shared" si="42"/>
        <v>0</v>
      </c>
      <c r="BI547">
        <f t="shared" si="41"/>
        <v>0</v>
      </c>
      <c r="BJ547">
        <f t="shared" si="41"/>
        <v>0</v>
      </c>
      <c r="BK547">
        <f t="shared" si="41"/>
        <v>0</v>
      </c>
      <c r="BL547">
        <f t="shared" si="41"/>
        <v>0</v>
      </c>
      <c r="BM547">
        <f t="shared" si="41"/>
        <v>1</v>
      </c>
      <c r="BN547">
        <f t="shared" si="41"/>
        <v>0</v>
      </c>
    </row>
    <row r="548" spans="3:66" x14ac:dyDescent="0.2">
      <c r="C548" s="167" t="str">
        <f>IFERROR(VLOOKUP(E548,BLIOTECAS!$C$1:$E$26,3,FALSE),"")</f>
        <v>Ciencias de la Salud</v>
      </c>
      <c r="D548" s="229">
        <v>43970.467361111114</v>
      </c>
      <c r="E548" t="s">
        <v>91</v>
      </c>
      <c r="F548" t="s">
        <v>316</v>
      </c>
      <c r="G548" t="s">
        <v>303</v>
      </c>
      <c r="H548" t="s">
        <v>312</v>
      </c>
      <c r="I548" t="s">
        <v>91</v>
      </c>
      <c r="Q548">
        <v>2</v>
      </c>
      <c r="R548">
        <v>5</v>
      </c>
      <c r="S548">
        <v>2</v>
      </c>
      <c r="T548">
        <v>1</v>
      </c>
      <c r="U548">
        <v>5</v>
      </c>
      <c r="V548">
        <v>5</v>
      </c>
      <c r="X548">
        <v>5</v>
      </c>
      <c r="Y548">
        <v>5</v>
      </c>
      <c r="Z548">
        <v>3</v>
      </c>
      <c r="AA548">
        <v>5</v>
      </c>
      <c r="AB548">
        <v>5</v>
      </c>
      <c r="AC548" t="s">
        <v>428</v>
      </c>
      <c r="AJ548">
        <v>4</v>
      </c>
      <c r="AK548" t="s">
        <v>239</v>
      </c>
      <c r="AL548" t="s">
        <v>323</v>
      </c>
      <c r="AQ548" t="s">
        <v>239</v>
      </c>
      <c r="AR548" s="124" t="s">
        <v>239</v>
      </c>
      <c r="AS548" t="s">
        <v>239</v>
      </c>
      <c r="AT548" t="s">
        <v>6</v>
      </c>
      <c r="AU548" t="s">
        <v>239</v>
      </c>
      <c r="AW548">
        <v>5</v>
      </c>
      <c r="AX548" s="124">
        <v>5</v>
      </c>
      <c r="AY548" s="209" t="s">
        <v>309</v>
      </c>
      <c r="AZ548" t="s">
        <v>315</v>
      </c>
      <c r="BB548">
        <f t="shared" si="39"/>
        <v>1</v>
      </c>
      <c r="BC548">
        <f t="shared" si="40"/>
        <v>0</v>
      </c>
      <c r="BD548">
        <f t="shared" si="40"/>
        <v>0</v>
      </c>
      <c r="BE548">
        <f t="shared" si="40"/>
        <v>0</v>
      </c>
      <c r="BF548">
        <f t="shared" si="40"/>
        <v>0</v>
      </c>
      <c r="BG548">
        <f t="shared" si="40"/>
        <v>0</v>
      </c>
      <c r="BH548">
        <f t="shared" si="42"/>
        <v>0</v>
      </c>
      <c r="BI548">
        <f t="shared" si="41"/>
        <v>1</v>
      </c>
      <c r="BJ548">
        <f t="shared" si="41"/>
        <v>1</v>
      </c>
      <c r="BK548">
        <f t="shared" si="41"/>
        <v>1</v>
      </c>
      <c r="BL548">
        <f t="shared" si="41"/>
        <v>0</v>
      </c>
      <c r="BM548">
        <f t="shared" si="41"/>
        <v>0</v>
      </c>
      <c r="BN548">
        <f t="shared" si="41"/>
        <v>0</v>
      </c>
    </row>
    <row r="549" spans="3:66" x14ac:dyDescent="0.2">
      <c r="C549" s="167" t="str">
        <f>IFERROR(VLOOKUP(E549,BLIOTECAS!$C$1:$E$26,3,FALSE),"")</f>
        <v>Ciencias Sociales</v>
      </c>
      <c r="D549" s="229">
        <v>43970.467361111114</v>
      </c>
      <c r="E549" t="s">
        <v>75</v>
      </c>
      <c r="F549" t="s">
        <v>303</v>
      </c>
      <c r="G549" t="s">
        <v>303</v>
      </c>
      <c r="H549" t="s">
        <v>339</v>
      </c>
      <c r="I549" t="s">
        <v>75</v>
      </c>
      <c r="J549" t="s">
        <v>318</v>
      </c>
      <c r="Q549">
        <v>4</v>
      </c>
      <c r="R549">
        <v>4</v>
      </c>
      <c r="S549">
        <v>4</v>
      </c>
      <c r="T549">
        <v>4</v>
      </c>
      <c r="U549">
        <v>4</v>
      </c>
      <c r="V549">
        <v>4</v>
      </c>
      <c r="X549">
        <v>4</v>
      </c>
      <c r="Z549">
        <v>4</v>
      </c>
      <c r="AA549">
        <v>4</v>
      </c>
      <c r="AB549">
        <v>4</v>
      </c>
      <c r="AC549" t="s">
        <v>336</v>
      </c>
      <c r="AJ549">
        <v>4</v>
      </c>
      <c r="AK549" t="s">
        <v>239</v>
      </c>
      <c r="AL549" t="s">
        <v>323</v>
      </c>
      <c r="AQ549" t="s">
        <v>239</v>
      </c>
      <c r="AR549" s="124" t="s">
        <v>239</v>
      </c>
      <c r="AU549" t="s">
        <v>7</v>
      </c>
      <c r="AW549">
        <v>4</v>
      </c>
      <c r="AX549" s="124">
        <v>4</v>
      </c>
      <c r="AY549" s="209" t="s">
        <v>321</v>
      </c>
      <c r="AZ549" t="s">
        <v>315</v>
      </c>
      <c r="BB549">
        <f t="shared" si="39"/>
        <v>0</v>
      </c>
      <c r="BC549">
        <f t="shared" si="40"/>
        <v>0</v>
      </c>
      <c r="BD549">
        <f t="shared" si="40"/>
        <v>1</v>
      </c>
      <c r="BE549">
        <f t="shared" si="40"/>
        <v>0</v>
      </c>
      <c r="BF549">
        <f t="shared" si="40"/>
        <v>0</v>
      </c>
      <c r="BG549">
        <f t="shared" si="40"/>
        <v>0</v>
      </c>
      <c r="BH549">
        <f t="shared" si="42"/>
        <v>0</v>
      </c>
      <c r="BI549">
        <f t="shared" si="41"/>
        <v>0</v>
      </c>
      <c r="BJ549">
        <f t="shared" si="41"/>
        <v>0</v>
      </c>
      <c r="BK549">
        <f t="shared" si="41"/>
        <v>1</v>
      </c>
      <c r="BL549">
        <f t="shared" si="41"/>
        <v>1</v>
      </c>
      <c r="BM549">
        <f t="shared" si="41"/>
        <v>0</v>
      </c>
      <c r="BN549">
        <f t="shared" si="41"/>
        <v>0</v>
      </c>
    </row>
    <row r="550" spans="3:66" x14ac:dyDescent="0.2">
      <c r="C550" s="167" t="str">
        <f>IFERROR(VLOOKUP(E550,BLIOTECAS!$C$1:$E$26,3,FALSE),"")</f>
        <v>Ciencias Sociales</v>
      </c>
      <c r="D550" s="229">
        <v>43970.466666666667</v>
      </c>
      <c r="E550" t="s">
        <v>75</v>
      </c>
      <c r="F550" t="s">
        <v>311</v>
      </c>
      <c r="G550" t="s">
        <v>304</v>
      </c>
      <c r="H550" t="s">
        <v>339</v>
      </c>
      <c r="I550" t="s">
        <v>75</v>
      </c>
      <c r="J550" t="s">
        <v>317</v>
      </c>
      <c r="K550" t="s">
        <v>86</v>
      </c>
      <c r="L550" t="s">
        <v>429</v>
      </c>
      <c r="Q550">
        <v>5</v>
      </c>
      <c r="R550">
        <v>5</v>
      </c>
      <c r="S550">
        <v>3</v>
      </c>
      <c r="T550">
        <v>5</v>
      </c>
      <c r="U550">
        <v>2</v>
      </c>
      <c r="V550">
        <v>4</v>
      </c>
      <c r="X550">
        <v>4</v>
      </c>
      <c r="Y550">
        <v>4</v>
      </c>
      <c r="Z550">
        <v>3</v>
      </c>
      <c r="AA550">
        <v>4</v>
      </c>
      <c r="AB550">
        <v>3</v>
      </c>
      <c r="AC550" t="s">
        <v>430</v>
      </c>
      <c r="AJ550">
        <v>4</v>
      </c>
      <c r="AK550" t="s">
        <v>239</v>
      </c>
      <c r="AL550" t="s">
        <v>307</v>
      </c>
      <c r="AQ550" t="s">
        <v>239</v>
      </c>
      <c r="AR550" s="124" t="s">
        <v>239</v>
      </c>
      <c r="AS550" t="s">
        <v>239</v>
      </c>
      <c r="AT550" t="s">
        <v>324</v>
      </c>
      <c r="AU550" t="s">
        <v>239</v>
      </c>
      <c r="AV550" t="s">
        <v>431</v>
      </c>
      <c r="AW550">
        <v>4</v>
      </c>
      <c r="AX550" s="124">
        <v>3</v>
      </c>
      <c r="AY550" s="209" t="s">
        <v>343</v>
      </c>
      <c r="AZ550" t="s">
        <v>315</v>
      </c>
      <c r="BA550" t="s">
        <v>432</v>
      </c>
      <c r="BB550">
        <f t="shared" ref="BB550:BB613" si="43">IF(IFERROR(FIND(BB$1,$H550,1),0)&lt;&gt;0,1,0)</f>
        <v>0</v>
      </c>
      <c r="BC550">
        <f t="shared" si="40"/>
        <v>0</v>
      </c>
      <c r="BD550">
        <f t="shared" si="40"/>
        <v>1</v>
      </c>
      <c r="BE550">
        <f t="shared" si="40"/>
        <v>0</v>
      </c>
      <c r="BF550">
        <f t="shared" si="40"/>
        <v>0</v>
      </c>
      <c r="BG550">
        <f t="shared" si="40"/>
        <v>0</v>
      </c>
      <c r="BH550">
        <f t="shared" si="42"/>
        <v>1</v>
      </c>
      <c r="BI550">
        <f t="shared" si="41"/>
        <v>0</v>
      </c>
      <c r="BJ550">
        <f t="shared" si="41"/>
        <v>1</v>
      </c>
      <c r="BK550">
        <f t="shared" si="41"/>
        <v>1</v>
      </c>
      <c r="BL550">
        <f t="shared" si="41"/>
        <v>1</v>
      </c>
      <c r="BM550">
        <f t="shared" si="41"/>
        <v>0</v>
      </c>
      <c r="BN550">
        <f t="shared" si="41"/>
        <v>1</v>
      </c>
    </row>
    <row r="551" spans="3:66" x14ac:dyDescent="0.2">
      <c r="C551" s="167" t="str">
        <f>IFERROR(VLOOKUP(E551,BLIOTECAS!$C$1:$E$26,3,FALSE),"")</f>
        <v>Ciencias de la Salud</v>
      </c>
      <c r="D551" s="229">
        <v>43970.466666666667</v>
      </c>
      <c r="E551" t="s">
        <v>89</v>
      </c>
      <c r="F551" t="s">
        <v>316</v>
      </c>
      <c r="G551" t="s">
        <v>311</v>
      </c>
      <c r="H551" t="s">
        <v>312</v>
      </c>
      <c r="I551" t="s">
        <v>89</v>
      </c>
      <c r="J551" t="s">
        <v>91</v>
      </c>
      <c r="Q551">
        <v>4</v>
      </c>
      <c r="R551">
        <v>5</v>
      </c>
      <c r="S551">
        <v>4</v>
      </c>
      <c r="T551">
        <v>3</v>
      </c>
      <c r="U551">
        <v>4</v>
      </c>
      <c r="V551">
        <v>4</v>
      </c>
      <c r="X551">
        <v>4</v>
      </c>
      <c r="Z551">
        <v>3</v>
      </c>
      <c r="AB551">
        <v>3</v>
      </c>
      <c r="AC551" t="s">
        <v>373</v>
      </c>
      <c r="AJ551">
        <v>4</v>
      </c>
      <c r="AK551" t="s">
        <v>7</v>
      </c>
      <c r="AQ551" t="s">
        <v>7</v>
      </c>
      <c r="AR551" s="124" t="s">
        <v>7</v>
      </c>
      <c r="AS551" t="s">
        <v>7</v>
      </c>
      <c r="AU551" t="s">
        <v>7</v>
      </c>
      <c r="AW551">
        <v>4</v>
      </c>
      <c r="AX551" s="124">
        <v>5</v>
      </c>
      <c r="AY551" s="209" t="s">
        <v>321</v>
      </c>
      <c r="BA551" t="s">
        <v>433</v>
      </c>
      <c r="BB551">
        <f t="shared" si="43"/>
        <v>1</v>
      </c>
      <c r="BC551">
        <f t="shared" si="40"/>
        <v>0</v>
      </c>
      <c r="BD551">
        <f t="shared" si="40"/>
        <v>0</v>
      </c>
      <c r="BE551">
        <f t="shared" si="40"/>
        <v>0</v>
      </c>
      <c r="BF551">
        <f t="shared" si="40"/>
        <v>0</v>
      </c>
      <c r="BG551">
        <f t="shared" si="40"/>
        <v>0</v>
      </c>
      <c r="BH551">
        <f t="shared" si="42"/>
        <v>1</v>
      </c>
      <c r="BI551">
        <f t="shared" si="41"/>
        <v>0</v>
      </c>
      <c r="BJ551">
        <f t="shared" si="41"/>
        <v>0</v>
      </c>
      <c r="BK551">
        <f t="shared" si="41"/>
        <v>1</v>
      </c>
      <c r="BL551">
        <f t="shared" si="41"/>
        <v>0</v>
      </c>
      <c r="BM551">
        <f t="shared" si="41"/>
        <v>0</v>
      </c>
      <c r="BN551">
        <f t="shared" si="41"/>
        <v>0</v>
      </c>
    </row>
    <row r="552" spans="3:66" x14ac:dyDescent="0.2">
      <c r="C552" s="167" t="str">
        <f>IFERROR(VLOOKUP(E552,BLIOTECAS!$C$1:$E$26,3,FALSE),"")</f>
        <v>Ciencias Sociales</v>
      </c>
      <c r="D552" s="229">
        <v>43970.466666666667</v>
      </c>
      <c r="E552" t="s">
        <v>76</v>
      </c>
      <c r="F552" t="s">
        <v>303</v>
      </c>
      <c r="G552" t="s">
        <v>304</v>
      </c>
      <c r="H552" t="s">
        <v>312</v>
      </c>
      <c r="I552" t="s">
        <v>76</v>
      </c>
      <c r="J552" t="s">
        <v>80</v>
      </c>
      <c r="K552" t="s">
        <v>91</v>
      </c>
      <c r="Q552">
        <v>3</v>
      </c>
      <c r="R552">
        <v>5</v>
      </c>
      <c r="S552">
        <v>3</v>
      </c>
      <c r="T552">
        <v>2</v>
      </c>
      <c r="U552">
        <v>1</v>
      </c>
      <c r="V552">
        <v>5</v>
      </c>
      <c r="X552">
        <v>4</v>
      </c>
      <c r="Y552">
        <v>5</v>
      </c>
      <c r="Z552">
        <v>4</v>
      </c>
      <c r="AA552">
        <v>5</v>
      </c>
      <c r="AB552">
        <v>4</v>
      </c>
      <c r="AC552" t="s">
        <v>314</v>
      </c>
      <c r="AJ552">
        <v>5</v>
      </c>
      <c r="AK552" t="s">
        <v>239</v>
      </c>
      <c r="AL552" t="s">
        <v>323</v>
      </c>
      <c r="AQ552" t="s">
        <v>239</v>
      </c>
      <c r="AR552" s="124" t="s">
        <v>239</v>
      </c>
      <c r="AS552" t="s">
        <v>239</v>
      </c>
      <c r="AT552" t="s">
        <v>6</v>
      </c>
      <c r="AU552" t="s">
        <v>239</v>
      </c>
      <c r="AW552">
        <v>5</v>
      </c>
      <c r="AX552" s="124">
        <v>5</v>
      </c>
      <c r="AY552" s="209" t="s">
        <v>309</v>
      </c>
      <c r="AZ552" t="s">
        <v>337</v>
      </c>
      <c r="BB552">
        <f t="shared" si="43"/>
        <v>1</v>
      </c>
      <c r="BC552">
        <f t="shared" si="40"/>
        <v>0</v>
      </c>
      <c r="BD552">
        <f t="shared" si="40"/>
        <v>0</v>
      </c>
      <c r="BE552">
        <f t="shared" si="40"/>
        <v>0</v>
      </c>
      <c r="BF552">
        <f t="shared" si="40"/>
        <v>0</v>
      </c>
      <c r="BG552">
        <f t="shared" si="40"/>
        <v>0</v>
      </c>
      <c r="BH552">
        <f t="shared" si="42"/>
        <v>0</v>
      </c>
      <c r="BI552">
        <f t="shared" si="41"/>
        <v>0</v>
      </c>
      <c r="BJ552">
        <f t="shared" si="41"/>
        <v>0</v>
      </c>
      <c r="BK552">
        <f t="shared" si="41"/>
        <v>0</v>
      </c>
      <c r="BL552">
        <f t="shared" si="41"/>
        <v>0</v>
      </c>
      <c r="BM552">
        <f t="shared" si="41"/>
        <v>1</v>
      </c>
      <c r="BN552">
        <f t="shared" si="41"/>
        <v>0</v>
      </c>
    </row>
    <row r="553" spans="3:66" x14ac:dyDescent="0.2">
      <c r="C553" s="167" t="str">
        <f>IFERROR(VLOOKUP(E553,BLIOTECAS!$C$1:$E$26,3,FALSE),"")</f>
        <v>Humanidades</v>
      </c>
      <c r="D553" s="229">
        <v>43970.46597222222</v>
      </c>
      <c r="E553" t="s">
        <v>86</v>
      </c>
      <c r="F553" t="s">
        <v>311</v>
      </c>
      <c r="G553" t="s">
        <v>311</v>
      </c>
      <c r="H553" t="s">
        <v>312</v>
      </c>
      <c r="I553" t="s">
        <v>86</v>
      </c>
      <c r="J553" t="s">
        <v>318</v>
      </c>
      <c r="Q553">
        <v>3</v>
      </c>
      <c r="R553">
        <v>3</v>
      </c>
      <c r="S553">
        <v>3</v>
      </c>
      <c r="T553">
        <v>1</v>
      </c>
      <c r="U553">
        <v>1</v>
      </c>
      <c r="V553">
        <v>5</v>
      </c>
      <c r="X553">
        <v>4</v>
      </c>
      <c r="Y553">
        <v>5</v>
      </c>
      <c r="Z553">
        <v>2</v>
      </c>
      <c r="AA553">
        <v>5</v>
      </c>
      <c r="AB553">
        <v>4</v>
      </c>
      <c r="AC553" t="s">
        <v>331</v>
      </c>
      <c r="AJ553">
        <v>5</v>
      </c>
      <c r="AK553" t="s">
        <v>239</v>
      </c>
      <c r="AL553" t="s">
        <v>323</v>
      </c>
      <c r="AQ553" t="s">
        <v>239</v>
      </c>
      <c r="AR553" s="124" t="s">
        <v>239</v>
      </c>
      <c r="AS553" t="s">
        <v>7</v>
      </c>
      <c r="AU553" t="s">
        <v>7</v>
      </c>
      <c r="AW553">
        <v>5</v>
      </c>
      <c r="AX553" s="124">
        <v>5</v>
      </c>
      <c r="AY553" s="209" t="s">
        <v>309</v>
      </c>
      <c r="AZ553" t="s">
        <v>315</v>
      </c>
      <c r="BB553">
        <f t="shared" si="43"/>
        <v>1</v>
      </c>
      <c r="BC553">
        <f t="shared" si="40"/>
        <v>0</v>
      </c>
      <c r="BD553">
        <f t="shared" si="40"/>
        <v>0</v>
      </c>
      <c r="BE553">
        <f t="shared" si="40"/>
        <v>0</v>
      </c>
      <c r="BF553">
        <f t="shared" si="40"/>
        <v>0</v>
      </c>
      <c r="BG553">
        <f t="shared" si="40"/>
        <v>0</v>
      </c>
      <c r="BH553">
        <f t="shared" si="42"/>
        <v>0</v>
      </c>
      <c r="BI553">
        <f t="shared" si="41"/>
        <v>0</v>
      </c>
      <c r="BJ553">
        <f t="shared" si="41"/>
        <v>0</v>
      </c>
      <c r="BK553">
        <f t="shared" si="41"/>
        <v>0</v>
      </c>
      <c r="BL553">
        <f t="shared" si="41"/>
        <v>1</v>
      </c>
      <c r="BM553">
        <f t="shared" si="41"/>
        <v>0</v>
      </c>
      <c r="BN553">
        <f t="shared" si="41"/>
        <v>0</v>
      </c>
    </row>
    <row r="554" spans="3:66" x14ac:dyDescent="0.2">
      <c r="C554" s="167" t="str">
        <f>IFERROR(VLOOKUP(E554,BLIOTECAS!$C$1:$E$26,3,FALSE),"")</f>
        <v>Ciencias de la Salud</v>
      </c>
      <c r="D554" s="229">
        <v>43970.46597222222</v>
      </c>
      <c r="E554" t="s">
        <v>89</v>
      </c>
      <c r="F554" t="s">
        <v>303</v>
      </c>
      <c r="G554" t="s">
        <v>304</v>
      </c>
      <c r="H554" t="s">
        <v>330</v>
      </c>
      <c r="I554" t="s">
        <v>89</v>
      </c>
      <c r="Q554">
        <v>2</v>
      </c>
      <c r="R554">
        <v>5</v>
      </c>
      <c r="S554">
        <v>2</v>
      </c>
      <c r="T554">
        <v>1</v>
      </c>
      <c r="U554">
        <v>1</v>
      </c>
      <c r="V554">
        <v>5</v>
      </c>
      <c r="X554">
        <v>5</v>
      </c>
      <c r="Y554">
        <v>5</v>
      </c>
      <c r="Z554">
        <v>5</v>
      </c>
      <c r="AA554">
        <v>4</v>
      </c>
      <c r="AB554">
        <v>4</v>
      </c>
      <c r="AC554" t="s">
        <v>314</v>
      </c>
      <c r="AJ554">
        <v>4</v>
      </c>
      <c r="AK554" t="s">
        <v>239</v>
      </c>
      <c r="AL554" t="s">
        <v>323</v>
      </c>
      <c r="AQ554" t="s">
        <v>239</v>
      </c>
      <c r="AR554" s="124" t="s">
        <v>239</v>
      </c>
      <c r="AS554" t="s">
        <v>7</v>
      </c>
      <c r="AU554" t="s">
        <v>7</v>
      </c>
      <c r="AW554">
        <v>5</v>
      </c>
      <c r="AX554" s="124">
        <v>5</v>
      </c>
      <c r="AY554" s="209" t="s">
        <v>309</v>
      </c>
      <c r="AZ554" t="s">
        <v>310</v>
      </c>
      <c r="BB554">
        <f t="shared" si="43"/>
        <v>0</v>
      </c>
      <c r="BC554">
        <f t="shared" si="40"/>
        <v>1</v>
      </c>
      <c r="BD554">
        <f t="shared" si="40"/>
        <v>0</v>
      </c>
      <c r="BE554">
        <f t="shared" si="40"/>
        <v>0</v>
      </c>
      <c r="BF554">
        <f t="shared" si="40"/>
        <v>0</v>
      </c>
      <c r="BG554">
        <f t="shared" si="40"/>
        <v>0</v>
      </c>
      <c r="BH554">
        <f t="shared" si="42"/>
        <v>0</v>
      </c>
      <c r="BI554">
        <f t="shared" si="41"/>
        <v>0</v>
      </c>
      <c r="BJ554">
        <f t="shared" si="41"/>
        <v>0</v>
      </c>
      <c r="BK554">
        <f t="shared" si="41"/>
        <v>0</v>
      </c>
      <c r="BL554">
        <f t="shared" si="41"/>
        <v>0</v>
      </c>
      <c r="BM554">
        <f t="shared" si="41"/>
        <v>1</v>
      </c>
      <c r="BN554">
        <f t="shared" si="41"/>
        <v>0</v>
      </c>
    </row>
    <row r="555" spans="3:66" x14ac:dyDescent="0.2">
      <c r="C555" s="167" t="str">
        <f>IFERROR(VLOOKUP(E555,BLIOTECAS!$C$1:$E$26,3,FALSE),"")</f>
        <v>Ciencias de la Salud</v>
      </c>
      <c r="D555" s="229">
        <v>43970.46597222222</v>
      </c>
      <c r="E555" t="s">
        <v>90</v>
      </c>
      <c r="F555" t="s">
        <v>303</v>
      </c>
      <c r="G555" t="s">
        <v>303</v>
      </c>
      <c r="H555" t="s">
        <v>339</v>
      </c>
      <c r="I555" t="s">
        <v>90</v>
      </c>
      <c r="J555" t="s">
        <v>89</v>
      </c>
      <c r="K555" t="s">
        <v>200</v>
      </c>
      <c r="L555" t="s">
        <v>434</v>
      </c>
      <c r="Q555">
        <v>4</v>
      </c>
      <c r="R555">
        <v>5</v>
      </c>
      <c r="S555">
        <v>4</v>
      </c>
      <c r="T555">
        <v>3</v>
      </c>
      <c r="U555">
        <v>3</v>
      </c>
      <c r="V555">
        <v>4</v>
      </c>
      <c r="X555">
        <v>4</v>
      </c>
      <c r="Y555">
        <v>5</v>
      </c>
      <c r="Z555">
        <v>4</v>
      </c>
      <c r="AA555">
        <v>5</v>
      </c>
      <c r="AB555">
        <v>4</v>
      </c>
      <c r="AC555" t="s">
        <v>418</v>
      </c>
      <c r="AJ555">
        <v>5</v>
      </c>
      <c r="AK555" t="s">
        <v>239</v>
      </c>
      <c r="AL555" t="s">
        <v>327</v>
      </c>
      <c r="AQ555" t="s">
        <v>239</v>
      </c>
      <c r="AR555" s="124" t="s">
        <v>239</v>
      </c>
      <c r="AS555" t="s">
        <v>7</v>
      </c>
      <c r="AU555" t="s">
        <v>239</v>
      </c>
      <c r="AW555">
        <v>5</v>
      </c>
      <c r="AX555" s="124">
        <v>5</v>
      </c>
      <c r="AY555" s="209" t="s">
        <v>309</v>
      </c>
      <c r="AZ555" t="s">
        <v>310</v>
      </c>
      <c r="BA555" t="s">
        <v>435</v>
      </c>
      <c r="BB555">
        <f t="shared" si="43"/>
        <v>0</v>
      </c>
      <c r="BC555">
        <f t="shared" si="40"/>
        <v>0</v>
      </c>
      <c r="BD555">
        <f t="shared" si="40"/>
        <v>1</v>
      </c>
      <c r="BE555">
        <f t="shared" si="40"/>
        <v>0</v>
      </c>
      <c r="BF555">
        <f t="shared" si="40"/>
        <v>0</v>
      </c>
      <c r="BG555">
        <f t="shared" si="40"/>
        <v>0</v>
      </c>
      <c r="BH555">
        <f t="shared" si="42"/>
        <v>0</v>
      </c>
      <c r="BI555">
        <f t="shared" si="41"/>
        <v>0</v>
      </c>
      <c r="BJ555">
        <f t="shared" si="41"/>
        <v>0</v>
      </c>
      <c r="BK555">
        <f t="shared" si="41"/>
        <v>1</v>
      </c>
      <c r="BL555">
        <f t="shared" si="41"/>
        <v>1</v>
      </c>
      <c r="BM555">
        <f t="shared" si="41"/>
        <v>0</v>
      </c>
      <c r="BN555">
        <f t="shared" si="41"/>
        <v>1</v>
      </c>
    </row>
    <row r="556" spans="3:66" x14ac:dyDescent="0.2">
      <c r="C556" s="167" t="str">
        <f>IFERROR(VLOOKUP(E556,BLIOTECAS!$C$1:$E$26,3,FALSE),"")</f>
        <v>Humanidades</v>
      </c>
      <c r="D556" s="229">
        <v>43970.46597222222</v>
      </c>
      <c r="E556" t="s">
        <v>85</v>
      </c>
      <c r="F556" t="s">
        <v>303</v>
      </c>
      <c r="G556" t="s">
        <v>303</v>
      </c>
      <c r="H556" t="s">
        <v>339</v>
      </c>
      <c r="I556" t="s">
        <v>318</v>
      </c>
      <c r="J556" t="s">
        <v>86</v>
      </c>
      <c r="K556" t="s">
        <v>317</v>
      </c>
      <c r="L556" t="s">
        <v>233</v>
      </c>
      <c r="Q556">
        <v>2</v>
      </c>
      <c r="R556">
        <v>2</v>
      </c>
      <c r="S556">
        <v>2</v>
      </c>
      <c r="T556">
        <v>2</v>
      </c>
      <c r="U556">
        <v>1</v>
      </c>
      <c r="V556">
        <v>2</v>
      </c>
      <c r="X556">
        <v>2</v>
      </c>
      <c r="Y556">
        <v>2</v>
      </c>
      <c r="Z556">
        <v>3</v>
      </c>
      <c r="AA556">
        <v>1</v>
      </c>
      <c r="AB556">
        <v>1</v>
      </c>
      <c r="AC556" t="s">
        <v>436</v>
      </c>
      <c r="AJ556">
        <v>2</v>
      </c>
      <c r="AK556" t="s">
        <v>239</v>
      </c>
      <c r="AL556" t="s">
        <v>323</v>
      </c>
      <c r="AQ556" t="s">
        <v>239</v>
      </c>
      <c r="AR556" s="124" t="s">
        <v>239</v>
      </c>
      <c r="AS556" t="s">
        <v>239</v>
      </c>
      <c r="AT556" t="s">
        <v>324</v>
      </c>
      <c r="AU556" t="s">
        <v>239</v>
      </c>
      <c r="AV556" t="s">
        <v>437</v>
      </c>
      <c r="AW556">
        <v>1</v>
      </c>
      <c r="AX556" s="124">
        <v>2</v>
      </c>
      <c r="AY556" s="209" t="s">
        <v>412</v>
      </c>
      <c r="AZ556" t="s">
        <v>337</v>
      </c>
      <c r="BA556" t="s">
        <v>438</v>
      </c>
      <c r="BB556">
        <f t="shared" si="43"/>
        <v>0</v>
      </c>
      <c r="BC556">
        <f t="shared" si="40"/>
        <v>0</v>
      </c>
      <c r="BD556">
        <f t="shared" si="40"/>
        <v>1</v>
      </c>
      <c r="BE556">
        <f t="shared" si="40"/>
        <v>0</v>
      </c>
      <c r="BF556">
        <f t="shared" si="40"/>
        <v>0</v>
      </c>
      <c r="BG556">
        <f t="shared" si="40"/>
        <v>0</v>
      </c>
      <c r="BH556">
        <f t="shared" si="42"/>
        <v>1</v>
      </c>
      <c r="BI556">
        <f t="shared" si="41"/>
        <v>0</v>
      </c>
      <c r="BJ556">
        <f t="shared" si="41"/>
        <v>0</v>
      </c>
      <c r="BK556">
        <f t="shared" si="41"/>
        <v>0</v>
      </c>
      <c r="BL556">
        <f t="shared" si="41"/>
        <v>0</v>
      </c>
      <c r="BM556">
        <f t="shared" si="41"/>
        <v>0</v>
      </c>
      <c r="BN556">
        <f t="shared" si="41"/>
        <v>0</v>
      </c>
    </row>
    <row r="557" spans="3:66" x14ac:dyDescent="0.2">
      <c r="C557" s="167" t="str">
        <f>IFERROR(VLOOKUP(E557,BLIOTECAS!$C$1:$E$26,3,FALSE),"")</f>
        <v>Ciencias Experimentales</v>
      </c>
      <c r="D557" s="229">
        <v>43970.46597222222</v>
      </c>
      <c r="E557" t="s">
        <v>79</v>
      </c>
      <c r="F557" t="s">
        <v>311</v>
      </c>
      <c r="G557" t="s">
        <v>303</v>
      </c>
      <c r="H557" t="s">
        <v>358</v>
      </c>
      <c r="I557" t="s">
        <v>79</v>
      </c>
      <c r="J557" t="s">
        <v>77</v>
      </c>
      <c r="K557" t="s">
        <v>201</v>
      </c>
      <c r="Q557">
        <v>1</v>
      </c>
      <c r="R557">
        <v>1</v>
      </c>
      <c r="S557">
        <v>1</v>
      </c>
      <c r="U557">
        <v>1</v>
      </c>
      <c r="V557">
        <v>4</v>
      </c>
      <c r="X557">
        <v>5</v>
      </c>
      <c r="Y557">
        <v>5</v>
      </c>
      <c r="Z557">
        <v>4</v>
      </c>
      <c r="AA557">
        <v>5</v>
      </c>
      <c r="AB557">
        <v>5</v>
      </c>
      <c r="AC557" t="s">
        <v>381</v>
      </c>
      <c r="AJ557">
        <v>5</v>
      </c>
      <c r="AK557" t="s">
        <v>239</v>
      </c>
      <c r="AL557" t="s">
        <v>327</v>
      </c>
      <c r="AQ557" t="s">
        <v>239</v>
      </c>
      <c r="AR557" s="124" t="s">
        <v>239</v>
      </c>
      <c r="AS557" t="s">
        <v>239</v>
      </c>
      <c r="AT557" t="s">
        <v>324</v>
      </c>
      <c r="AU557" t="s">
        <v>239</v>
      </c>
      <c r="AV557" t="s">
        <v>439</v>
      </c>
      <c r="AW557">
        <v>5</v>
      </c>
      <c r="AX557" s="124">
        <v>5</v>
      </c>
      <c r="AY557" s="209" t="s">
        <v>309</v>
      </c>
      <c r="AZ557" t="s">
        <v>315</v>
      </c>
      <c r="BA557" t="s">
        <v>440</v>
      </c>
      <c r="BB557">
        <f t="shared" si="43"/>
        <v>1</v>
      </c>
      <c r="BC557">
        <f t="shared" si="40"/>
        <v>1</v>
      </c>
      <c r="BD557">
        <f t="shared" si="40"/>
        <v>0</v>
      </c>
      <c r="BE557">
        <f t="shared" si="40"/>
        <v>0</v>
      </c>
      <c r="BF557">
        <f t="shared" si="40"/>
        <v>0</v>
      </c>
      <c r="BG557">
        <f t="shared" si="40"/>
        <v>0</v>
      </c>
      <c r="BH557">
        <f t="shared" si="42"/>
        <v>1</v>
      </c>
      <c r="BI557">
        <f t="shared" si="41"/>
        <v>0</v>
      </c>
      <c r="BJ557">
        <f t="shared" si="41"/>
        <v>1</v>
      </c>
      <c r="BK557">
        <f t="shared" si="41"/>
        <v>0</v>
      </c>
      <c r="BL557">
        <f t="shared" si="41"/>
        <v>0</v>
      </c>
      <c r="BM557">
        <f t="shared" si="41"/>
        <v>0</v>
      </c>
      <c r="BN557">
        <f t="shared" si="41"/>
        <v>0</v>
      </c>
    </row>
    <row r="558" spans="3:66" x14ac:dyDescent="0.2">
      <c r="C558" s="167" t="str">
        <f>IFERROR(VLOOKUP(E558,BLIOTECAS!$C$1:$E$26,3,FALSE),"")</f>
        <v>Ciencias de la Salud</v>
      </c>
      <c r="D558" s="229">
        <v>43970.465277777781</v>
      </c>
      <c r="E558" t="s">
        <v>92</v>
      </c>
      <c r="F558" t="s">
        <v>311</v>
      </c>
      <c r="G558" t="s">
        <v>304</v>
      </c>
      <c r="H558" t="s">
        <v>312</v>
      </c>
      <c r="I558" t="s">
        <v>89</v>
      </c>
      <c r="J558" t="s">
        <v>81</v>
      </c>
      <c r="K558" t="s">
        <v>73</v>
      </c>
      <c r="Q558">
        <v>3</v>
      </c>
      <c r="R558">
        <v>5</v>
      </c>
      <c r="S558">
        <v>2</v>
      </c>
      <c r="T558">
        <v>4</v>
      </c>
      <c r="U558">
        <v>3</v>
      </c>
      <c r="V558">
        <v>3</v>
      </c>
      <c r="X558">
        <v>4</v>
      </c>
      <c r="Y558">
        <v>5</v>
      </c>
      <c r="Z558">
        <v>4</v>
      </c>
      <c r="AA558">
        <v>4</v>
      </c>
      <c r="AB558">
        <v>3</v>
      </c>
      <c r="AC558" t="s">
        <v>336</v>
      </c>
      <c r="AJ558">
        <v>5</v>
      </c>
      <c r="AK558" t="s">
        <v>239</v>
      </c>
      <c r="AL558" t="s">
        <v>323</v>
      </c>
      <c r="AQ558" t="s">
        <v>239</v>
      </c>
      <c r="AR558" s="124" t="s">
        <v>239</v>
      </c>
      <c r="AS558" t="s">
        <v>239</v>
      </c>
      <c r="AT558" t="s">
        <v>6</v>
      </c>
      <c r="AU558" t="s">
        <v>239</v>
      </c>
      <c r="AW558">
        <v>5</v>
      </c>
      <c r="AX558" s="124">
        <v>5</v>
      </c>
      <c r="AY558" s="209" t="s">
        <v>309</v>
      </c>
      <c r="AZ558" t="s">
        <v>310</v>
      </c>
      <c r="BB558">
        <f t="shared" si="43"/>
        <v>1</v>
      </c>
      <c r="BC558">
        <f t="shared" si="40"/>
        <v>0</v>
      </c>
      <c r="BD558">
        <f t="shared" si="40"/>
        <v>0</v>
      </c>
      <c r="BE558">
        <f t="shared" si="40"/>
        <v>0</v>
      </c>
      <c r="BF558">
        <f t="shared" si="40"/>
        <v>0</v>
      </c>
      <c r="BG558">
        <f t="shared" si="40"/>
        <v>0</v>
      </c>
      <c r="BH558">
        <f t="shared" si="42"/>
        <v>0</v>
      </c>
      <c r="BI558">
        <f t="shared" si="41"/>
        <v>0</v>
      </c>
      <c r="BJ558">
        <f t="shared" si="41"/>
        <v>0</v>
      </c>
      <c r="BK558">
        <f t="shared" si="41"/>
        <v>1</v>
      </c>
      <c r="BL558">
        <f t="shared" si="41"/>
        <v>1</v>
      </c>
      <c r="BM558">
        <f t="shared" si="41"/>
        <v>0</v>
      </c>
      <c r="BN558">
        <f t="shared" si="41"/>
        <v>0</v>
      </c>
    </row>
    <row r="559" spans="3:66" x14ac:dyDescent="0.2">
      <c r="C559" s="167" t="str">
        <f>IFERROR(VLOOKUP(E559,BLIOTECAS!$C$1:$E$26,3,FALSE),"")</f>
        <v>Humanidades</v>
      </c>
      <c r="D559" s="229">
        <v>43970.465277777781</v>
      </c>
      <c r="E559" t="s">
        <v>87</v>
      </c>
      <c r="F559" t="s">
        <v>304</v>
      </c>
      <c r="G559" t="s">
        <v>304</v>
      </c>
      <c r="H559" t="s">
        <v>330</v>
      </c>
      <c r="I559" t="s">
        <v>87</v>
      </c>
      <c r="J559" t="s">
        <v>67</v>
      </c>
      <c r="K559" t="s">
        <v>317</v>
      </c>
      <c r="L559" t="s">
        <v>441</v>
      </c>
      <c r="Q559">
        <v>4</v>
      </c>
      <c r="R559">
        <v>4</v>
      </c>
      <c r="S559">
        <v>3</v>
      </c>
      <c r="T559">
        <v>5</v>
      </c>
      <c r="U559">
        <v>3</v>
      </c>
      <c r="V559">
        <v>3</v>
      </c>
      <c r="X559">
        <v>4</v>
      </c>
      <c r="Y559">
        <v>5</v>
      </c>
      <c r="Z559">
        <v>4</v>
      </c>
      <c r="AA559">
        <v>5</v>
      </c>
      <c r="AB559">
        <v>4</v>
      </c>
      <c r="AC559" t="s">
        <v>331</v>
      </c>
      <c r="AJ559">
        <v>5</v>
      </c>
      <c r="AK559" t="s">
        <v>239</v>
      </c>
      <c r="AL559" t="s">
        <v>323</v>
      </c>
      <c r="AQ559" t="s">
        <v>7</v>
      </c>
      <c r="AR559" s="124" t="s">
        <v>239</v>
      </c>
      <c r="AS559" t="s">
        <v>239</v>
      </c>
      <c r="AT559" t="s">
        <v>324</v>
      </c>
      <c r="AU559" t="s">
        <v>239</v>
      </c>
      <c r="AW559">
        <v>5</v>
      </c>
      <c r="AX559" s="124">
        <v>5</v>
      </c>
      <c r="AY559" s="209" t="s">
        <v>321</v>
      </c>
      <c r="AZ559" t="s">
        <v>315</v>
      </c>
      <c r="BA559" t="s">
        <v>442</v>
      </c>
      <c r="BB559">
        <f t="shared" si="43"/>
        <v>0</v>
      </c>
      <c r="BC559">
        <f t="shared" si="40"/>
        <v>1</v>
      </c>
      <c r="BD559">
        <f t="shared" si="40"/>
        <v>0</v>
      </c>
      <c r="BE559">
        <f t="shared" si="40"/>
        <v>0</v>
      </c>
      <c r="BF559">
        <f t="shared" si="40"/>
        <v>0</v>
      </c>
      <c r="BG559">
        <f t="shared" si="40"/>
        <v>0</v>
      </c>
      <c r="BH559">
        <f t="shared" si="42"/>
        <v>0</v>
      </c>
      <c r="BI559">
        <f t="shared" si="41"/>
        <v>0</v>
      </c>
      <c r="BJ559">
        <f t="shared" si="41"/>
        <v>0</v>
      </c>
      <c r="BK559">
        <f t="shared" si="41"/>
        <v>0</v>
      </c>
      <c r="BL559">
        <f t="shared" si="41"/>
        <v>1</v>
      </c>
      <c r="BM559">
        <f t="shared" si="41"/>
        <v>0</v>
      </c>
      <c r="BN559">
        <f t="shared" si="41"/>
        <v>0</v>
      </c>
    </row>
    <row r="560" spans="3:66" x14ac:dyDescent="0.2">
      <c r="C560" s="167" t="str">
        <f>IFERROR(VLOOKUP(E560,BLIOTECAS!$C$1:$E$26,3,FALSE),"")</f>
        <v>Ciencias de la Salud</v>
      </c>
      <c r="D560" s="229">
        <v>43970.465277777781</v>
      </c>
      <c r="E560" t="s">
        <v>84</v>
      </c>
      <c r="F560" t="s">
        <v>303</v>
      </c>
      <c r="G560" t="s">
        <v>304</v>
      </c>
      <c r="H560" t="s">
        <v>384</v>
      </c>
      <c r="I560" t="s">
        <v>84</v>
      </c>
      <c r="Q560">
        <v>2</v>
      </c>
      <c r="R560">
        <v>5</v>
      </c>
      <c r="U560">
        <v>4</v>
      </c>
      <c r="V560">
        <v>4</v>
      </c>
      <c r="X560">
        <v>4</v>
      </c>
      <c r="Y560">
        <v>5</v>
      </c>
      <c r="Z560">
        <v>5</v>
      </c>
      <c r="AA560">
        <v>5</v>
      </c>
      <c r="AB560">
        <v>5</v>
      </c>
      <c r="AC560" t="s">
        <v>369</v>
      </c>
      <c r="AJ560">
        <v>5</v>
      </c>
      <c r="AK560" t="s">
        <v>239</v>
      </c>
      <c r="AL560" t="s">
        <v>323</v>
      </c>
      <c r="AQ560" t="s">
        <v>239</v>
      </c>
      <c r="AR560" s="124" t="s">
        <v>7</v>
      </c>
      <c r="AS560" t="s">
        <v>7</v>
      </c>
      <c r="AU560" t="s">
        <v>239</v>
      </c>
      <c r="AW560">
        <v>5</v>
      </c>
      <c r="AX560" s="124">
        <v>5</v>
      </c>
      <c r="AY560" s="209" t="s">
        <v>309</v>
      </c>
      <c r="AZ560" t="s">
        <v>310</v>
      </c>
      <c r="BB560">
        <f t="shared" si="43"/>
        <v>1</v>
      </c>
      <c r="BC560">
        <f t="shared" si="40"/>
        <v>0</v>
      </c>
      <c r="BD560">
        <f t="shared" si="40"/>
        <v>1</v>
      </c>
      <c r="BE560">
        <f t="shared" ref="BC560:BG611" si="44">IF(IFERROR(FIND(BE$1,$H560,1),0)&lt;&gt;0,1,0)</f>
        <v>0</v>
      </c>
      <c r="BF560">
        <f t="shared" si="44"/>
        <v>0</v>
      </c>
      <c r="BG560">
        <f t="shared" si="44"/>
        <v>0</v>
      </c>
      <c r="BH560">
        <f t="shared" si="42"/>
        <v>0</v>
      </c>
      <c r="BI560">
        <f t="shared" si="41"/>
        <v>1</v>
      </c>
      <c r="BJ560">
        <f t="shared" si="41"/>
        <v>0</v>
      </c>
      <c r="BK560">
        <f t="shared" si="41"/>
        <v>0</v>
      </c>
      <c r="BL560">
        <f t="shared" si="41"/>
        <v>0</v>
      </c>
      <c r="BM560">
        <f t="shared" si="41"/>
        <v>0</v>
      </c>
      <c r="BN560">
        <f t="shared" si="41"/>
        <v>0</v>
      </c>
    </row>
    <row r="561" spans="3:66" x14ac:dyDescent="0.2">
      <c r="C561" s="167" t="str">
        <f>IFERROR(VLOOKUP(E561,BLIOTECAS!$C$1:$E$26,3,FALSE),"")</f>
        <v>Ciencias Experimentales</v>
      </c>
      <c r="D561" s="229">
        <v>43970.464583333334</v>
      </c>
      <c r="E561" t="s">
        <v>81</v>
      </c>
      <c r="F561" t="s">
        <v>303</v>
      </c>
      <c r="G561" t="s">
        <v>311</v>
      </c>
      <c r="H561" t="s">
        <v>330</v>
      </c>
      <c r="I561" t="s">
        <v>81</v>
      </c>
      <c r="J561" t="s">
        <v>81</v>
      </c>
      <c r="K561" t="s">
        <v>81</v>
      </c>
      <c r="Q561">
        <v>2</v>
      </c>
      <c r="R561">
        <v>5</v>
      </c>
      <c r="S561">
        <v>3</v>
      </c>
      <c r="T561">
        <v>5</v>
      </c>
      <c r="U561">
        <v>3</v>
      </c>
      <c r="V561">
        <v>4</v>
      </c>
      <c r="X561">
        <v>4</v>
      </c>
      <c r="Y561">
        <v>4</v>
      </c>
      <c r="Z561">
        <v>5</v>
      </c>
      <c r="AA561">
        <v>3</v>
      </c>
      <c r="AB561">
        <v>3</v>
      </c>
      <c r="AC561" t="s">
        <v>326</v>
      </c>
      <c r="AJ561">
        <v>4</v>
      </c>
      <c r="AK561" t="s">
        <v>239</v>
      </c>
      <c r="AL561" t="s">
        <v>327</v>
      </c>
      <c r="AQ561" t="s">
        <v>7</v>
      </c>
      <c r="AR561" s="124" t="s">
        <v>239</v>
      </c>
      <c r="AS561" t="s">
        <v>239</v>
      </c>
      <c r="AT561" t="s">
        <v>324</v>
      </c>
      <c r="AU561" t="s">
        <v>7</v>
      </c>
      <c r="AW561">
        <v>4</v>
      </c>
      <c r="AX561" s="124">
        <v>4</v>
      </c>
      <c r="AY561" s="209" t="s">
        <v>321</v>
      </c>
      <c r="AZ561" t="s">
        <v>315</v>
      </c>
      <c r="BA561" t="s">
        <v>443</v>
      </c>
      <c r="BB561">
        <f t="shared" si="43"/>
        <v>0</v>
      </c>
      <c r="BC561">
        <f t="shared" si="44"/>
        <v>1</v>
      </c>
      <c r="BD561">
        <f t="shared" si="44"/>
        <v>0</v>
      </c>
      <c r="BE561">
        <f t="shared" si="44"/>
        <v>0</v>
      </c>
      <c r="BF561">
        <f t="shared" si="44"/>
        <v>0</v>
      </c>
      <c r="BG561">
        <f t="shared" si="44"/>
        <v>0</v>
      </c>
      <c r="BH561">
        <f t="shared" si="42"/>
        <v>0</v>
      </c>
      <c r="BI561">
        <f t="shared" si="41"/>
        <v>0</v>
      </c>
      <c r="BJ561">
        <f t="shared" si="41"/>
        <v>0</v>
      </c>
      <c r="BK561">
        <f t="shared" si="41"/>
        <v>1</v>
      </c>
      <c r="BL561">
        <f t="shared" si="41"/>
        <v>0</v>
      </c>
      <c r="BM561">
        <f t="shared" si="41"/>
        <v>0</v>
      </c>
      <c r="BN561">
        <f t="shared" si="41"/>
        <v>0</v>
      </c>
    </row>
    <row r="562" spans="3:66" x14ac:dyDescent="0.2">
      <c r="C562" s="167" t="str">
        <f>IFERROR(VLOOKUP(E562,BLIOTECAS!$C$1:$E$26,3,FALSE),"")</f>
        <v>Ciencias Experimentales</v>
      </c>
      <c r="D562" s="229">
        <v>43970.464583333334</v>
      </c>
      <c r="E562" t="s">
        <v>78</v>
      </c>
      <c r="F562" t="s">
        <v>316</v>
      </c>
      <c r="G562" t="s">
        <v>304</v>
      </c>
      <c r="H562" t="s">
        <v>312</v>
      </c>
      <c r="I562" t="s">
        <v>78</v>
      </c>
      <c r="J562" t="s">
        <v>317</v>
      </c>
      <c r="Q562">
        <v>4</v>
      </c>
      <c r="R562">
        <v>5</v>
      </c>
      <c r="S562">
        <v>3</v>
      </c>
      <c r="T562">
        <v>1</v>
      </c>
      <c r="U562">
        <v>5</v>
      </c>
      <c r="V562">
        <v>5</v>
      </c>
      <c r="X562">
        <v>5</v>
      </c>
      <c r="Y562">
        <v>5</v>
      </c>
      <c r="Z562">
        <v>4</v>
      </c>
      <c r="AA562">
        <v>5</v>
      </c>
      <c r="AB562">
        <v>4</v>
      </c>
      <c r="AC562" t="s">
        <v>387</v>
      </c>
      <c r="AJ562">
        <v>5</v>
      </c>
      <c r="AK562" t="s">
        <v>239</v>
      </c>
      <c r="AL562" t="s">
        <v>327</v>
      </c>
      <c r="AQ562" t="s">
        <v>239</v>
      </c>
      <c r="AR562" s="124" t="s">
        <v>239</v>
      </c>
      <c r="AS562" t="s">
        <v>7</v>
      </c>
      <c r="AU562" t="s">
        <v>239</v>
      </c>
      <c r="AW562">
        <v>5</v>
      </c>
      <c r="AX562" s="124">
        <v>5</v>
      </c>
      <c r="AY562" s="209" t="s">
        <v>309</v>
      </c>
      <c r="AZ562" t="s">
        <v>315</v>
      </c>
      <c r="BB562">
        <f t="shared" si="43"/>
        <v>1</v>
      </c>
      <c r="BC562">
        <f t="shared" si="44"/>
        <v>0</v>
      </c>
      <c r="BD562">
        <f t="shared" si="44"/>
        <v>0</v>
      </c>
      <c r="BE562">
        <f t="shared" si="44"/>
        <v>0</v>
      </c>
      <c r="BF562">
        <f t="shared" si="44"/>
        <v>0</v>
      </c>
      <c r="BG562">
        <f t="shared" si="44"/>
        <v>0</v>
      </c>
      <c r="BH562">
        <f t="shared" si="42"/>
        <v>0</v>
      </c>
      <c r="BI562">
        <f t="shared" si="41"/>
        <v>0</v>
      </c>
      <c r="BJ562">
        <f t="shared" si="41"/>
        <v>0</v>
      </c>
      <c r="BK562">
        <f t="shared" si="41"/>
        <v>1</v>
      </c>
      <c r="BL562">
        <f t="shared" si="41"/>
        <v>0</v>
      </c>
      <c r="BM562">
        <f t="shared" si="41"/>
        <v>0</v>
      </c>
      <c r="BN562">
        <f t="shared" si="41"/>
        <v>1</v>
      </c>
    </row>
    <row r="563" spans="3:66" x14ac:dyDescent="0.2">
      <c r="C563" s="167" t="str">
        <f>IFERROR(VLOOKUP(E563,BLIOTECAS!$C$1:$E$26,3,FALSE),"")</f>
        <v>Humanidades</v>
      </c>
      <c r="D563" s="229">
        <v>43970.463888888888</v>
      </c>
      <c r="E563" t="s">
        <v>83</v>
      </c>
      <c r="F563" t="s">
        <v>311</v>
      </c>
      <c r="G563" t="s">
        <v>304</v>
      </c>
      <c r="H563" t="s">
        <v>444</v>
      </c>
      <c r="I563" t="s">
        <v>83</v>
      </c>
      <c r="J563" t="s">
        <v>75</v>
      </c>
      <c r="K563" t="s">
        <v>87</v>
      </c>
      <c r="Q563">
        <v>3</v>
      </c>
      <c r="R563">
        <v>4</v>
      </c>
      <c r="S563">
        <v>3</v>
      </c>
      <c r="T563">
        <v>2</v>
      </c>
      <c r="U563">
        <v>4</v>
      </c>
      <c r="V563">
        <v>4</v>
      </c>
      <c r="X563">
        <v>5</v>
      </c>
      <c r="Y563">
        <v>5</v>
      </c>
      <c r="Z563">
        <v>5</v>
      </c>
      <c r="AA563">
        <v>4</v>
      </c>
      <c r="AB563">
        <v>5</v>
      </c>
      <c r="AC563" t="s">
        <v>314</v>
      </c>
      <c r="AJ563">
        <v>5</v>
      </c>
      <c r="AK563" t="s">
        <v>239</v>
      </c>
      <c r="AL563" t="s">
        <v>323</v>
      </c>
      <c r="AQ563" t="s">
        <v>7</v>
      </c>
      <c r="AR563" s="124" t="s">
        <v>239</v>
      </c>
      <c r="AS563" t="s">
        <v>7</v>
      </c>
      <c r="AU563" t="s">
        <v>7</v>
      </c>
      <c r="AW563">
        <v>5</v>
      </c>
      <c r="AX563" s="124">
        <v>5</v>
      </c>
      <c r="AY563" s="209" t="s">
        <v>309</v>
      </c>
      <c r="AZ563" t="s">
        <v>315</v>
      </c>
      <c r="BB563">
        <f t="shared" si="43"/>
        <v>0</v>
      </c>
      <c r="BC563">
        <f t="shared" si="44"/>
        <v>1</v>
      </c>
      <c r="BD563">
        <f t="shared" si="44"/>
        <v>0</v>
      </c>
      <c r="BE563">
        <f t="shared" si="44"/>
        <v>1</v>
      </c>
      <c r="BF563">
        <f t="shared" si="44"/>
        <v>0</v>
      </c>
      <c r="BG563">
        <f t="shared" si="44"/>
        <v>0</v>
      </c>
      <c r="BH563">
        <f t="shared" si="42"/>
        <v>0</v>
      </c>
      <c r="BI563">
        <f t="shared" si="41"/>
        <v>0</v>
      </c>
      <c r="BJ563">
        <f t="shared" si="41"/>
        <v>0</v>
      </c>
      <c r="BK563">
        <f t="shared" si="41"/>
        <v>0</v>
      </c>
      <c r="BL563">
        <f t="shared" si="41"/>
        <v>0</v>
      </c>
      <c r="BM563">
        <f t="shared" si="41"/>
        <v>1</v>
      </c>
      <c r="BN563">
        <f t="shared" si="41"/>
        <v>0</v>
      </c>
    </row>
    <row r="564" spans="3:66" x14ac:dyDescent="0.2">
      <c r="C564" s="167" t="str">
        <f>IFERROR(VLOOKUP(E564,BLIOTECAS!$C$1:$E$26,3,FALSE),"")</f>
        <v>Ciencias Sociales</v>
      </c>
      <c r="D564" s="229">
        <v>43970.463888888888</v>
      </c>
      <c r="E564" t="s">
        <v>75</v>
      </c>
      <c r="F564" t="s">
        <v>311</v>
      </c>
      <c r="G564" t="s">
        <v>304</v>
      </c>
      <c r="H564" t="s">
        <v>312</v>
      </c>
      <c r="I564" t="s">
        <v>75</v>
      </c>
      <c r="Q564">
        <v>5</v>
      </c>
      <c r="R564">
        <v>5</v>
      </c>
      <c r="S564">
        <v>3</v>
      </c>
      <c r="T564">
        <v>2</v>
      </c>
      <c r="U564">
        <v>3</v>
      </c>
      <c r="V564">
        <v>4</v>
      </c>
      <c r="X564">
        <v>4</v>
      </c>
      <c r="Y564">
        <v>4</v>
      </c>
      <c r="Z564">
        <v>3</v>
      </c>
      <c r="AA564">
        <v>4</v>
      </c>
      <c r="AB564">
        <v>3</v>
      </c>
      <c r="AC564" t="s">
        <v>378</v>
      </c>
      <c r="AJ564">
        <v>3</v>
      </c>
      <c r="AK564" t="s">
        <v>239</v>
      </c>
      <c r="AL564" t="s">
        <v>323</v>
      </c>
      <c r="AR564" s="124" t="s">
        <v>7</v>
      </c>
      <c r="AS564" t="s">
        <v>7</v>
      </c>
      <c r="AU564" t="s">
        <v>239</v>
      </c>
      <c r="AV564" t="s">
        <v>445</v>
      </c>
      <c r="AW564">
        <v>4</v>
      </c>
      <c r="AX564" s="124">
        <v>4</v>
      </c>
      <c r="AY564" s="209" t="s">
        <v>321</v>
      </c>
      <c r="AZ564" t="s">
        <v>337</v>
      </c>
      <c r="BA564" t="s">
        <v>445</v>
      </c>
      <c r="BB564">
        <f t="shared" si="43"/>
        <v>1</v>
      </c>
      <c r="BC564">
        <f t="shared" si="44"/>
        <v>0</v>
      </c>
      <c r="BD564">
        <f t="shared" si="44"/>
        <v>0</v>
      </c>
      <c r="BE564">
        <f t="shared" si="44"/>
        <v>0</v>
      </c>
      <c r="BF564">
        <f t="shared" si="44"/>
        <v>0</v>
      </c>
      <c r="BG564">
        <f t="shared" si="44"/>
        <v>0</v>
      </c>
      <c r="BH564">
        <f t="shared" si="42"/>
        <v>0</v>
      </c>
      <c r="BI564">
        <f t="shared" si="41"/>
        <v>1</v>
      </c>
      <c r="BJ564">
        <f t="shared" si="41"/>
        <v>0</v>
      </c>
      <c r="BK564">
        <f t="shared" si="41"/>
        <v>1</v>
      </c>
      <c r="BL564">
        <f t="shared" si="41"/>
        <v>0</v>
      </c>
      <c r="BM564">
        <f t="shared" si="41"/>
        <v>0</v>
      </c>
      <c r="BN564">
        <f t="shared" si="41"/>
        <v>0</v>
      </c>
    </row>
    <row r="565" spans="3:66" x14ac:dyDescent="0.2">
      <c r="C565" s="167" t="str">
        <f>IFERROR(VLOOKUP(E565,BLIOTECAS!$C$1:$E$26,3,FALSE),"")</f>
        <v>Ciencias de la Salud</v>
      </c>
      <c r="D565" s="229">
        <v>43970.463888888888</v>
      </c>
      <c r="E565" t="s">
        <v>202</v>
      </c>
      <c r="F565" t="s">
        <v>303</v>
      </c>
      <c r="G565" t="s">
        <v>311</v>
      </c>
      <c r="H565" t="s">
        <v>312</v>
      </c>
      <c r="I565" t="s">
        <v>202</v>
      </c>
      <c r="Q565">
        <v>5</v>
      </c>
      <c r="R565">
        <v>4</v>
      </c>
      <c r="S565">
        <v>3</v>
      </c>
      <c r="V565">
        <v>5</v>
      </c>
      <c r="X565">
        <v>4</v>
      </c>
      <c r="Y565">
        <v>5</v>
      </c>
      <c r="Z565">
        <v>4</v>
      </c>
      <c r="AA565">
        <v>5</v>
      </c>
      <c r="AB565">
        <v>5</v>
      </c>
      <c r="AC565" t="s">
        <v>314</v>
      </c>
      <c r="AJ565">
        <v>5</v>
      </c>
      <c r="AK565" t="s">
        <v>239</v>
      </c>
      <c r="AL565" t="s">
        <v>323</v>
      </c>
      <c r="AQ565" t="s">
        <v>239</v>
      </c>
      <c r="AR565" s="124" t="s">
        <v>239</v>
      </c>
      <c r="AS565" t="s">
        <v>239</v>
      </c>
      <c r="AT565" t="s">
        <v>6</v>
      </c>
      <c r="AU565" t="s">
        <v>239</v>
      </c>
      <c r="AW565">
        <v>5</v>
      </c>
      <c r="AX565" s="124">
        <v>5</v>
      </c>
      <c r="AY565" s="209" t="s">
        <v>309</v>
      </c>
      <c r="AZ565" t="s">
        <v>310</v>
      </c>
      <c r="BA565" t="s">
        <v>446</v>
      </c>
      <c r="BB565">
        <f t="shared" si="43"/>
        <v>1</v>
      </c>
      <c r="BC565">
        <f t="shared" si="44"/>
        <v>0</v>
      </c>
      <c r="BD565">
        <f t="shared" si="44"/>
        <v>0</v>
      </c>
      <c r="BE565">
        <f t="shared" si="44"/>
        <v>0</v>
      </c>
      <c r="BF565">
        <f t="shared" si="44"/>
        <v>0</v>
      </c>
      <c r="BG565">
        <f t="shared" si="44"/>
        <v>0</v>
      </c>
      <c r="BH565">
        <f t="shared" si="42"/>
        <v>0</v>
      </c>
      <c r="BI565">
        <f t="shared" si="41"/>
        <v>0</v>
      </c>
      <c r="BJ565">
        <f t="shared" si="41"/>
        <v>0</v>
      </c>
      <c r="BK565">
        <f t="shared" si="41"/>
        <v>0</v>
      </c>
      <c r="BL565">
        <f t="shared" si="41"/>
        <v>0</v>
      </c>
      <c r="BM565">
        <f t="shared" si="41"/>
        <v>1</v>
      </c>
      <c r="BN565">
        <f t="shared" si="41"/>
        <v>0</v>
      </c>
    </row>
    <row r="566" spans="3:66" x14ac:dyDescent="0.2">
      <c r="C566" s="167" t="str">
        <f>IFERROR(VLOOKUP(E566,BLIOTECAS!$C$1:$E$26,3,FALSE),"")</f>
        <v>Humanidades</v>
      </c>
      <c r="D566" s="229">
        <v>43970.463888888888</v>
      </c>
      <c r="E566" t="s">
        <v>86</v>
      </c>
      <c r="F566" t="s">
        <v>303</v>
      </c>
      <c r="G566" t="s">
        <v>303</v>
      </c>
      <c r="H566" t="s">
        <v>312</v>
      </c>
      <c r="I566" t="s">
        <v>318</v>
      </c>
      <c r="J566" t="s">
        <v>87</v>
      </c>
      <c r="K566" t="s">
        <v>317</v>
      </c>
      <c r="Q566">
        <v>5</v>
      </c>
      <c r="R566">
        <v>5</v>
      </c>
      <c r="S566">
        <v>5</v>
      </c>
      <c r="T566">
        <v>5</v>
      </c>
      <c r="U566">
        <v>5</v>
      </c>
      <c r="V566">
        <v>5</v>
      </c>
      <c r="X566">
        <v>2</v>
      </c>
      <c r="Y566">
        <v>5</v>
      </c>
      <c r="Z566">
        <v>1</v>
      </c>
      <c r="AA566">
        <v>5</v>
      </c>
      <c r="AB566">
        <v>3</v>
      </c>
      <c r="AC566" t="s">
        <v>371</v>
      </c>
      <c r="AJ566">
        <v>4</v>
      </c>
      <c r="AK566" t="s">
        <v>239</v>
      </c>
      <c r="AL566" t="s">
        <v>323</v>
      </c>
      <c r="AQ566" t="s">
        <v>239</v>
      </c>
      <c r="AR566" s="124" t="s">
        <v>239</v>
      </c>
      <c r="AS566" t="s">
        <v>7</v>
      </c>
      <c r="AU566" t="s">
        <v>239</v>
      </c>
      <c r="AW566">
        <v>5</v>
      </c>
      <c r="AX566" s="124">
        <v>5</v>
      </c>
      <c r="AY566" s="209" t="s">
        <v>309</v>
      </c>
      <c r="AZ566" t="s">
        <v>310</v>
      </c>
      <c r="BB566">
        <f t="shared" si="43"/>
        <v>1</v>
      </c>
      <c r="BC566">
        <f t="shared" si="44"/>
        <v>0</v>
      </c>
      <c r="BD566">
        <f t="shared" si="44"/>
        <v>0</v>
      </c>
      <c r="BE566">
        <f t="shared" si="44"/>
        <v>0</v>
      </c>
      <c r="BF566">
        <f t="shared" si="44"/>
        <v>0</v>
      </c>
      <c r="BG566">
        <f t="shared" si="44"/>
        <v>0</v>
      </c>
      <c r="BH566">
        <f t="shared" si="42"/>
        <v>1</v>
      </c>
      <c r="BI566">
        <f t="shared" si="41"/>
        <v>0</v>
      </c>
      <c r="BJ566">
        <f t="shared" si="41"/>
        <v>0</v>
      </c>
      <c r="BK566">
        <f t="shared" ref="BI566:BN582" si="45">IF(IFERROR(FIND(BK$1,$AC566,1),0)&lt;&gt;0,1,0)</f>
        <v>0</v>
      </c>
      <c r="BL566">
        <f t="shared" si="45"/>
        <v>1</v>
      </c>
      <c r="BM566">
        <f t="shared" si="45"/>
        <v>0</v>
      </c>
      <c r="BN566">
        <f t="shared" si="45"/>
        <v>0</v>
      </c>
    </row>
    <row r="567" spans="3:66" x14ac:dyDescent="0.2">
      <c r="C567" s="167" t="str">
        <f>IFERROR(VLOOKUP(E567,BLIOTECAS!$C$1:$E$26,3,FALSE),"")</f>
        <v>Humanidades</v>
      </c>
      <c r="D567" s="229">
        <v>43970.463888888888</v>
      </c>
      <c r="E567" t="s">
        <v>83</v>
      </c>
      <c r="F567" t="s">
        <v>311</v>
      </c>
      <c r="G567" t="s">
        <v>304</v>
      </c>
      <c r="H567" t="s">
        <v>312</v>
      </c>
      <c r="I567" t="s">
        <v>83</v>
      </c>
      <c r="Q567">
        <v>4</v>
      </c>
      <c r="R567">
        <v>5</v>
      </c>
      <c r="S567">
        <v>2</v>
      </c>
      <c r="T567">
        <v>5</v>
      </c>
      <c r="U567">
        <v>2</v>
      </c>
      <c r="V567">
        <v>4</v>
      </c>
      <c r="X567">
        <v>4</v>
      </c>
      <c r="Y567">
        <v>5</v>
      </c>
      <c r="Z567">
        <v>4</v>
      </c>
      <c r="AA567">
        <v>5</v>
      </c>
      <c r="AC567" t="s">
        <v>341</v>
      </c>
      <c r="AJ567">
        <v>4</v>
      </c>
      <c r="AK567" t="s">
        <v>239</v>
      </c>
      <c r="AL567" t="s">
        <v>323</v>
      </c>
      <c r="AQ567" t="s">
        <v>239</v>
      </c>
      <c r="AR567" s="124" t="s">
        <v>239</v>
      </c>
      <c r="AS567" t="s">
        <v>239</v>
      </c>
      <c r="AT567" t="s">
        <v>6</v>
      </c>
      <c r="AU567" t="s">
        <v>239</v>
      </c>
      <c r="AW567">
        <v>5</v>
      </c>
      <c r="AX567" s="124">
        <v>5</v>
      </c>
      <c r="AY567" s="209" t="s">
        <v>309</v>
      </c>
      <c r="AZ567" t="s">
        <v>310</v>
      </c>
      <c r="BA567" t="s">
        <v>447</v>
      </c>
      <c r="BB567">
        <f t="shared" si="43"/>
        <v>1</v>
      </c>
      <c r="BC567">
        <f t="shared" si="44"/>
        <v>0</v>
      </c>
      <c r="BD567">
        <f t="shared" si="44"/>
        <v>0</v>
      </c>
      <c r="BE567">
        <f t="shared" si="44"/>
        <v>0</v>
      </c>
      <c r="BF567">
        <f t="shared" si="44"/>
        <v>0</v>
      </c>
      <c r="BG567">
        <f t="shared" si="44"/>
        <v>0</v>
      </c>
      <c r="BH567">
        <f t="shared" si="42"/>
        <v>0</v>
      </c>
      <c r="BI567">
        <f t="shared" si="45"/>
        <v>1</v>
      </c>
      <c r="BJ567">
        <f t="shared" si="45"/>
        <v>0</v>
      </c>
      <c r="BK567">
        <f t="shared" si="45"/>
        <v>1</v>
      </c>
      <c r="BL567">
        <f t="shared" si="45"/>
        <v>1</v>
      </c>
      <c r="BM567">
        <f t="shared" si="45"/>
        <v>0</v>
      </c>
      <c r="BN567">
        <f t="shared" si="45"/>
        <v>0</v>
      </c>
    </row>
    <row r="568" spans="3:66" x14ac:dyDescent="0.2">
      <c r="C568" s="167" t="str">
        <f>IFERROR(VLOOKUP(E568,BLIOTECAS!$C$1:$E$26,3,FALSE),"")</f>
        <v>Ciencias Sociales</v>
      </c>
      <c r="D568" s="229">
        <v>43970.463888888888</v>
      </c>
      <c r="E568" t="s">
        <v>203</v>
      </c>
      <c r="F568" t="s">
        <v>311</v>
      </c>
      <c r="G568" t="s">
        <v>303</v>
      </c>
      <c r="H568" t="s">
        <v>312</v>
      </c>
      <c r="I568" t="s">
        <v>203</v>
      </c>
      <c r="Q568">
        <v>4</v>
      </c>
      <c r="R568">
        <v>3</v>
      </c>
      <c r="S568">
        <v>4</v>
      </c>
      <c r="T568">
        <v>3</v>
      </c>
      <c r="U568">
        <v>4</v>
      </c>
      <c r="V568">
        <v>4</v>
      </c>
      <c r="X568">
        <v>4</v>
      </c>
      <c r="Y568">
        <v>5</v>
      </c>
      <c r="Z568">
        <v>4</v>
      </c>
      <c r="AA568">
        <v>5</v>
      </c>
      <c r="AB568">
        <v>4</v>
      </c>
      <c r="AC568" t="s">
        <v>387</v>
      </c>
      <c r="AJ568">
        <v>4</v>
      </c>
      <c r="AK568" t="s">
        <v>239</v>
      </c>
      <c r="AL568" t="s">
        <v>323</v>
      </c>
      <c r="AQ568" t="s">
        <v>239</v>
      </c>
      <c r="AR568" s="124" t="s">
        <v>239</v>
      </c>
      <c r="AS568" t="s">
        <v>239</v>
      </c>
      <c r="AT568" t="s">
        <v>6</v>
      </c>
      <c r="AU568" t="s">
        <v>239</v>
      </c>
      <c r="AW568">
        <v>5</v>
      </c>
      <c r="AX568" s="124">
        <v>5</v>
      </c>
      <c r="AY568" s="209" t="s">
        <v>309</v>
      </c>
      <c r="AZ568" t="s">
        <v>315</v>
      </c>
      <c r="BB568">
        <f t="shared" si="43"/>
        <v>1</v>
      </c>
      <c r="BC568">
        <f t="shared" si="44"/>
        <v>0</v>
      </c>
      <c r="BD568">
        <f t="shared" si="44"/>
        <v>0</v>
      </c>
      <c r="BE568">
        <f t="shared" si="44"/>
        <v>0</v>
      </c>
      <c r="BF568">
        <f t="shared" si="44"/>
        <v>0</v>
      </c>
      <c r="BG568">
        <f t="shared" si="44"/>
        <v>0</v>
      </c>
      <c r="BH568">
        <f t="shared" si="42"/>
        <v>0</v>
      </c>
      <c r="BI568">
        <f t="shared" si="45"/>
        <v>0</v>
      </c>
      <c r="BJ568">
        <f t="shared" si="45"/>
        <v>0</v>
      </c>
      <c r="BK568">
        <f t="shared" si="45"/>
        <v>1</v>
      </c>
      <c r="BL568">
        <f t="shared" si="45"/>
        <v>0</v>
      </c>
      <c r="BM568">
        <f t="shared" si="45"/>
        <v>0</v>
      </c>
      <c r="BN568">
        <f t="shared" si="45"/>
        <v>1</v>
      </c>
    </row>
    <row r="569" spans="3:66" x14ac:dyDescent="0.2">
      <c r="C569" s="167" t="str">
        <f>IFERROR(VLOOKUP(E569,BLIOTECAS!$C$1:$E$26,3,FALSE),"")</f>
        <v>Humanidades</v>
      </c>
      <c r="D569" s="229">
        <v>43970.463888888888</v>
      </c>
      <c r="E569" t="s">
        <v>87</v>
      </c>
      <c r="F569" t="s">
        <v>303</v>
      </c>
      <c r="G569" t="s">
        <v>304</v>
      </c>
      <c r="H569" t="s">
        <v>312</v>
      </c>
      <c r="I569" t="s">
        <v>87</v>
      </c>
      <c r="J569" t="s">
        <v>317</v>
      </c>
      <c r="K569" t="s">
        <v>75</v>
      </c>
      <c r="Q569">
        <v>3</v>
      </c>
      <c r="R569">
        <v>5</v>
      </c>
      <c r="S569">
        <v>1</v>
      </c>
      <c r="T569">
        <v>1</v>
      </c>
      <c r="U569">
        <v>5</v>
      </c>
      <c r="V569">
        <v>3</v>
      </c>
      <c r="X569">
        <v>4</v>
      </c>
      <c r="Y569">
        <v>4</v>
      </c>
      <c r="Z569">
        <v>3</v>
      </c>
      <c r="AA569">
        <v>4</v>
      </c>
      <c r="AB569">
        <v>3</v>
      </c>
      <c r="AC569" t="s">
        <v>314</v>
      </c>
      <c r="AJ569">
        <v>4</v>
      </c>
      <c r="AK569" t="s">
        <v>239</v>
      </c>
      <c r="AL569" t="s">
        <v>323</v>
      </c>
      <c r="AQ569" t="s">
        <v>7</v>
      </c>
      <c r="AR569" s="124" t="s">
        <v>239</v>
      </c>
      <c r="AS569" t="s">
        <v>7</v>
      </c>
      <c r="AU569" t="s">
        <v>7</v>
      </c>
      <c r="AW569">
        <v>4</v>
      </c>
      <c r="AX569" s="124">
        <v>4</v>
      </c>
      <c r="AY569" s="209" t="s">
        <v>321</v>
      </c>
      <c r="AZ569" t="s">
        <v>315</v>
      </c>
      <c r="BA569" t="s">
        <v>448</v>
      </c>
      <c r="BB569">
        <f t="shared" si="43"/>
        <v>1</v>
      </c>
      <c r="BC569">
        <f t="shared" si="44"/>
        <v>0</v>
      </c>
      <c r="BD569">
        <f t="shared" si="44"/>
        <v>0</v>
      </c>
      <c r="BE569">
        <f t="shared" si="44"/>
        <v>0</v>
      </c>
      <c r="BF569">
        <f t="shared" si="44"/>
        <v>0</v>
      </c>
      <c r="BG569">
        <f t="shared" si="44"/>
        <v>0</v>
      </c>
      <c r="BH569">
        <f t="shared" si="42"/>
        <v>0</v>
      </c>
      <c r="BI569">
        <f t="shared" si="45"/>
        <v>0</v>
      </c>
      <c r="BJ569">
        <f t="shared" si="45"/>
        <v>0</v>
      </c>
      <c r="BK569">
        <f t="shared" si="45"/>
        <v>0</v>
      </c>
      <c r="BL569">
        <f t="shared" si="45"/>
        <v>0</v>
      </c>
      <c r="BM569">
        <f t="shared" si="45"/>
        <v>1</v>
      </c>
      <c r="BN569">
        <f t="shared" si="45"/>
        <v>0</v>
      </c>
    </row>
    <row r="570" spans="3:66" x14ac:dyDescent="0.2">
      <c r="C570" s="167" t="str">
        <f>IFERROR(VLOOKUP(E570,BLIOTECAS!$C$1:$E$26,3,FALSE),"")</f>
        <v>Ciencias Sociales</v>
      </c>
      <c r="D570" s="229">
        <v>43970.463888888888</v>
      </c>
      <c r="E570" t="s">
        <v>76</v>
      </c>
      <c r="F570" t="s">
        <v>303</v>
      </c>
      <c r="G570" t="s">
        <v>304</v>
      </c>
      <c r="H570" t="s">
        <v>312</v>
      </c>
      <c r="I570" t="s">
        <v>76</v>
      </c>
      <c r="J570" t="s">
        <v>80</v>
      </c>
      <c r="Q570">
        <v>5</v>
      </c>
      <c r="R570">
        <v>5</v>
      </c>
      <c r="S570">
        <v>5</v>
      </c>
      <c r="T570">
        <v>5</v>
      </c>
      <c r="U570">
        <v>5</v>
      </c>
      <c r="V570">
        <v>2</v>
      </c>
      <c r="X570">
        <v>5</v>
      </c>
      <c r="Y570">
        <v>4</v>
      </c>
      <c r="Z570">
        <v>1</v>
      </c>
      <c r="AA570">
        <v>3</v>
      </c>
      <c r="AB570">
        <v>3</v>
      </c>
      <c r="AC570" t="s">
        <v>336</v>
      </c>
      <c r="AJ570">
        <v>4</v>
      </c>
      <c r="AQ570" t="s">
        <v>239</v>
      </c>
      <c r="AR570" s="124" t="s">
        <v>239</v>
      </c>
      <c r="AS570" t="s">
        <v>7</v>
      </c>
      <c r="AU570" t="s">
        <v>7</v>
      </c>
      <c r="AW570">
        <v>5</v>
      </c>
      <c r="AX570" s="124">
        <v>5</v>
      </c>
      <c r="AY570" s="209" t="s">
        <v>321</v>
      </c>
      <c r="AZ570" t="s">
        <v>315</v>
      </c>
      <c r="BB570">
        <f t="shared" si="43"/>
        <v>1</v>
      </c>
      <c r="BC570">
        <f t="shared" si="44"/>
        <v>0</v>
      </c>
      <c r="BD570">
        <f t="shared" si="44"/>
        <v>0</v>
      </c>
      <c r="BE570">
        <f t="shared" si="44"/>
        <v>0</v>
      </c>
      <c r="BF570">
        <f t="shared" si="44"/>
        <v>0</v>
      </c>
      <c r="BG570">
        <f t="shared" si="44"/>
        <v>0</v>
      </c>
      <c r="BH570">
        <f t="shared" si="42"/>
        <v>0</v>
      </c>
      <c r="BI570">
        <f t="shared" si="45"/>
        <v>0</v>
      </c>
      <c r="BJ570">
        <f t="shared" si="45"/>
        <v>0</v>
      </c>
      <c r="BK570">
        <f t="shared" si="45"/>
        <v>1</v>
      </c>
      <c r="BL570">
        <f t="shared" si="45"/>
        <v>1</v>
      </c>
      <c r="BM570">
        <f t="shared" si="45"/>
        <v>0</v>
      </c>
      <c r="BN570">
        <f t="shared" si="45"/>
        <v>0</v>
      </c>
    </row>
    <row r="571" spans="3:66" x14ac:dyDescent="0.2">
      <c r="C571" s="167" t="str">
        <f>IFERROR(VLOOKUP(E571,BLIOTECAS!$C$1:$E$26,3,FALSE),"")</f>
        <v>Ciencias Experimentales</v>
      </c>
      <c r="D571" s="229">
        <v>43970.463194444441</v>
      </c>
      <c r="E571" t="s">
        <v>78</v>
      </c>
      <c r="F571" t="s">
        <v>303</v>
      </c>
      <c r="G571" t="s">
        <v>303</v>
      </c>
      <c r="H571" t="s">
        <v>330</v>
      </c>
      <c r="I571" t="s">
        <v>78</v>
      </c>
      <c r="J571" t="s">
        <v>67</v>
      </c>
      <c r="Q571">
        <v>5</v>
      </c>
      <c r="R571">
        <v>5</v>
      </c>
      <c r="S571">
        <v>4</v>
      </c>
      <c r="T571">
        <v>2</v>
      </c>
      <c r="U571">
        <v>3</v>
      </c>
      <c r="V571">
        <v>5</v>
      </c>
      <c r="X571">
        <v>5</v>
      </c>
      <c r="Y571">
        <v>5</v>
      </c>
      <c r="Z571">
        <v>5</v>
      </c>
      <c r="AA571">
        <v>5</v>
      </c>
      <c r="AB571">
        <v>5</v>
      </c>
      <c r="AC571" t="s">
        <v>449</v>
      </c>
      <c r="AJ571">
        <v>4</v>
      </c>
      <c r="AK571" t="s">
        <v>239</v>
      </c>
      <c r="AL571" t="s">
        <v>323</v>
      </c>
      <c r="AQ571" t="s">
        <v>239</v>
      </c>
      <c r="AR571" s="124" t="s">
        <v>239</v>
      </c>
      <c r="AS571" t="s">
        <v>7</v>
      </c>
      <c r="AU571" t="s">
        <v>7</v>
      </c>
      <c r="AW571">
        <v>5</v>
      </c>
      <c r="AX571" s="124">
        <v>5</v>
      </c>
      <c r="AY571" s="209" t="s">
        <v>309</v>
      </c>
      <c r="AZ571" t="s">
        <v>310</v>
      </c>
      <c r="BA571" t="s">
        <v>450</v>
      </c>
      <c r="BB571">
        <f t="shared" si="43"/>
        <v>0</v>
      </c>
      <c r="BC571">
        <f t="shared" si="44"/>
        <v>1</v>
      </c>
      <c r="BD571">
        <f t="shared" si="44"/>
        <v>0</v>
      </c>
      <c r="BE571">
        <f t="shared" si="44"/>
        <v>0</v>
      </c>
      <c r="BF571">
        <f t="shared" si="44"/>
        <v>0</v>
      </c>
      <c r="BG571">
        <f t="shared" si="44"/>
        <v>0</v>
      </c>
      <c r="BH571">
        <f t="shared" si="42"/>
        <v>1</v>
      </c>
      <c r="BI571">
        <f t="shared" si="45"/>
        <v>1</v>
      </c>
      <c r="BJ571">
        <f t="shared" si="45"/>
        <v>1</v>
      </c>
      <c r="BK571">
        <f t="shared" si="45"/>
        <v>1</v>
      </c>
      <c r="BL571">
        <f t="shared" si="45"/>
        <v>0</v>
      </c>
      <c r="BM571">
        <f t="shared" si="45"/>
        <v>0</v>
      </c>
      <c r="BN571">
        <f t="shared" si="45"/>
        <v>1</v>
      </c>
    </row>
    <row r="572" spans="3:66" x14ac:dyDescent="0.2">
      <c r="C572" s="167" t="str">
        <f>IFERROR(VLOOKUP(E572,BLIOTECAS!$C$1:$E$26,3,FALSE),"")</f>
        <v>Ciencias Sociales</v>
      </c>
      <c r="D572" s="229">
        <v>43970.463194444441</v>
      </c>
      <c r="E572" t="s">
        <v>75</v>
      </c>
      <c r="F572" t="s">
        <v>316</v>
      </c>
      <c r="G572" t="s">
        <v>311</v>
      </c>
      <c r="H572" t="s">
        <v>312</v>
      </c>
      <c r="I572" t="s">
        <v>75</v>
      </c>
      <c r="Q572">
        <v>5</v>
      </c>
      <c r="R572">
        <v>5</v>
      </c>
      <c r="S572">
        <v>5</v>
      </c>
      <c r="T572">
        <v>2</v>
      </c>
      <c r="U572">
        <v>4</v>
      </c>
      <c r="V572">
        <v>4</v>
      </c>
      <c r="X572">
        <v>4</v>
      </c>
      <c r="Y572">
        <v>5</v>
      </c>
      <c r="Z572">
        <v>4</v>
      </c>
      <c r="AA572">
        <v>4</v>
      </c>
      <c r="AB572">
        <v>4</v>
      </c>
      <c r="AC572" t="s">
        <v>451</v>
      </c>
      <c r="AJ572">
        <v>5</v>
      </c>
      <c r="AK572" t="s">
        <v>239</v>
      </c>
      <c r="AL572" t="s">
        <v>323</v>
      </c>
      <c r="AR572" s="124" t="s">
        <v>239</v>
      </c>
      <c r="AS572" t="s">
        <v>239</v>
      </c>
      <c r="AT572" t="s">
        <v>324</v>
      </c>
      <c r="AU572" t="s">
        <v>7</v>
      </c>
      <c r="AW572">
        <v>4</v>
      </c>
      <c r="AX572" s="124">
        <v>4</v>
      </c>
      <c r="AY572" s="209" t="s">
        <v>309</v>
      </c>
      <c r="AZ572" t="s">
        <v>315</v>
      </c>
      <c r="BB572">
        <f t="shared" si="43"/>
        <v>1</v>
      </c>
      <c r="BC572">
        <f t="shared" si="44"/>
        <v>0</v>
      </c>
      <c r="BD572">
        <f t="shared" si="44"/>
        <v>0</v>
      </c>
      <c r="BE572">
        <f t="shared" si="44"/>
        <v>0</v>
      </c>
      <c r="BF572">
        <f t="shared" si="44"/>
        <v>0</v>
      </c>
      <c r="BG572">
        <f t="shared" si="44"/>
        <v>0</v>
      </c>
      <c r="BH572">
        <f t="shared" si="42"/>
        <v>0</v>
      </c>
      <c r="BI572">
        <f t="shared" si="45"/>
        <v>0</v>
      </c>
      <c r="BJ572">
        <f t="shared" si="45"/>
        <v>1</v>
      </c>
      <c r="BK572">
        <f t="shared" si="45"/>
        <v>0</v>
      </c>
      <c r="BL572">
        <f t="shared" si="45"/>
        <v>1</v>
      </c>
      <c r="BM572">
        <f t="shared" si="45"/>
        <v>0</v>
      </c>
      <c r="BN572">
        <f t="shared" si="45"/>
        <v>0</v>
      </c>
    </row>
    <row r="573" spans="3:66" x14ac:dyDescent="0.2">
      <c r="C573" s="167" t="str">
        <f>IFERROR(VLOOKUP(E573,BLIOTECAS!$C$1:$E$26,3,FALSE),"")</f>
        <v>Ciencias de la Salud</v>
      </c>
      <c r="D573" s="229">
        <v>43970.463194444441</v>
      </c>
      <c r="E573" t="s">
        <v>91</v>
      </c>
      <c r="F573" t="s">
        <v>311</v>
      </c>
      <c r="G573" t="s">
        <v>304</v>
      </c>
      <c r="H573" t="s">
        <v>312</v>
      </c>
      <c r="I573" t="s">
        <v>91</v>
      </c>
      <c r="Q573">
        <v>5</v>
      </c>
      <c r="R573">
        <v>5</v>
      </c>
      <c r="S573">
        <v>4</v>
      </c>
      <c r="T573">
        <v>3</v>
      </c>
      <c r="U573">
        <v>3</v>
      </c>
      <c r="V573">
        <v>5</v>
      </c>
      <c r="X573">
        <v>5</v>
      </c>
      <c r="Y573">
        <v>5</v>
      </c>
      <c r="Z573">
        <v>5</v>
      </c>
      <c r="AA573">
        <v>5</v>
      </c>
      <c r="AB573">
        <v>5</v>
      </c>
      <c r="AC573" t="s">
        <v>326</v>
      </c>
      <c r="AJ573">
        <v>4</v>
      </c>
      <c r="AK573" t="s">
        <v>239</v>
      </c>
      <c r="AL573" t="s">
        <v>327</v>
      </c>
      <c r="AQ573" t="s">
        <v>239</v>
      </c>
      <c r="AR573" s="124" t="s">
        <v>239</v>
      </c>
      <c r="AS573" t="s">
        <v>239</v>
      </c>
      <c r="AT573" t="s">
        <v>324</v>
      </c>
      <c r="AU573" t="s">
        <v>7</v>
      </c>
      <c r="AW573">
        <v>5</v>
      </c>
      <c r="AX573" s="124">
        <v>5</v>
      </c>
      <c r="AY573" s="209" t="s">
        <v>309</v>
      </c>
      <c r="AZ573" t="s">
        <v>315</v>
      </c>
      <c r="BB573">
        <f t="shared" si="43"/>
        <v>1</v>
      </c>
      <c r="BC573">
        <f t="shared" si="44"/>
        <v>0</v>
      </c>
      <c r="BD573">
        <f t="shared" si="44"/>
        <v>0</v>
      </c>
      <c r="BE573">
        <f t="shared" si="44"/>
        <v>0</v>
      </c>
      <c r="BF573">
        <f t="shared" si="44"/>
        <v>0</v>
      </c>
      <c r="BG573">
        <f t="shared" si="44"/>
        <v>0</v>
      </c>
      <c r="BH573">
        <f t="shared" si="42"/>
        <v>0</v>
      </c>
      <c r="BI573">
        <f t="shared" si="45"/>
        <v>0</v>
      </c>
      <c r="BJ573">
        <f t="shared" si="45"/>
        <v>0</v>
      </c>
      <c r="BK573">
        <f t="shared" si="45"/>
        <v>1</v>
      </c>
      <c r="BL573">
        <f t="shared" si="45"/>
        <v>0</v>
      </c>
      <c r="BM573">
        <f t="shared" si="45"/>
        <v>0</v>
      </c>
      <c r="BN573">
        <f t="shared" si="45"/>
        <v>0</v>
      </c>
    </row>
    <row r="574" spans="3:66" x14ac:dyDescent="0.2">
      <c r="C574" s="167" t="str">
        <f>IFERROR(VLOOKUP(E574,BLIOTECAS!$C$1:$E$26,3,FALSE),"")</f>
        <v>Ciencias Experimentales</v>
      </c>
      <c r="D574" s="229">
        <v>43970.463194444441</v>
      </c>
      <c r="E574" t="s">
        <v>73</v>
      </c>
      <c r="F574" t="s">
        <v>316</v>
      </c>
      <c r="G574" t="s">
        <v>304</v>
      </c>
      <c r="H574" t="s">
        <v>312</v>
      </c>
      <c r="I574" t="s">
        <v>73</v>
      </c>
      <c r="J574" t="s">
        <v>92</v>
      </c>
      <c r="K574" t="s">
        <v>84</v>
      </c>
      <c r="Q574">
        <v>3</v>
      </c>
      <c r="R574">
        <v>5</v>
      </c>
      <c r="S574">
        <v>3</v>
      </c>
      <c r="T574">
        <v>2</v>
      </c>
      <c r="U574">
        <v>4</v>
      </c>
      <c r="V574">
        <v>4</v>
      </c>
      <c r="X574">
        <v>5</v>
      </c>
      <c r="Y574">
        <v>5</v>
      </c>
      <c r="Z574">
        <v>5</v>
      </c>
      <c r="AA574">
        <v>5</v>
      </c>
      <c r="AB574">
        <v>4</v>
      </c>
      <c r="AC574" t="s">
        <v>326</v>
      </c>
      <c r="AJ574">
        <v>5</v>
      </c>
      <c r="AK574" t="s">
        <v>239</v>
      </c>
      <c r="AL574" t="s">
        <v>323</v>
      </c>
      <c r="AQ574" t="s">
        <v>239</v>
      </c>
      <c r="AR574" s="124" t="s">
        <v>239</v>
      </c>
      <c r="AS574" t="s">
        <v>7</v>
      </c>
      <c r="AU574" t="s">
        <v>7</v>
      </c>
      <c r="AW574">
        <v>5</v>
      </c>
      <c r="AX574" s="124">
        <v>5</v>
      </c>
      <c r="AY574" s="209" t="s">
        <v>309</v>
      </c>
      <c r="AZ574" t="s">
        <v>315</v>
      </c>
      <c r="BB574">
        <f t="shared" si="43"/>
        <v>1</v>
      </c>
      <c r="BC574">
        <f t="shared" si="44"/>
        <v>0</v>
      </c>
      <c r="BD574">
        <f t="shared" si="44"/>
        <v>0</v>
      </c>
      <c r="BE574">
        <f t="shared" si="44"/>
        <v>0</v>
      </c>
      <c r="BF574">
        <f t="shared" si="44"/>
        <v>0</v>
      </c>
      <c r="BG574">
        <f t="shared" si="44"/>
        <v>0</v>
      </c>
      <c r="BH574">
        <f t="shared" si="42"/>
        <v>0</v>
      </c>
      <c r="BI574">
        <f t="shared" si="45"/>
        <v>0</v>
      </c>
      <c r="BJ574">
        <f t="shared" si="45"/>
        <v>0</v>
      </c>
      <c r="BK574">
        <f t="shared" si="45"/>
        <v>1</v>
      </c>
      <c r="BL574">
        <f t="shared" si="45"/>
        <v>0</v>
      </c>
      <c r="BM574">
        <f t="shared" si="45"/>
        <v>0</v>
      </c>
      <c r="BN574">
        <f t="shared" si="45"/>
        <v>0</v>
      </c>
    </row>
    <row r="575" spans="3:66" x14ac:dyDescent="0.2">
      <c r="C575" s="167" t="str">
        <f>IFERROR(VLOOKUP(E575,BLIOTECAS!$C$1:$E$26,3,FALSE),"")</f>
        <v>Ciencias de la Salud</v>
      </c>
      <c r="D575" s="229">
        <v>43970.463194444441</v>
      </c>
      <c r="E575" t="s">
        <v>92</v>
      </c>
      <c r="F575" t="s">
        <v>316</v>
      </c>
      <c r="G575" t="s">
        <v>303</v>
      </c>
      <c r="H575" t="s">
        <v>330</v>
      </c>
      <c r="Q575">
        <v>1</v>
      </c>
      <c r="R575">
        <v>4</v>
      </c>
      <c r="S575">
        <v>5</v>
      </c>
      <c r="T575">
        <v>5</v>
      </c>
      <c r="U575">
        <v>4</v>
      </c>
      <c r="V575">
        <v>2</v>
      </c>
      <c r="X575">
        <v>2</v>
      </c>
      <c r="Y575">
        <v>4</v>
      </c>
      <c r="Z575">
        <v>4</v>
      </c>
      <c r="AA575">
        <v>3</v>
      </c>
      <c r="AB575">
        <v>3</v>
      </c>
      <c r="AC575" t="s">
        <v>387</v>
      </c>
      <c r="AJ575">
        <v>3</v>
      </c>
      <c r="AK575" t="s">
        <v>7</v>
      </c>
      <c r="AQ575" t="s">
        <v>7</v>
      </c>
      <c r="AR575" s="124" t="s">
        <v>239</v>
      </c>
      <c r="AS575" t="s">
        <v>7</v>
      </c>
      <c r="AU575" t="s">
        <v>7</v>
      </c>
      <c r="AW575">
        <v>4</v>
      </c>
      <c r="AX575" s="124">
        <v>5</v>
      </c>
      <c r="AY575" s="209" t="s">
        <v>343</v>
      </c>
      <c r="AZ575" t="s">
        <v>337</v>
      </c>
      <c r="BB575">
        <f t="shared" si="43"/>
        <v>0</v>
      </c>
      <c r="BC575">
        <f t="shared" si="44"/>
        <v>1</v>
      </c>
      <c r="BD575">
        <f t="shared" si="44"/>
        <v>0</v>
      </c>
      <c r="BE575">
        <f t="shared" si="44"/>
        <v>0</v>
      </c>
      <c r="BF575">
        <f t="shared" si="44"/>
        <v>0</v>
      </c>
      <c r="BG575">
        <f t="shared" si="44"/>
        <v>0</v>
      </c>
      <c r="BH575">
        <f t="shared" si="42"/>
        <v>0</v>
      </c>
      <c r="BI575">
        <f t="shared" si="45"/>
        <v>0</v>
      </c>
      <c r="BJ575">
        <f t="shared" si="45"/>
        <v>0</v>
      </c>
      <c r="BK575">
        <f t="shared" si="45"/>
        <v>1</v>
      </c>
      <c r="BL575">
        <f t="shared" si="45"/>
        <v>0</v>
      </c>
      <c r="BM575">
        <f t="shared" si="45"/>
        <v>0</v>
      </c>
      <c r="BN575">
        <f t="shared" si="45"/>
        <v>1</v>
      </c>
    </row>
    <row r="576" spans="3:66" x14ac:dyDescent="0.2">
      <c r="C576" s="167" t="str">
        <f>IFERROR(VLOOKUP(E576,BLIOTECAS!$C$1:$E$26,3,FALSE),"")</f>
        <v>Ciencias Sociales</v>
      </c>
      <c r="D576" s="229">
        <v>43970.463194444441</v>
      </c>
      <c r="E576" t="s">
        <v>199</v>
      </c>
      <c r="F576" t="s">
        <v>316</v>
      </c>
      <c r="G576" t="s">
        <v>304</v>
      </c>
      <c r="H576" t="s">
        <v>312</v>
      </c>
      <c r="I576" t="s">
        <v>76</v>
      </c>
      <c r="J576" t="s">
        <v>199</v>
      </c>
      <c r="Q576">
        <v>3</v>
      </c>
      <c r="R576">
        <v>5</v>
      </c>
      <c r="S576">
        <v>3</v>
      </c>
      <c r="T576">
        <v>3</v>
      </c>
      <c r="U576">
        <v>5</v>
      </c>
      <c r="V576">
        <v>4</v>
      </c>
      <c r="X576">
        <v>3</v>
      </c>
      <c r="Y576">
        <v>5</v>
      </c>
      <c r="Z576">
        <v>4</v>
      </c>
      <c r="AB576">
        <v>4</v>
      </c>
      <c r="AJ576">
        <v>4</v>
      </c>
      <c r="AK576" t="s">
        <v>239</v>
      </c>
      <c r="AL576" t="s">
        <v>323</v>
      </c>
      <c r="AQ576" t="s">
        <v>7</v>
      </c>
      <c r="AR576" s="124" t="s">
        <v>239</v>
      </c>
      <c r="AS576" t="s">
        <v>239</v>
      </c>
      <c r="AT576" t="s">
        <v>6</v>
      </c>
      <c r="AU576" t="s">
        <v>239</v>
      </c>
      <c r="AW576">
        <v>5</v>
      </c>
      <c r="AX576" s="124">
        <v>5</v>
      </c>
      <c r="AY576" s="209" t="s">
        <v>321</v>
      </c>
      <c r="AZ576" t="s">
        <v>315</v>
      </c>
      <c r="BB576">
        <f t="shared" si="43"/>
        <v>1</v>
      </c>
      <c r="BC576">
        <f t="shared" si="44"/>
        <v>0</v>
      </c>
      <c r="BD576">
        <f t="shared" si="44"/>
        <v>0</v>
      </c>
      <c r="BE576">
        <f t="shared" si="44"/>
        <v>0</v>
      </c>
      <c r="BF576">
        <f t="shared" si="44"/>
        <v>0</v>
      </c>
      <c r="BG576">
        <f t="shared" si="44"/>
        <v>0</v>
      </c>
      <c r="BH576">
        <f t="shared" si="42"/>
        <v>0</v>
      </c>
      <c r="BI576">
        <f t="shared" si="45"/>
        <v>0</v>
      </c>
      <c r="BJ576">
        <f t="shared" si="45"/>
        <v>0</v>
      </c>
      <c r="BK576">
        <f t="shared" si="45"/>
        <v>0</v>
      </c>
      <c r="BL576">
        <f t="shared" si="45"/>
        <v>0</v>
      </c>
      <c r="BM576">
        <f t="shared" si="45"/>
        <v>0</v>
      </c>
      <c r="BN576">
        <f t="shared" si="45"/>
        <v>0</v>
      </c>
    </row>
    <row r="577" spans="3:66" x14ac:dyDescent="0.2">
      <c r="C577" s="167" t="str">
        <f>IFERROR(VLOOKUP(E577,BLIOTECAS!$C$1:$E$26,3,FALSE),"")</f>
        <v>Ciencias Sociales</v>
      </c>
      <c r="D577" s="229">
        <v>43970.463194444441</v>
      </c>
      <c r="E577" t="s">
        <v>75</v>
      </c>
      <c r="F577" t="s">
        <v>303</v>
      </c>
      <c r="G577" t="s">
        <v>303</v>
      </c>
      <c r="H577" t="s">
        <v>312</v>
      </c>
      <c r="I577" t="s">
        <v>75</v>
      </c>
      <c r="J577" t="s">
        <v>317</v>
      </c>
      <c r="K577" t="s">
        <v>318</v>
      </c>
      <c r="L577" t="s">
        <v>452</v>
      </c>
      <c r="Q577">
        <v>5</v>
      </c>
      <c r="R577">
        <v>2</v>
      </c>
      <c r="S577">
        <v>5</v>
      </c>
      <c r="T577">
        <v>2</v>
      </c>
      <c r="U577">
        <v>2</v>
      </c>
      <c r="V577">
        <v>5</v>
      </c>
      <c r="X577">
        <v>3</v>
      </c>
      <c r="Y577">
        <v>3</v>
      </c>
      <c r="Z577">
        <v>5</v>
      </c>
      <c r="AA577">
        <v>5</v>
      </c>
      <c r="AB577">
        <v>5</v>
      </c>
      <c r="AC577" t="s">
        <v>314</v>
      </c>
      <c r="AJ577">
        <v>5</v>
      </c>
      <c r="AK577" t="s">
        <v>239</v>
      </c>
      <c r="AL577" t="s">
        <v>327</v>
      </c>
      <c r="AQ577" t="s">
        <v>239</v>
      </c>
      <c r="AR577" s="124" t="s">
        <v>239</v>
      </c>
      <c r="AS577" t="s">
        <v>239</v>
      </c>
      <c r="AT577" t="s">
        <v>6</v>
      </c>
      <c r="AU577" t="s">
        <v>7</v>
      </c>
      <c r="AV577" t="s">
        <v>453</v>
      </c>
      <c r="AW577">
        <v>5</v>
      </c>
      <c r="AX577" s="124">
        <v>5</v>
      </c>
      <c r="AY577" s="209" t="s">
        <v>309</v>
      </c>
      <c r="AZ577" t="s">
        <v>315</v>
      </c>
      <c r="BA577" t="s">
        <v>454</v>
      </c>
      <c r="BB577">
        <f t="shared" si="43"/>
        <v>1</v>
      </c>
      <c r="BC577">
        <f t="shared" si="44"/>
        <v>0</v>
      </c>
      <c r="BD577">
        <f t="shared" si="44"/>
        <v>0</v>
      </c>
      <c r="BE577">
        <f t="shared" si="44"/>
        <v>0</v>
      </c>
      <c r="BF577">
        <f t="shared" si="44"/>
        <v>0</v>
      </c>
      <c r="BG577">
        <f t="shared" si="44"/>
        <v>0</v>
      </c>
      <c r="BH577">
        <f t="shared" si="42"/>
        <v>0</v>
      </c>
      <c r="BI577">
        <f t="shared" si="45"/>
        <v>0</v>
      </c>
      <c r="BJ577">
        <f t="shared" si="45"/>
        <v>0</v>
      </c>
      <c r="BK577">
        <f t="shared" si="45"/>
        <v>0</v>
      </c>
      <c r="BL577">
        <f t="shared" si="45"/>
        <v>0</v>
      </c>
      <c r="BM577">
        <f t="shared" si="45"/>
        <v>1</v>
      </c>
      <c r="BN577">
        <f t="shared" si="45"/>
        <v>0</v>
      </c>
    </row>
    <row r="578" spans="3:66" x14ac:dyDescent="0.2">
      <c r="C578" s="167" t="str">
        <f>IFERROR(VLOOKUP(E578,BLIOTECAS!$C$1:$E$26,3,FALSE),"")</f>
        <v>Ciencias Experimentales</v>
      </c>
      <c r="D578" s="229">
        <v>43970.463194444441</v>
      </c>
      <c r="E578" t="s">
        <v>73</v>
      </c>
      <c r="F578" t="s">
        <v>316</v>
      </c>
      <c r="G578" t="s">
        <v>311</v>
      </c>
      <c r="H578" t="s">
        <v>312</v>
      </c>
      <c r="I578" t="s">
        <v>73</v>
      </c>
      <c r="J578" t="s">
        <v>72</v>
      </c>
      <c r="Q578">
        <v>2</v>
      </c>
      <c r="R578">
        <v>5</v>
      </c>
      <c r="S578">
        <v>3</v>
      </c>
      <c r="T578">
        <v>1</v>
      </c>
      <c r="U578">
        <v>3</v>
      </c>
      <c r="V578">
        <v>4</v>
      </c>
      <c r="X578">
        <v>5</v>
      </c>
      <c r="Y578">
        <v>5</v>
      </c>
      <c r="Z578">
        <v>4</v>
      </c>
      <c r="AA578">
        <v>5</v>
      </c>
      <c r="AB578">
        <v>5</v>
      </c>
      <c r="AC578" t="s">
        <v>378</v>
      </c>
      <c r="AJ578">
        <v>5</v>
      </c>
      <c r="AK578" t="s">
        <v>239</v>
      </c>
      <c r="AL578" t="s">
        <v>323</v>
      </c>
      <c r="AQ578" t="s">
        <v>7</v>
      </c>
      <c r="AR578" s="124" t="s">
        <v>239</v>
      </c>
      <c r="AS578" t="s">
        <v>7</v>
      </c>
      <c r="AU578" t="s">
        <v>239</v>
      </c>
      <c r="AW578">
        <v>5</v>
      </c>
      <c r="AX578" s="124">
        <v>5</v>
      </c>
      <c r="AY578" s="209" t="s">
        <v>309</v>
      </c>
      <c r="AZ578" t="s">
        <v>315</v>
      </c>
      <c r="BB578">
        <f t="shared" si="43"/>
        <v>1</v>
      </c>
      <c r="BC578">
        <f t="shared" si="44"/>
        <v>0</v>
      </c>
      <c r="BD578">
        <f t="shared" si="44"/>
        <v>0</v>
      </c>
      <c r="BE578">
        <f t="shared" si="44"/>
        <v>0</v>
      </c>
      <c r="BF578">
        <f t="shared" si="44"/>
        <v>0</v>
      </c>
      <c r="BG578">
        <f t="shared" si="44"/>
        <v>0</v>
      </c>
      <c r="BH578">
        <f t="shared" si="42"/>
        <v>0</v>
      </c>
      <c r="BI578">
        <f t="shared" si="45"/>
        <v>1</v>
      </c>
      <c r="BJ578">
        <f t="shared" si="45"/>
        <v>0</v>
      </c>
      <c r="BK578">
        <f t="shared" si="45"/>
        <v>1</v>
      </c>
      <c r="BL578">
        <f t="shared" si="45"/>
        <v>0</v>
      </c>
      <c r="BM578">
        <f t="shared" si="45"/>
        <v>0</v>
      </c>
      <c r="BN578">
        <f t="shared" si="45"/>
        <v>0</v>
      </c>
    </row>
    <row r="579" spans="3:66" x14ac:dyDescent="0.2">
      <c r="C579" s="167" t="str">
        <f>IFERROR(VLOOKUP(E579,BLIOTECAS!$C$1:$E$26,3,FALSE),"")</f>
        <v>Ciencias Sociales</v>
      </c>
      <c r="D579" s="229">
        <v>43970.463194444441</v>
      </c>
      <c r="E579" t="s">
        <v>76</v>
      </c>
      <c r="F579" t="s">
        <v>311</v>
      </c>
      <c r="G579" t="s">
        <v>304</v>
      </c>
      <c r="H579" t="s">
        <v>312</v>
      </c>
      <c r="I579" t="s">
        <v>76</v>
      </c>
      <c r="J579" t="s">
        <v>80</v>
      </c>
      <c r="K579" t="s">
        <v>203</v>
      </c>
      <c r="Q579">
        <v>4</v>
      </c>
      <c r="R579">
        <v>4</v>
      </c>
      <c r="S579">
        <v>2</v>
      </c>
      <c r="T579">
        <v>1</v>
      </c>
      <c r="U579">
        <v>2</v>
      </c>
      <c r="V579">
        <v>4</v>
      </c>
      <c r="X579">
        <v>4</v>
      </c>
      <c r="Y579">
        <v>5</v>
      </c>
      <c r="Z579">
        <v>4</v>
      </c>
      <c r="AA579">
        <v>5</v>
      </c>
      <c r="AB579">
        <v>5</v>
      </c>
      <c r="AC579" t="s">
        <v>331</v>
      </c>
      <c r="AJ579">
        <v>5</v>
      </c>
      <c r="AK579" t="s">
        <v>239</v>
      </c>
      <c r="AQ579" t="s">
        <v>239</v>
      </c>
      <c r="AR579" s="124" t="s">
        <v>239</v>
      </c>
      <c r="AS579" t="s">
        <v>7</v>
      </c>
      <c r="AU579" t="s">
        <v>7</v>
      </c>
      <c r="AW579">
        <v>5</v>
      </c>
      <c r="AX579" s="124">
        <v>5</v>
      </c>
      <c r="AY579" s="209" t="s">
        <v>309</v>
      </c>
      <c r="AZ579" t="s">
        <v>310</v>
      </c>
      <c r="BB579">
        <f t="shared" si="43"/>
        <v>1</v>
      </c>
      <c r="BC579">
        <f t="shared" si="44"/>
        <v>0</v>
      </c>
      <c r="BD579">
        <f t="shared" si="44"/>
        <v>0</v>
      </c>
      <c r="BE579">
        <f t="shared" si="44"/>
        <v>0</v>
      </c>
      <c r="BF579">
        <f t="shared" si="44"/>
        <v>0</v>
      </c>
      <c r="BG579">
        <f t="shared" si="44"/>
        <v>0</v>
      </c>
      <c r="BH579">
        <f t="shared" si="42"/>
        <v>0</v>
      </c>
      <c r="BI579">
        <f t="shared" si="45"/>
        <v>0</v>
      </c>
      <c r="BJ579">
        <f t="shared" si="45"/>
        <v>0</v>
      </c>
      <c r="BK579">
        <f t="shared" si="45"/>
        <v>0</v>
      </c>
      <c r="BL579">
        <f t="shared" si="45"/>
        <v>1</v>
      </c>
      <c r="BM579">
        <f t="shared" si="45"/>
        <v>0</v>
      </c>
      <c r="BN579">
        <f t="shared" si="45"/>
        <v>0</v>
      </c>
    </row>
    <row r="580" spans="3:66" x14ac:dyDescent="0.2">
      <c r="C580" s="167" t="str">
        <f>IFERROR(VLOOKUP(E580,BLIOTECAS!$C$1:$E$26,3,FALSE),"")</f>
        <v>Ciencias Sociales</v>
      </c>
      <c r="D580" s="229">
        <v>43970.462500000001</v>
      </c>
      <c r="E580" t="s">
        <v>75</v>
      </c>
      <c r="F580" t="s">
        <v>303</v>
      </c>
      <c r="G580" t="s">
        <v>304</v>
      </c>
      <c r="H580" t="s">
        <v>339</v>
      </c>
      <c r="I580" t="s">
        <v>75</v>
      </c>
      <c r="Q580">
        <v>4</v>
      </c>
      <c r="R580">
        <v>5</v>
      </c>
      <c r="S580">
        <v>2</v>
      </c>
      <c r="T580">
        <v>3</v>
      </c>
      <c r="U580">
        <v>4</v>
      </c>
      <c r="V580">
        <v>4</v>
      </c>
      <c r="X580">
        <v>3</v>
      </c>
      <c r="Y580">
        <v>5</v>
      </c>
      <c r="Z580">
        <v>4</v>
      </c>
      <c r="AA580">
        <v>4</v>
      </c>
      <c r="AB580">
        <v>4</v>
      </c>
      <c r="AC580" t="s">
        <v>306</v>
      </c>
      <c r="AJ580">
        <v>3</v>
      </c>
      <c r="AK580" t="s">
        <v>239</v>
      </c>
      <c r="AQ580" t="s">
        <v>7</v>
      </c>
      <c r="AR580" s="124" t="s">
        <v>239</v>
      </c>
      <c r="AS580" t="s">
        <v>7</v>
      </c>
      <c r="AU580" t="s">
        <v>7</v>
      </c>
      <c r="AV580" t="s">
        <v>455</v>
      </c>
      <c r="AW580">
        <v>5</v>
      </c>
      <c r="AX580" s="124">
        <v>5</v>
      </c>
      <c r="AY580" s="209" t="s">
        <v>321</v>
      </c>
      <c r="AZ580" t="s">
        <v>315</v>
      </c>
      <c r="BB580">
        <f t="shared" si="43"/>
        <v>0</v>
      </c>
      <c r="BC580">
        <f t="shared" si="44"/>
        <v>0</v>
      </c>
      <c r="BD580">
        <f t="shared" si="44"/>
        <v>1</v>
      </c>
      <c r="BE580">
        <f t="shared" si="44"/>
        <v>0</v>
      </c>
      <c r="BF580">
        <f t="shared" si="44"/>
        <v>0</v>
      </c>
      <c r="BG580">
        <f t="shared" si="44"/>
        <v>0</v>
      </c>
      <c r="BH580">
        <f t="shared" si="42"/>
        <v>0</v>
      </c>
      <c r="BI580">
        <f t="shared" si="45"/>
        <v>1</v>
      </c>
      <c r="BJ580">
        <f t="shared" si="45"/>
        <v>0</v>
      </c>
      <c r="BK580">
        <f t="shared" si="45"/>
        <v>1</v>
      </c>
      <c r="BL580">
        <f t="shared" si="45"/>
        <v>1</v>
      </c>
      <c r="BM580">
        <f t="shared" si="45"/>
        <v>0</v>
      </c>
      <c r="BN580">
        <f t="shared" si="45"/>
        <v>1</v>
      </c>
    </row>
    <row r="581" spans="3:66" x14ac:dyDescent="0.2">
      <c r="C581" s="167" t="str">
        <f>IFERROR(VLOOKUP(E581,BLIOTECAS!$C$1:$E$26,3,FALSE),"")</f>
        <v>Ciencias de la Salud</v>
      </c>
      <c r="D581" s="229">
        <v>43970.462500000001</v>
      </c>
      <c r="E581" t="s">
        <v>202</v>
      </c>
      <c r="F581" t="s">
        <v>303</v>
      </c>
      <c r="G581" t="s">
        <v>311</v>
      </c>
      <c r="H581" t="s">
        <v>330</v>
      </c>
      <c r="I581" t="s">
        <v>202</v>
      </c>
      <c r="Q581">
        <v>2</v>
      </c>
      <c r="R581">
        <v>5</v>
      </c>
      <c r="S581">
        <v>4</v>
      </c>
      <c r="T581">
        <v>4</v>
      </c>
      <c r="U581">
        <v>4</v>
      </c>
      <c r="V581">
        <v>3</v>
      </c>
      <c r="X581">
        <v>4</v>
      </c>
      <c r="Y581">
        <v>5</v>
      </c>
      <c r="Z581">
        <v>4</v>
      </c>
      <c r="AA581">
        <v>4</v>
      </c>
      <c r="AB581">
        <v>4</v>
      </c>
      <c r="AC581" t="s">
        <v>378</v>
      </c>
      <c r="AJ581">
        <v>4</v>
      </c>
      <c r="AK581" t="s">
        <v>239</v>
      </c>
      <c r="AL581" t="s">
        <v>323</v>
      </c>
      <c r="AQ581" t="s">
        <v>7</v>
      </c>
      <c r="AR581" s="124" t="s">
        <v>239</v>
      </c>
      <c r="AS581" t="s">
        <v>239</v>
      </c>
      <c r="AT581" t="s">
        <v>393</v>
      </c>
      <c r="AU581" t="s">
        <v>239</v>
      </c>
      <c r="AW581">
        <v>4</v>
      </c>
      <c r="AX581" s="124">
        <v>4</v>
      </c>
      <c r="AY581" s="209" t="s">
        <v>321</v>
      </c>
      <c r="AZ581" t="s">
        <v>337</v>
      </c>
      <c r="BB581">
        <f t="shared" si="43"/>
        <v>0</v>
      </c>
      <c r="BC581">
        <f t="shared" si="44"/>
        <v>1</v>
      </c>
      <c r="BD581">
        <f t="shared" si="44"/>
        <v>0</v>
      </c>
      <c r="BE581">
        <f t="shared" si="44"/>
        <v>0</v>
      </c>
      <c r="BF581">
        <f t="shared" si="44"/>
        <v>0</v>
      </c>
      <c r="BG581">
        <f t="shared" si="44"/>
        <v>0</v>
      </c>
      <c r="BH581">
        <f t="shared" si="42"/>
        <v>0</v>
      </c>
      <c r="BI581">
        <f t="shared" si="45"/>
        <v>1</v>
      </c>
      <c r="BJ581">
        <f t="shared" si="45"/>
        <v>0</v>
      </c>
      <c r="BK581">
        <f t="shared" si="45"/>
        <v>1</v>
      </c>
      <c r="BL581">
        <f t="shared" si="45"/>
        <v>0</v>
      </c>
      <c r="BM581">
        <f t="shared" si="45"/>
        <v>0</v>
      </c>
      <c r="BN581">
        <f t="shared" si="45"/>
        <v>0</v>
      </c>
    </row>
    <row r="582" spans="3:66" x14ac:dyDescent="0.2">
      <c r="C582" s="167" t="str">
        <f>IFERROR(VLOOKUP(E582,BLIOTECAS!$C$1:$E$26,3,FALSE),"")</f>
        <v/>
      </c>
      <c r="D582" s="229">
        <v>43970.462500000001</v>
      </c>
      <c r="F582" t="s">
        <v>303</v>
      </c>
      <c r="G582" t="s">
        <v>311</v>
      </c>
      <c r="H582" t="s">
        <v>312</v>
      </c>
      <c r="I582" t="s">
        <v>78</v>
      </c>
      <c r="Q582">
        <v>3</v>
      </c>
      <c r="R582">
        <v>4</v>
      </c>
      <c r="S582">
        <v>4</v>
      </c>
      <c r="T582">
        <v>2</v>
      </c>
      <c r="U582">
        <v>4</v>
      </c>
      <c r="V582">
        <v>4</v>
      </c>
      <c r="X582">
        <v>4</v>
      </c>
      <c r="Y582">
        <v>4</v>
      </c>
      <c r="Z582">
        <v>3</v>
      </c>
      <c r="AA582">
        <v>4</v>
      </c>
      <c r="AB582">
        <v>4</v>
      </c>
      <c r="AC582" t="s">
        <v>326</v>
      </c>
      <c r="AJ582">
        <v>3</v>
      </c>
      <c r="AK582" t="s">
        <v>239</v>
      </c>
      <c r="AL582" t="s">
        <v>323</v>
      </c>
      <c r="AQ582" t="s">
        <v>7</v>
      </c>
      <c r="AR582" s="124" t="s">
        <v>239</v>
      </c>
      <c r="AS582" t="s">
        <v>239</v>
      </c>
      <c r="AT582" t="s">
        <v>324</v>
      </c>
      <c r="AU582" t="s">
        <v>239</v>
      </c>
      <c r="AW582">
        <v>4</v>
      </c>
      <c r="AX582" s="124">
        <v>4</v>
      </c>
      <c r="AY582" s="209" t="s">
        <v>321</v>
      </c>
      <c r="AZ582" t="s">
        <v>337</v>
      </c>
      <c r="BB582">
        <f t="shared" si="43"/>
        <v>1</v>
      </c>
      <c r="BC582">
        <f t="shared" si="44"/>
        <v>0</v>
      </c>
      <c r="BD582">
        <f t="shared" si="44"/>
        <v>0</v>
      </c>
      <c r="BE582">
        <f t="shared" si="44"/>
        <v>0</v>
      </c>
      <c r="BF582">
        <f t="shared" si="44"/>
        <v>0</v>
      </c>
      <c r="BG582">
        <f t="shared" si="44"/>
        <v>0</v>
      </c>
      <c r="BH582">
        <f t="shared" si="42"/>
        <v>0</v>
      </c>
      <c r="BI582">
        <f t="shared" si="45"/>
        <v>0</v>
      </c>
      <c r="BJ582">
        <f t="shared" si="45"/>
        <v>0</v>
      </c>
      <c r="BK582">
        <f t="shared" si="45"/>
        <v>1</v>
      </c>
      <c r="BL582">
        <f t="shared" si="45"/>
        <v>0</v>
      </c>
      <c r="BM582">
        <f t="shared" si="45"/>
        <v>0</v>
      </c>
      <c r="BN582">
        <f t="shared" si="45"/>
        <v>0</v>
      </c>
    </row>
    <row r="583" spans="3:66" x14ac:dyDescent="0.2">
      <c r="C583" s="167" t="str">
        <f>IFERROR(VLOOKUP(E583,BLIOTECAS!$C$1:$E$26,3,FALSE),"")</f>
        <v>Humanidades</v>
      </c>
      <c r="D583" s="229">
        <v>43970.462500000001</v>
      </c>
      <c r="E583" t="s">
        <v>87</v>
      </c>
      <c r="F583" t="s">
        <v>311</v>
      </c>
      <c r="G583" t="s">
        <v>311</v>
      </c>
      <c r="H583" t="s">
        <v>312</v>
      </c>
      <c r="I583" t="s">
        <v>87</v>
      </c>
      <c r="J583" t="s">
        <v>86</v>
      </c>
      <c r="K583" t="s">
        <v>317</v>
      </c>
      <c r="Q583">
        <v>4</v>
      </c>
      <c r="R583">
        <v>4</v>
      </c>
      <c r="S583">
        <v>3</v>
      </c>
      <c r="T583">
        <v>3</v>
      </c>
      <c r="U583">
        <v>2</v>
      </c>
      <c r="V583">
        <v>4</v>
      </c>
      <c r="X583">
        <v>4</v>
      </c>
      <c r="Y583">
        <v>4</v>
      </c>
      <c r="Z583">
        <v>4</v>
      </c>
      <c r="AA583">
        <v>4</v>
      </c>
      <c r="AB583">
        <v>4</v>
      </c>
      <c r="AC583" t="s">
        <v>331</v>
      </c>
      <c r="AJ583">
        <v>4</v>
      </c>
      <c r="AK583" t="s">
        <v>239</v>
      </c>
      <c r="AL583" t="s">
        <v>323</v>
      </c>
      <c r="AQ583" t="s">
        <v>7</v>
      </c>
      <c r="AR583" s="124" t="s">
        <v>239</v>
      </c>
      <c r="AS583" t="s">
        <v>7</v>
      </c>
      <c r="AU583" t="s">
        <v>239</v>
      </c>
      <c r="AW583">
        <v>5</v>
      </c>
      <c r="AX583" s="124">
        <v>5</v>
      </c>
      <c r="AY583" s="209" t="s">
        <v>309</v>
      </c>
      <c r="AZ583" t="s">
        <v>310</v>
      </c>
      <c r="BB583">
        <f t="shared" si="43"/>
        <v>1</v>
      </c>
      <c r="BC583">
        <f t="shared" si="44"/>
        <v>0</v>
      </c>
      <c r="BD583">
        <f t="shared" si="44"/>
        <v>0</v>
      </c>
      <c r="BE583">
        <f t="shared" si="44"/>
        <v>0</v>
      </c>
      <c r="BF583">
        <f t="shared" si="44"/>
        <v>0</v>
      </c>
      <c r="BG583">
        <f t="shared" si="44"/>
        <v>0</v>
      </c>
      <c r="BH583">
        <f t="shared" si="42"/>
        <v>0</v>
      </c>
      <c r="BI583">
        <f t="shared" si="42"/>
        <v>0</v>
      </c>
      <c r="BJ583">
        <f t="shared" si="42"/>
        <v>0</v>
      </c>
      <c r="BK583">
        <f t="shared" si="42"/>
        <v>0</v>
      </c>
      <c r="BL583">
        <f t="shared" si="42"/>
        <v>1</v>
      </c>
      <c r="BM583">
        <f t="shared" si="42"/>
        <v>0</v>
      </c>
      <c r="BN583">
        <f t="shared" si="42"/>
        <v>0</v>
      </c>
    </row>
    <row r="584" spans="3:66" x14ac:dyDescent="0.2">
      <c r="C584" s="167" t="str">
        <f>IFERROR(VLOOKUP(E584,BLIOTECAS!$C$1:$E$26,3,FALSE),"")</f>
        <v>Ciencias Sociales</v>
      </c>
      <c r="D584" s="229">
        <v>43970.462500000001</v>
      </c>
      <c r="E584" t="s">
        <v>199</v>
      </c>
      <c r="F584" t="s">
        <v>303</v>
      </c>
      <c r="G584" t="s">
        <v>311</v>
      </c>
      <c r="H584" t="s">
        <v>456</v>
      </c>
      <c r="I584" t="s">
        <v>199</v>
      </c>
      <c r="J584" t="s">
        <v>87</v>
      </c>
      <c r="K584" t="s">
        <v>317</v>
      </c>
      <c r="L584" t="s">
        <v>457</v>
      </c>
      <c r="Q584">
        <v>3</v>
      </c>
      <c r="R584">
        <v>4</v>
      </c>
      <c r="S584">
        <v>1</v>
      </c>
      <c r="T584">
        <v>3</v>
      </c>
      <c r="U584">
        <v>4</v>
      </c>
      <c r="V584">
        <v>4</v>
      </c>
      <c r="X584">
        <v>3</v>
      </c>
      <c r="Y584">
        <v>5</v>
      </c>
      <c r="Z584">
        <v>2</v>
      </c>
      <c r="AA584">
        <v>5</v>
      </c>
      <c r="AB584">
        <v>2</v>
      </c>
      <c r="AC584" t="s">
        <v>341</v>
      </c>
      <c r="AJ584">
        <v>4</v>
      </c>
      <c r="AK584" t="s">
        <v>239</v>
      </c>
      <c r="AL584" t="s">
        <v>323</v>
      </c>
      <c r="AQ584" t="s">
        <v>7</v>
      </c>
      <c r="AR584" s="124" t="s">
        <v>239</v>
      </c>
      <c r="AS584" t="s">
        <v>7</v>
      </c>
      <c r="AU584" t="s">
        <v>239</v>
      </c>
      <c r="AW584">
        <v>5</v>
      </c>
      <c r="AX584" s="124">
        <v>5</v>
      </c>
      <c r="AY584" s="209" t="s">
        <v>321</v>
      </c>
      <c r="AZ584" t="s">
        <v>315</v>
      </c>
      <c r="BB584">
        <f t="shared" si="43"/>
        <v>0</v>
      </c>
      <c r="BC584">
        <f t="shared" si="44"/>
        <v>1</v>
      </c>
      <c r="BD584">
        <f t="shared" si="44"/>
        <v>1</v>
      </c>
      <c r="BE584">
        <f t="shared" si="44"/>
        <v>0</v>
      </c>
      <c r="BF584">
        <f t="shared" si="44"/>
        <v>0</v>
      </c>
      <c r="BG584">
        <f t="shared" si="44"/>
        <v>0</v>
      </c>
      <c r="BH584">
        <f t="shared" ref="BH584:BN620" si="46">IF(IFERROR(FIND(BH$1,$AC584,1),0)&lt;&gt;0,1,0)</f>
        <v>0</v>
      </c>
      <c r="BI584">
        <f t="shared" si="46"/>
        <v>1</v>
      </c>
      <c r="BJ584">
        <f t="shared" si="46"/>
        <v>0</v>
      </c>
      <c r="BK584">
        <f t="shared" si="46"/>
        <v>1</v>
      </c>
      <c r="BL584">
        <f t="shared" si="46"/>
        <v>1</v>
      </c>
      <c r="BM584">
        <f t="shared" si="46"/>
        <v>0</v>
      </c>
      <c r="BN584">
        <f t="shared" si="46"/>
        <v>0</v>
      </c>
    </row>
    <row r="585" spans="3:66" x14ac:dyDescent="0.2">
      <c r="C585" s="167" t="str">
        <f>IFERROR(VLOOKUP(E585,BLIOTECAS!$C$1:$E$26,3,FALSE),"")</f>
        <v>Ciencias Experimentales</v>
      </c>
      <c r="D585" s="229">
        <v>43970.462500000001</v>
      </c>
      <c r="E585" t="s">
        <v>79</v>
      </c>
      <c r="F585" t="s">
        <v>303</v>
      </c>
      <c r="G585" t="s">
        <v>303</v>
      </c>
      <c r="H585" t="s">
        <v>333</v>
      </c>
      <c r="I585" t="s">
        <v>79</v>
      </c>
      <c r="J585" t="s">
        <v>77</v>
      </c>
      <c r="K585" t="s">
        <v>81</v>
      </c>
      <c r="L585" t="s">
        <v>458</v>
      </c>
      <c r="Q585">
        <v>2</v>
      </c>
      <c r="R585">
        <v>5</v>
      </c>
      <c r="S585">
        <v>2</v>
      </c>
      <c r="T585">
        <v>2</v>
      </c>
      <c r="U585">
        <v>5</v>
      </c>
      <c r="V585">
        <v>3</v>
      </c>
      <c r="X585">
        <v>4</v>
      </c>
      <c r="Y585">
        <v>5</v>
      </c>
      <c r="Z585">
        <v>5</v>
      </c>
      <c r="AA585">
        <v>5</v>
      </c>
      <c r="AB585">
        <v>5</v>
      </c>
      <c r="AC585" t="s">
        <v>314</v>
      </c>
      <c r="AJ585">
        <v>5</v>
      </c>
      <c r="AK585" t="s">
        <v>239</v>
      </c>
      <c r="AL585" t="s">
        <v>323</v>
      </c>
      <c r="AQ585" t="s">
        <v>7</v>
      </c>
      <c r="AR585" s="124" t="s">
        <v>239</v>
      </c>
      <c r="AS585" t="s">
        <v>239</v>
      </c>
      <c r="AT585" t="s">
        <v>324</v>
      </c>
      <c r="AU585" t="s">
        <v>239</v>
      </c>
      <c r="AV585" t="s">
        <v>459</v>
      </c>
      <c r="AW585">
        <v>5</v>
      </c>
      <c r="AX585" s="124">
        <v>5</v>
      </c>
      <c r="AY585" s="209" t="s">
        <v>321</v>
      </c>
      <c r="AZ585" t="s">
        <v>310</v>
      </c>
      <c r="BA585" t="s">
        <v>460</v>
      </c>
      <c r="BB585">
        <f t="shared" si="43"/>
        <v>0</v>
      </c>
      <c r="BC585">
        <f t="shared" si="44"/>
        <v>0</v>
      </c>
      <c r="BD585">
        <f t="shared" si="44"/>
        <v>0</v>
      </c>
      <c r="BE585">
        <f t="shared" si="44"/>
        <v>1</v>
      </c>
      <c r="BF585">
        <f t="shared" si="44"/>
        <v>0</v>
      </c>
      <c r="BG585">
        <f t="shared" si="44"/>
        <v>0</v>
      </c>
      <c r="BH585">
        <f t="shared" si="46"/>
        <v>0</v>
      </c>
      <c r="BI585">
        <f t="shared" si="46"/>
        <v>0</v>
      </c>
      <c r="BJ585">
        <f t="shared" si="46"/>
        <v>0</v>
      </c>
      <c r="BK585">
        <f t="shared" si="46"/>
        <v>0</v>
      </c>
      <c r="BL585">
        <f t="shared" si="46"/>
        <v>0</v>
      </c>
      <c r="BM585">
        <f t="shared" si="46"/>
        <v>1</v>
      </c>
      <c r="BN585">
        <f t="shared" si="46"/>
        <v>0</v>
      </c>
    </row>
    <row r="586" spans="3:66" x14ac:dyDescent="0.2">
      <c r="C586" s="167" t="str">
        <f>IFERROR(VLOOKUP(E586,BLIOTECAS!$C$1:$E$26,3,FALSE),"")</f>
        <v>Ciencias Sociales</v>
      </c>
      <c r="D586" s="229">
        <v>43970.461805555555</v>
      </c>
      <c r="E586" t="s">
        <v>76</v>
      </c>
      <c r="F586" t="s">
        <v>303</v>
      </c>
      <c r="G586" t="s">
        <v>304</v>
      </c>
      <c r="H586" t="s">
        <v>312</v>
      </c>
      <c r="I586" t="s">
        <v>76</v>
      </c>
      <c r="Q586">
        <v>3</v>
      </c>
      <c r="R586">
        <v>5</v>
      </c>
      <c r="S586">
        <v>2</v>
      </c>
      <c r="T586">
        <v>2</v>
      </c>
      <c r="U586">
        <v>3</v>
      </c>
      <c r="V586">
        <v>5</v>
      </c>
      <c r="X586">
        <v>5</v>
      </c>
      <c r="Y586">
        <v>5</v>
      </c>
      <c r="Z586">
        <v>4</v>
      </c>
      <c r="AA586">
        <v>5</v>
      </c>
      <c r="AB586">
        <v>5</v>
      </c>
      <c r="AC586" t="s">
        <v>314</v>
      </c>
      <c r="AJ586">
        <v>5</v>
      </c>
      <c r="AK586" t="s">
        <v>239</v>
      </c>
      <c r="AL586" t="s">
        <v>327</v>
      </c>
      <c r="AQ586" t="s">
        <v>239</v>
      </c>
      <c r="AR586" s="124" t="s">
        <v>239</v>
      </c>
      <c r="AS586" t="s">
        <v>239</v>
      </c>
      <c r="AT586" t="s">
        <v>6</v>
      </c>
      <c r="AU586" t="s">
        <v>7</v>
      </c>
      <c r="AW586">
        <v>5</v>
      </c>
      <c r="AX586" s="124">
        <v>5</v>
      </c>
      <c r="AY586" s="209" t="s">
        <v>309</v>
      </c>
      <c r="AZ586" t="s">
        <v>315</v>
      </c>
      <c r="BB586">
        <f t="shared" si="43"/>
        <v>1</v>
      </c>
      <c r="BC586">
        <f t="shared" si="44"/>
        <v>0</v>
      </c>
      <c r="BD586">
        <f t="shared" si="44"/>
        <v>0</v>
      </c>
      <c r="BE586">
        <f t="shared" si="44"/>
        <v>0</v>
      </c>
      <c r="BF586">
        <f t="shared" si="44"/>
        <v>0</v>
      </c>
      <c r="BG586">
        <f t="shared" si="44"/>
        <v>0</v>
      </c>
      <c r="BH586">
        <f t="shared" si="46"/>
        <v>0</v>
      </c>
      <c r="BI586">
        <f t="shared" si="46"/>
        <v>0</v>
      </c>
      <c r="BJ586">
        <f t="shared" si="46"/>
        <v>0</v>
      </c>
      <c r="BK586">
        <f t="shared" si="46"/>
        <v>0</v>
      </c>
      <c r="BL586">
        <f t="shared" si="46"/>
        <v>0</v>
      </c>
      <c r="BM586">
        <f t="shared" si="46"/>
        <v>1</v>
      </c>
      <c r="BN586">
        <f t="shared" si="46"/>
        <v>0</v>
      </c>
    </row>
    <row r="587" spans="3:66" x14ac:dyDescent="0.2">
      <c r="C587" s="167" t="str">
        <f>IFERROR(VLOOKUP(E587,BLIOTECAS!$C$1:$E$26,3,FALSE),"")</f>
        <v>Ciencias de la Salud</v>
      </c>
      <c r="D587" s="229">
        <v>43970.461805555555</v>
      </c>
      <c r="E587" t="s">
        <v>202</v>
      </c>
      <c r="F587" t="s">
        <v>316</v>
      </c>
      <c r="G587" t="s">
        <v>304</v>
      </c>
      <c r="H587" t="s">
        <v>312</v>
      </c>
      <c r="Q587">
        <v>1</v>
      </c>
      <c r="R587">
        <v>4</v>
      </c>
      <c r="S587">
        <v>1</v>
      </c>
      <c r="T587">
        <v>1</v>
      </c>
      <c r="U587">
        <v>2</v>
      </c>
      <c r="V587">
        <v>3</v>
      </c>
      <c r="X587">
        <v>5</v>
      </c>
      <c r="Y587">
        <v>5</v>
      </c>
      <c r="Z587">
        <v>4</v>
      </c>
      <c r="AA587">
        <v>4</v>
      </c>
      <c r="AB587">
        <v>5</v>
      </c>
      <c r="AC587" t="s">
        <v>336</v>
      </c>
      <c r="AJ587">
        <v>2</v>
      </c>
      <c r="AK587" t="s">
        <v>239</v>
      </c>
      <c r="AL587" t="s">
        <v>323</v>
      </c>
      <c r="AQ587" t="s">
        <v>7</v>
      </c>
      <c r="AR587" s="124" t="s">
        <v>239</v>
      </c>
      <c r="AS587" t="s">
        <v>239</v>
      </c>
      <c r="AT587" t="s">
        <v>324</v>
      </c>
      <c r="AU587" t="s">
        <v>7</v>
      </c>
      <c r="AW587">
        <v>5</v>
      </c>
      <c r="AX587" s="124">
        <v>5</v>
      </c>
      <c r="AY587" s="209" t="s">
        <v>321</v>
      </c>
      <c r="AZ587" t="s">
        <v>315</v>
      </c>
      <c r="BB587">
        <f t="shared" si="43"/>
        <v>1</v>
      </c>
      <c r="BC587">
        <f t="shared" si="44"/>
        <v>0</v>
      </c>
      <c r="BD587">
        <f t="shared" si="44"/>
        <v>0</v>
      </c>
      <c r="BE587">
        <f t="shared" si="44"/>
        <v>0</v>
      </c>
      <c r="BF587">
        <f t="shared" si="44"/>
        <v>0</v>
      </c>
      <c r="BG587">
        <f t="shared" si="44"/>
        <v>0</v>
      </c>
      <c r="BH587">
        <f t="shared" si="46"/>
        <v>0</v>
      </c>
      <c r="BI587">
        <f t="shared" si="46"/>
        <v>0</v>
      </c>
      <c r="BJ587">
        <f t="shared" si="46"/>
        <v>0</v>
      </c>
      <c r="BK587">
        <f t="shared" si="46"/>
        <v>1</v>
      </c>
      <c r="BL587">
        <f t="shared" si="46"/>
        <v>1</v>
      </c>
      <c r="BM587">
        <f t="shared" si="46"/>
        <v>0</v>
      </c>
      <c r="BN587">
        <f t="shared" si="46"/>
        <v>0</v>
      </c>
    </row>
    <row r="588" spans="3:66" x14ac:dyDescent="0.2">
      <c r="C588" s="167" t="str">
        <f>IFERROR(VLOOKUP(E588,BLIOTECAS!$C$1:$E$26,3,FALSE),"")</f>
        <v/>
      </c>
      <c r="D588" s="229">
        <v>43970.461805555555</v>
      </c>
      <c r="E588" t="s">
        <v>68</v>
      </c>
      <c r="F588" t="s">
        <v>316</v>
      </c>
      <c r="G588" t="s">
        <v>351</v>
      </c>
      <c r="H588" t="s">
        <v>312</v>
      </c>
      <c r="I588" t="s">
        <v>89</v>
      </c>
      <c r="J588" t="s">
        <v>84</v>
      </c>
      <c r="K588" t="s">
        <v>317</v>
      </c>
      <c r="L588" t="s">
        <v>461</v>
      </c>
      <c r="Q588">
        <v>1</v>
      </c>
      <c r="R588">
        <v>1</v>
      </c>
      <c r="S588">
        <v>3</v>
      </c>
      <c r="T588">
        <v>3</v>
      </c>
      <c r="U588">
        <v>5</v>
      </c>
      <c r="V588">
        <v>3</v>
      </c>
      <c r="X588">
        <v>2</v>
      </c>
      <c r="Y588">
        <v>5</v>
      </c>
      <c r="Z588">
        <v>3</v>
      </c>
      <c r="AA588">
        <v>3</v>
      </c>
      <c r="AB588">
        <v>2</v>
      </c>
      <c r="AC588" t="s">
        <v>387</v>
      </c>
      <c r="AJ588">
        <v>4</v>
      </c>
      <c r="AK588" t="s">
        <v>7</v>
      </c>
      <c r="AQ588" t="s">
        <v>7</v>
      </c>
      <c r="AR588" s="124" t="s">
        <v>7</v>
      </c>
      <c r="AS588" t="s">
        <v>7</v>
      </c>
      <c r="AU588" t="s">
        <v>7</v>
      </c>
      <c r="AW588">
        <v>4</v>
      </c>
      <c r="AX588" s="124">
        <v>4</v>
      </c>
      <c r="AY588" s="209" t="s">
        <v>321</v>
      </c>
      <c r="AZ588" t="s">
        <v>337</v>
      </c>
      <c r="BB588">
        <f t="shared" si="43"/>
        <v>1</v>
      </c>
      <c r="BC588">
        <f t="shared" si="44"/>
        <v>0</v>
      </c>
      <c r="BD588">
        <f t="shared" si="44"/>
        <v>0</v>
      </c>
      <c r="BE588">
        <f t="shared" si="44"/>
        <v>0</v>
      </c>
      <c r="BF588">
        <f t="shared" si="44"/>
        <v>0</v>
      </c>
      <c r="BG588">
        <f t="shared" si="44"/>
        <v>0</v>
      </c>
      <c r="BH588">
        <f t="shared" si="46"/>
        <v>0</v>
      </c>
      <c r="BI588">
        <f t="shared" si="46"/>
        <v>0</v>
      </c>
      <c r="BJ588">
        <f t="shared" si="46"/>
        <v>0</v>
      </c>
      <c r="BK588">
        <f t="shared" si="46"/>
        <v>1</v>
      </c>
      <c r="BL588">
        <f t="shared" si="46"/>
        <v>0</v>
      </c>
      <c r="BM588">
        <f t="shared" si="46"/>
        <v>0</v>
      </c>
      <c r="BN588">
        <f t="shared" si="46"/>
        <v>1</v>
      </c>
    </row>
    <row r="589" spans="3:66" x14ac:dyDescent="0.2">
      <c r="C589" s="167" t="str">
        <f>IFERROR(VLOOKUP(E589,BLIOTECAS!$C$1:$E$26,3,FALSE),"")</f>
        <v>Ciencias Sociales</v>
      </c>
      <c r="D589" s="229">
        <v>43970.461805555555</v>
      </c>
      <c r="E589" t="s">
        <v>75</v>
      </c>
      <c r="F589" t="s">
        <v>303</v>
      </c>
      <c r="G589" t="s">
        <v>316</v>
      </c>
      <c r="H589" t="s">
        <v>312</v>
      </c>
      <c r="I589" t="s">
        <v>75</v>
      </c>
      <c r="J589" t="s">
        <v>318</v>
      </c>
      <c r="K589" t="s">
        <v>72</v>
      </c>
      <c r="Q589">
        <v>3</v>
      </c>
      <c r="R589">
        <v>4</v>
      </c>
      <c r="S589">
        <v>4</v>
      </c>
      <c r="T589">
        <v>3</v>
      </c>
      <c r="U589">
        <v>2</v>
      </c>
      <c r="V589">
        <v>3</v>
      </c>
      <c r="X589">
        <v>4</v>
      </c>
      <c r="Y589">
        <v>5</v>
      </c>
      <c r="Z589">
        <v>4</v>
      </c>
      <c r="AA589">
        <v>4</v>
      </c>
      <c r="AB589">
        <v>4</v>
      </c>
      <c r="AC589" t="s">
        <v>336</v>
      </c>
      <c r="AJ589">
        <v>4</v>
      </c>
      <c r="AK589" t="s">
        <v>239</v>
      </c>
      <c r="AL589" t="s">
        <v>323</v>
      </c>
      <c r="AQ589" t="s">
        <v>7</v>
      </c>
      <c r="AR589" s="124" t="s">
        <v>239</v>
      </c>
      <c r="AS589" t="s">
        <v>7</v>
      </c>
      <c r="AU589" t="s">
        <v>7</v>
      </c>
      <c r="AW589">
        <v>5</v>
      </c>
      <c r="AX589" s="124">
        <v>5</v>
      </c>
      <c r="AY589" s="209" t="s">
        <v>309</v>
      </c>
      <c r="AZ589" t="s">
        <v>315</v>
      </c>
      <c r="BB589">
        <f t="shared" si="43"/>
        <v>1</v>
      </c>
      <c r="BC589">
        <f t="shared" si="44"/>
        <v>0</v>
      </c>
      <c r="BD589">
        <f t="shared" si="44"/>
        <v>0</v>
      </c>
      <c r="BE589">
        <f t="shared" si="44"/>
        <v>0</v>
      </c>
      <c r="BF589">
        <f t="shared" si="44"/>
        <v>0</v>
      </c>
      <c r="BG589">
        <f t="shared" si="44"/>
        <v>0</v>
      </c>
      <c r="BH589">
        <f t="shared" si="46"/>
        <v>0</v>
      </c>
      <c r="BI589">
        <f t="shared" si="46"/>
        <v>0</v>
      </c>
      <c r="BJ589">
        <f t="shared" si="46"/>
        <v>0</v>
      </c>
      <c r="BK589">
        <f t="shared" si="46"/>
        <v>1</v>
      </c>
      <c r="BL589">
        <f t="shared" si="46"/>
        <v>1</v>
      </c>
      <c r="BM589">
        <f t="shared" si="46"/>
        <v>0</v>
      </c>
      <c r="BN589">
        <f t="shared" si="46"/>
        <v>0</v>
      </c>
    </row>
    <row r="590" spans="3:66" x14ac:dyDescent="0.2">
      <c r="C590" s="167" t="str">
        <f>IFERROR(VLOOKUP(E590,BLIOTECAS!$C$1:$E$26,3,FALSE),"")</f>
        <v>Ciencias Experimentales</v>
      </c>
      <c r="D590" s="229">
        <v>43970.461805555555</v>
      </c>
      <c r="E590" t="s">
        <v>77</v>
      </c>
      <c r="F590" t="s">
        <v>311</v>
      </c>
      <c r="G590" t="s">
        <v>304</v>
      </c>
      <c r="H590" t="s">
        <v>312</v>
      </c>
      <c r="I590" t="s">
        <v>79</v>
      </c>
      <c r="J590" t="s">
        <v>81</v>
      </c>
      <c r="Q590">
        <v>5</v>
      </c>
      <c r="R590">
        <v>5</v>
      </c>
      <c r="S590">
        <v>5</v>
      </c>
      <c r="T590">
        <v>2</v>
      </c>
      <c r="U590">
        <v>4</v>
      </c>
      <c r="V590">
        <v>5</v>
      </c>
      <c r="X590">
        <v>5</v>
      </c>
      <c r="Y590">
        <v>5</v>
      </c>
      <c r="Z590">
        <v>5</v>
      </c>
      <c r="AA590">
        <v>5</v>
      </c>
      <c r="AB590">
        <v>5</v>
      </c>
      <c r="AC590" t="s">
        <v>387</v>
      </c>
      <c r="AJ590">
        <v>5</v>
      </c>
      <c r="AK590" t="s">
        <v>239</v>
      </c>
      <c r="AL590" t="s">
        <v>323</v>
      </c>
      <c r="AQ590" t="s">
        <v>7</v>
      </c>
      <c r="AR590" s="124" t="s">
        <v>239</v>
      </c>
      <c r="AS590" t="s">
        <v>7</v>
      </c>
      <c r="AU590" t="s">
        <v>7</v>
      </c>
      <c r="AW590">
        <v>5</v>
      </c>
      <c r="AX590" s="124">
        <v>5</v>
      </c>
      <c r="AY590" s="209" t="s">
        <v>309</v>
      </c>
      <c r="AZ590" t="s">
        <v>310</v>
      </c>
      <c r="BB590">
        <f t="shared" si="43"/>
        <v>1</v>
      </c>
      <c r="BC590">
        <f t="shared" si="44"/>
        <v>0</v>
      </c>
      <c r="BD590">
        <f t="shared" si="44"/>
        <v>0</v>
      </c>
      <c r="BE590">
        <f t="shared" si="44"/>
        <v>0</v>
      </c>
      <c r="BF590">
        <f t="shared" si="44"/>
        <v>0</v>
      </c>
      <c r="BG590">
        <f t="shared" si="44"/>
        <v>0</v>
      </c>
      <c r="BH590">
        <f t="shared" si="46"/>
        <v>0</v>
      </c>
      <c r="BI590">
        <f t="shared" si="46"/>
        <v>0</v>
      </c>
      <c r="BJ590">
        <f t="shared" si="46"/>
        <v>0</v>
      </c>
      <c r="BK590">
        <f t="shared" si="46"/>
        <v>1</v>
      </c>
      <c r="BL590">
        <f t="shared" si="46"/>
        <v>0</v>
      </c>
      <c r="BM590">
        <f t="shared" si="46"/>
        <v>0</v>
      </c>
      <c r="BN590">
        <f t="shared" si="46"/>
        <v>1</v>
      </c>
    </row>
    <row r="591" spans="3:66" x14ac:dyDescent="0.2">
      <c r="C591" s="167" t="str">
        <f>IFERROR(VLOOKUP(E591,BLIOTECAS!$C$1:$E$26,3,FALSE),"")</f>
        <v>Ciencias Experimentales</v>
      </c>
      <c r="D591" s="229">
        <v>43970.461805555555</v>
      </c>
      <c r="E591" t="s">
        <v>79</v>
      </c>
      <c r="F591" t="s">
        <v>311</v>
      </c>
      <c r="G591" t="s">
        <v>304</v>
      </c>
      <c r="H591" t="s">
        <v>462</v>
      </c>
      <c r="I591" t="s">
        <v>79</v>
      </c>
      <c r="J591" t="s">
        <v>77</v>
      </c>
      <c r="K591" t="s">
        <v>81</v>
      </c>
      <c r="L591" t="s">
        <v>463</v>
      </c>
      <c r="Q591">
        <v>5</v>
      </c>
      <c r="R591">
        <v>4</v>
      </c>
      <c r="S591">
        <v>5</v>
      </c>
      <c r="T591">
        <v>3</v>
      </c>
      <c r="U591">
        <v>4</v>
      </c>
      <c r="V591">
        <v>5</v>
      </c>
      <c r="X591">
        <v>5</v>
      </c>
      <c r="Y591">
        <v>5</v>
      </c>
      <c r="Z591">
        <v>5</v>
      </c>
      <c r="AA591">
        <v>5</v>
      </c>
      <c r="AB591">
        <v>5</v>
      </c>
      <c r="AC591" t="s">
        <v>464</v>
      </c>
      <c r="AJ591">
        <v>5</v>
      </c>
      <c r="AK591" t="s">
        <v>7</v>
      </c>
      <c r="AQ591" t="s">
        <v>7</v>
      </c>
      <c r="AR591" s="124" t="s">
        <v>7</v>
      </c>
      <c r="AS591" t="s">
        <v>7</v>
      </c>
      <c r="AU591" t="s">
        <v>239</v>
      </c>
      <c r="AW591">
        <v>5</v>
      </c>
      <c r="AX591" s="124">
        <v>5</v>
      </c>
      <c r="AY591" s="209" t="s">
        <v>309</v>
      </c>
      <c r="BA591" t="s">
        <v>465</v>
      </c>
      <c r="BB591">
        <f t="shared" si="43"/>
        <v>1</v>
      </c>
      <c r="BC591">
        <f t="shared" si="44"/>
        <v>0</v>
      </c>
      <c r="BD591">
        <f t="shared" si="44"/>
        <v>0</v>
      </c>
      <c r="BE591">
        <f t="shared" si="44"/>
        <v>0</v>
      </c>
      <c r="BF591">
        <f t="shared" si="44"/>
        <v>0</v>
      </c>
      <c r="BG591">
        <f t="shared" si="44"/>
        <v>0</v>
      </c>
      <c r="BH591">
        <f t="shared" si="46"/>
        <v>1</v>
      </c>
      <c r="BI591">
        <f t="shared" si="46"/>
        <v>1</v>
      </c>
      <c r="BJ591">
        <f t="shared" si="46"/>
        <v>1</v>
      </c>
      <c r="BK591">
        <f t="shared" si="46"/>
        <v>1</v>
      </c>
      <c r="BL591">
        <f t="shared" si="46"/>
        <v>0</v>
      </c>
      <c r="BM591">
        <f t="shared" si="46"/>
        <v>0</v>
      </c>
      <c r="BN591">
        <f t="shared" si="46"/>
        <v>0</v>
      </c>
    </row>
    <row r="592" spans="3:66" x14ac:dyDescent="0.2">
      <c r="C592" s="167" t="str">
        <f>IFERROR(VLOOKUP(E592,BLIOTECAS!$C$1:$E$26,3,FALSE),"")</f>
        <v>Ciencias Experimentales</v>
      </c>
      <c r="D592" s="229">
        <v>43970.461805555555</v>
      </c>
      <c r="E592" t="s">
        <v>77</v>
      </c>
      <c r="F592" t="s">
        <v>316</v>
      </c>
      <c r="G592" t="s">
        <v>303</v>
      </c>
      <c r="H592" t="s">
        <v>339</v>
      </c>
      <c r="I592" t="s">
        <v>75</v>
      </c>
      <c r="L592" t="s">
        <v>466</v>
      </c>
      <c r="Q592">
        <v>4</v>
      </c>
      <c r="R592">
        <v>4</v>
      </c>
      <c r="S592">
        <v>4</v>
      </c>
      <c r="T592">
        <v>4</v>
      </c>
      <c r="U592">
        <v>4</v>
      </c>
      <c r="V592">
        <v>3</v>
      </c>
      <c r="X592">
        <v>4</v>
      </c>
      <c r="Y592">
        <v>5</v>
      </c>
      <c r="Z592">
        <v>5</v>
      </c>
      <c r="AA592">
        <v>5</v>
      </c>
      <c r="AB592">
        <v>4</v>
      </c>
      <c r="AC592" t="s">
        <v>336</v>
      </c>
      <c r="AJ592">
        <v>5</v>
      </c>
      <c r="AK592" t="s">
        <v>239</v>
      </c>
      <c r="AL592" t="s">
        <v>323</v>
      </c>
      <c r="AQ592" t="s">
        <v>239</v>
      </c>
      <c r="AR592" s="124" t="s">
        <v>239</v>
      </c>
      <c r="AS592" t="s">
        <v>239</v>
      </c>
      <c r="AT592" t="s">
        <v>6</v>
      </c>
      <c r="AU592" t="s">
        <v>7</v>
      </c>
      <c r="AW592">
        <v>5</v>
      </c>
      <c r="AX592" s="124">
        <v>4</v>
      </c>
      <c r="AY592" s="209" t="s">
        <v>321</v>
      </c>
      <c r="AZ592" t="s">
        <v>315</v>
      </c>
      <c r="BB592">
        <f t="shared" si="43"/>
        <v>0</v>
      </c>
      <c r="BC592">
        <f t="shared" si="44"/>
        <v>0</v>
      </c>
      <c r="BD592">
        <f t="shared" si="44"/>
        <v>1</v>
      </c>
      <c r="BE592">
        <f t="shared" si="44"/>
        <v>0</v>
      </c>
      <c r="BF592">
        <f t="shared" si="44"/>
        <v>0</v>
      </c>
      <c r="BG592">
        <f t="shared" si="44"/>
        <v>0</v>
      </c>
      <c r="BH592">
        <f t="shared" si="46"/>
        <v>0</v>
      </c>
      <c r="BI592">
        <f t="shared" si="46"/>
        <v>0</v>
      </c>
      <c r="BJ592">
        <f t="shared" si="46"/>
        <v>0</v>
      </c>
      <c r="BK592">
        <f t="shared" si="46"/>
        <v>1</v>
      </c>
      <c r="BL592">
        <f t="shared" si="46"/>
        <v>1</v>
      </c>
      <c r="BM592">
        <f t="shared" si="46"/>
        <v>0</v>
      </c>
      <c r="BN592">
        <f t="shared" si="46"/>
        <v>0</v>
      </c>
    </row>
    <row r="593" spans="3:66" x14ac:dyDescent="0.2">
      <c r="C593" s="167" t="str">
        <f>IFERROR(VLOOKUP(E593,BLIOTECAS!$C$1:$E$26,3,FALSE),"")</f>
        <v>Humanidades</v>
      </c>
      <c r="D593" s="229">
        <v>43970.461805555555</v>
      </c>
      <c r="E593" t="s">
        <v>85</v>
      </c>
      <c r="F593" t="s">
        <v>311</v>
      </c>
      <c r="G593" t="s">
        <v>303</v>
      </c>
      <c r="H593" t="s">
        <v>312</v>
      </c>
      <c r="I593" t="s">
        <v>317</v>
      </c>
      <c r="J593" t="s">
        <v>87</v>
      </c>
      <c r="K593" t="s">
        <v>67</v>
      </c>
      <c r="L593" t="s">
        <v>467</v>
      </c>
      <c r="Q593">
        <v>5</v>
      </c>
      <c r="R593">
        <v>3</v>
      </c>
      <c r="S593">
        <v>4</v>
      </c>
      <c r="T593">
        <v>3</v>
      </c>
      <c r="U593">
        <v>3</v>
      </c>
      <c r="V593">
        <v>5</v>
      </c>
      <c r="X593">
        <v>2</v>
      </c>
      <c r="Y593">
        <v>4</v>
      </c>
      <c r="Z593">
        <v>2</v>
      </c>
      <c r="AA593">
        <v>4</v>
      </c>
      <c r="AB593">
        <v>4</v>
      </c>
      <c r="AC593" t="s">
        <v>371</v>
      </c>
      <c r="AJ593">
        <v>2</v>
      </c>
      <c r="AK593" t="s">
        <v>239</v>
      </c>
      <c r="AL593" t="s">
        <v>307</v>
      </c>
      <c r="AQ593" t="s">
        <v>239</v>
      </c>
      <c r="AR593" s="124" t="s">
        <v>7</v>
      </c>
      <c r="AS593" t="s">
        <v>7</v>
      </c>
      <c r="AU593" t="s">
        <v>7</v>
      </c>
      <c r="AW593">
        <v>5</v>
      </c>
      <c r="AX593" s="124">
        <v>5</v>
      </c>
      <c r="AY593" s="209" t="s">
        <v>321</v>
      </c>
      <c r="AZ593" t="s">
        <v>315</v>
      </c>
      <c r="BB593">
        <f t="shared" si="43"/>
        <v>1</v>
      </c>
      <c r="BC593">
        <f t="shared" si="44"/>
        <v>0</v>
      </c>
      <c r="BD593">
        <f t="shared" si="44"/>
        <v>0</v>
      </c>
      <c r="BE593">
        <f t="shared" si="44"/>
        <v>0</v>
      </c>
      <c r="BF593">
        <f t="shared" si="44"/>
        <v>0</v>
      </c>
      <c r="BG593">
        <f t="shared" si="44"/>
        <v>0</v>
      </c>
      <c r="BH593">
        <f t="shared" si="46"/>
        <v>1</v>
      </c>
      <c r="BI593">
        <f t="shared" si="46"/>
        <v>0</v>
      </c>
      <c r="BJ593">
        <f t="shared" si="46"/>
        <v>0</v>
      </c>
      <c r="BK593">
        <f t="shared" si="46"/>
        <v>0</v>
      </c>
      <c r="BL593">
        <f t="shared" si="46"/>
        <v>1</v>
      </c>
      <c r="BM593">
        <f t="shared" si="46"/>
        <v>0</v>
      </c>
      <c r="BN593">
        <f t="shared" si="46"/>
        <v>0</v>
      </c>
    </row>
    <row r="594" spans="3:66" x14ac:dyDescent="0.2">
      <c r="C594" s="167" t="str">
        <f>IFERROR(VLOOKUP(E594,BLIOTECAS!$C$1:$E$26,3,FALSE),"")</f>
        <v>Humanidades</v>
      </c>
      <c r="D594" s="229">
        <v>43970.461805555555</v>
      </c>
      <c r="E594" t="s">
        <v>85</v>
      </c>
      <c r="F594" t="s">
        <v>303</v>
      </c>
      <c r="G594" t="s">
        <v>304</v>
      </c>
      <c r="H594" t="s">
        <v>312</v>
      </c>
      <c r="I594" t="s">
        <v>318</v>
      </c>
      <c r="J594" t="s">
        <v>317</v>
      </c>
      <c r="Q594">
        <v>3</v>
      </c>
      <c r="R594">
        <v>4</v>
      </c>
      <c r="S594">
        <v>3</v>
      </c>
      <c r="T594">
        <v>3</v>
      </c>
      <c r="U594">
        <v>5</v>
      </c>
      <c r="V594">
        <v>2</v>
      </c>
      <c r="X594">
        <v>2</v>
      </c>
      <c r="Y594">
        <v>5</v>
      </c>
      <c r="Z594">
        <v>4</v>
      </c>
      <c r="AA594">
        <v>5</v>
      </c>
      <c r="AB594">
        <v>4</v>
      </c>
      <c r="AC594" t="s">
        <v>387</v>
      </c>
      <c r="AJ594">
        <v>3</v>
      </c>
      <c r="AK594" t="s">
        <v>239</v>
      </c>
      <c r="AL594" t="s">
        <v>323</v>
      </c>
      <c r="AQ594" t="s">
        <v>7</v>
      </c>
      <c r="AR594" s="124" t="s">
        <v>239</v>
      </c>
      <c r="AS594" t="s">
        <v>7</v>
      </c>
      <c r="AU594" t="s">
        <v>7</v>
      </c>
      <c r="AW594">
        <v>5</v>
      </c>
      <c r="AX594" s="124">
        <v>5</v>
      </c>
      <c r="AY594" s="209" t="s">
        <v>321</v>
      </c>
      <c r="BA594" t="s">
        <v>468</v>
      </c>
      <c r="BB594">
        <f t="shared" si="43"/>
        <v>1</v>
      </c>
      <c r="BC594">
        <f t="shared" si="44"/>
        <v>0</v>
      </c>
      <c r="BD594">
        <f t="shared" si="44"/>
        <v>0</v>
      </c>
      <c r="BE594">
        <f t="shared" si="44"/>
        <v>0</v>
      </c>
      <c r="BF594">
        <f t="shared" si="44"/>
        <v>0</v>
      </c>
      <c r="BG594">
        <f t="shared" si="44"/>
        <v>0</v>
      </c>
      <c r="BH594">
        <f t="shared" si="46"/>
        <v>0</v>
      </c>
      <c r="BI594">
        <f t="shared" si="46"/>
        <v>0</v>
      </c>
      <c r="BJ594">
        <f t="shared" si="46"/>
        <v>0</v>
      </c>
      <c r="BK594">
        <f t="shared" si="46"/>
        <v>1</v>
      </c>
      <c r="BL594">
        <f t="shared" si="46"/>
        <v>0</v>
      </c>
      <c r="BM594">
        <f t="shared" si="46"/>
        <v>0</v>
      </c>
      <c r="BN594">
        <f t="shared" si="46"/>
        <v>1</v>
      </c>
    </row>
    <row r="595" spans="3:66" x14ac:dyDescent="0.2">
      <c r="C595" s="167" t="str">
        <f>IFERROR(VLOOKUP(E595,BLIOTECAS!$C$1:$E$26,3,FALSE),"")</f>
        <v>Humanidades</v>
      </c>
      <c r="D595" s="229">
        <v>43970.461111111108</v>
      </c>
      <c r="E595" t="s">
        <v>83</v>
      </c>
      <c r="F595" t="s">
        <v>316</v>
      </c>
      <c r="G595" t="s">
        <v>311</v>
      </c>
      <c r="H595" t="s">
        <v>312</v>
      </c>
      <c r="I595" t="s">
        <v>83</v>
      </c>
      <c r="Q595">
        <v>3</v>
      </c>
      <c r="R595">
        <v>5</v>
      </c>
      <c r="S595">
        <v>3</v>
      </c>
      <c r="T595">
        <v>2</v>
      </c>
      <c r="U595">
        <v>2</v>
      </c>
      <c r="V595">
        <v>4</v>
      </c>
      <c r="X595">
        <v>3</v>
      </c>
      <c r="Y595">
        <v>5</v>
      </c>
      <c r="Z595">
        <v>3</v>
      </c>
      <c r="AA595">
        <v>5</v>
      </c>
      <c r="AB595">
        <v>4</v>
      </c>
      <c r="AC595" t="s">
        <v>314</v>
      </c>
      <c r="AJ595">
        <v>4</v>
      </c>
      <c r="AK595" t="s">
        <v>7</v>
      </c>
      <c r="AQ595" t="s">
        <v>7</v>
      </c>
      <c r="AR595" s="124" t="s">
        <v>239</v>
      </c>
      <c r="AS595" t="s">
        <v>7</v>
      </c>
      <c r="AU595" t="s">
        <v>239</v>
      </c>
      <c r="AW595">
        <v>5</v>
      </c>
      <c r="AX595" s="124">
        <v>5</v>
      </c>
      <c r="AY595" s="209" t="s">
        <v>309</v>
      </c>
      <c r="AZ595" t="s">
        <v>310</v>
      </c>
      <c r="BA595" t="s">
        <v>469</v>
      </c>
      <c r="BB595">
        <f t="shared" si="43"/>
        <v>1</v>
      </c>
      <c r="BC595">
        <f t="shared" si="44"/>
        <v>0</v>
      </c>
      <c r="BD595">
        <f t="shared" si="44"/>
        <v>0</v>
      </c>
      <c r="BE595">
        <f t="shared" si="44"/>
        <v>0</v>
      </c>
      <c r="BF595">
        <f t="shared" si="44"/>
        <v>0</v>
      </c>
      <c r="BG595">
        <f t="shared" si="44"/>
        <v>0</v>
      </c>
      <c r="BH595">
        <f t="shared" si="46"/>
        <v>0</v>
      </c>
      <c r="BI595">
        <f t="shared" si="46"/>
        <v>0</v>
      </c>
      <c r="BJ595">
        <f t="shared" si="46"/>
        <v>0</v>
      </c>
      <c r="BK595">
        <f t="shared" si="46"/>
        <v>0</v>
      </c>
      <c r="BL595">
        <f t="shared" si="46"/>
        <v>0</v>
      </c>
      <c r="BM595">
        <f t="shared" si="46"/>
        <v>1</v>
      </c>
      <c r="BN595">
        <f t="shared" si="46"/>
        <v>0</v>
      </c>
    </row>
    <row r="596" spans="3:66" x14ac:dyDescent="0.2">
      <c r="C596" s="167" t="str">
        <f>IFERROR(VLOOKUP(E596,BLIOTECAS!$C$1:$E$26,3,FALSE),"")</f>
        <v>Ciencias Sociales</v>
      </c>
      <c r="D596" s="229">
        <v>43970.461111111108</v>
      </c>
      <c r="E596" t="s">
        <v>82</v>
      </c>
      <c r="F596" t="s">
        <v>303</v>
      </c>
      <c r="G596" t="s">
        <v>311</v>
      </c>
      <c r="H596" t="s">
        <v>312</v>
      </c>
      <c r="I596" t="s">
        <v>317</v>
      </c>
      <c r="J596" t="s">
        <v>318</v>
      </c>
      <c r="K596" t="s">
        <v>87</v>
      </c>
      <c r="Q596">
        <v>4</v>
      </c>
      <c r="R596">
        <v>4</v>
      </c>
      <c r="S596">
        <v>3</v>
      </c>
      <c r="T596">
        <v>4</v>
      </c>
      <c r="U596">
        <v>4</v>
      </c>
      <c r="V596">
        <v>3</v>
      </c>
      <c r="X596">
        <v>5</v>
      </c>
      <c r="Y596">
        <v>4</v>
      </c>
      <c r="Z596">
        <v>4</v>
      </c>
      <c r="AA596">
        <v>3</v>
      </c>
      <c r="AB596">
        <v>5</v>
      </c>
      <c r="AC596" t="s">
        <v>328</v>
      </c>
      <c r="AJ596">
        <v>3</v>
      </c>
      <c r="AK596" t="s">
        <v>239</v>
      </c>
      <c r="AL596" t="s">
        <v>323</v>
      </c>
      <c r="AQ596" t="s">
        <v>7</v>
      </c>
      <c r="AR596" s="124" t="s">
        <v>239</v>
      </c>
      <c r="AS596" t="s">
        <v>7</v>
      </c>
      <c r="AU596" t="s">
        <v>7</v>
      </c>
      <c r="AW596">
        <v>5</v>
      </c>
      <c r="AX596" s="124">
        <v>5</v>
      </c>
      <c r="AY596" s="209" t="s">
        <v>343</v>
      </c>
      <c r="AZ596" t="s">
        <v>422</v>
      </c>
      <c r="BA596" t="s">
        <v>470</v>
      </c>
      <c r="BB596">
        <f t="shared" si="43"/>
        <v>1</v>
      </c>
      <c r="BC596">
        <f t="shared" si="44"/>
        <v>0</v>
      </c>
      <c r="BD596">
        <f t="shared" si="44"/>
        <v>0</v>
      </c>
      <c r="BE596">
        <f t="shared" si="44"/>
        <v>0</v>
      </c>
      <c r="BF596">
        <f t="shared" si="44"/>
        <v>0</v>
      </c>
      <c r="BG596">
        <f t="shared" si="44"/>
        <v>0</v>
      </c>
      <c r="BH596">
        <f t="shared" si="46"/>
        <v>1</v>
      </c>
      <c r="BI596">
        <f t="shared" si="46"/>
        <v>1</v>
      </c>
      <c r="BJ596">
        <f t="shared" si="46"/>
        <v>1</v>
      </c>
      <c r="BK596">
        <f t="shared" si="46"/>
        <v>1</v>
      </c>
      <c r="BL596">
        <f t="shared" si="46"/>
        <v>1</v>
      </c>
      <c r="BM596">
        <f t="shared" si="46"/>
        <v>0</v>
      </c>
      <c r="BN596">
        <f t="shared" si="46"/>
        <v>0</v>
      </c>
    </row>
    <row r="597" spans="3:66" x14ac:dyDescent="0.2">
      <c r="C597" s="167" t="str">
        <f>IFERROR(VLOOKUP(E597,BLIOTECAS!$C$1:$E$26,3,FALSE),"")</f>
        <v>Ciencias Experimentales</v>
      </c>
      <c r="D597" s="229">
        <v>43970.461111111108</v>
      </c>
      <c r="E597" t="s">
        <v>73</v>
      </c>
      <c r="F597" t="s">
        <v>316</v>
      </c>
      <c r="G597" t="s">
        <v>304</v>
      </c>
      <c r="H597" t="s">
        <v>312</v>
      </c>
      <c r="I597" t="s">
        <v>73</v>
      </c>
      <c r="Q597">
        <v>3</v>
      </c>
      <c r="R597">
        <v>5</v>
      </c>
      <c r="S597">
        <v>2</v>
      </c>
      <c r="T597">
        <v>5</v>
      </c>
      <c r="U597">
        <v>5</v>
      </c>
      <c r="V597">
        <v>4</v>
      </c>
      <c r="X597">
        <v>5</v>
      </c>
      <c r="Y597">
        <v>4</v>
      </c>
      <c r="Z597">
        <v>5</v>
      </c>
      <c r="AA597">
        <v>5</v>
      </c>
      <c r="AB597">
        <v>5</v>
      </c>
      <c r="AC597" t="s">
        <v>373</v>
      </c>
      <c r="AJ597">
        <v>4</v>
      </c>
      <c r="AK597" t="s">
        <v>239</v>
      </c>
      <c r="AL597" t="s">
        <v>323</v>
      </c>
      <c r="AQ597" t="s">
        <v>239</v>
      </c>
      <c r="AR597" s="124" t="s">
        <v>239</v>
      </c>
      <c r="AS597" t="s">
        <v>7</v>
      </c>
      <c r="AU597" t="s">
        <v>239</v>
      </c>
      <c r="AV597" t="s">
        <v>471</v>
      </c>
      <c r="AW597">
        <v>5</v>
      </c>
      <c r="AX597" s="124">
        <v>5</v>
      </c>
      <c r="AY597" s="209" t="s">
        <v>321</v>
      </c>
      <c r="AZ597" t="s">
        <v>310</v>
      </c>
      <c r="BA597" t="s">
        <v>472</v>
      </c>
      <c r="BB597">
        <f t="shared" si="43"/>
        <v>1</v>
      </c>
      <c r="BC597">
        <f t="shared" si="44"/>
        <v>0</v>
      </c>
      <c r="BD597">
        <f t="shared" si="44"/>
        <v>0</v>
      </c>
      <c r="BE597">
        <f t="shared" si="44"/>
        <v>0</v>
      </c>
      <c r="BF597">
        <f t="shared" si="44"/>
        <v>0</v>
      </c>
      <c r="BG597">
        <f t="shared" si="44"/>
        <v>0</v>
      </c>
      <c r="BH597">
        <f t="shared" si="46"/>
        <v>1</v>
      </c>
      <c r="BI597">
        <f t="shared" si="46"/>
        <v>0</v>
      </c>
      <c r="BJ597">
        <f t="shared" si="46"/>
        <v>0</v>
      </c>
      <c r="BK597">
        <f t="shared" si="46"/>
        <v>1</v>
      </c>
      <c r="BL597">
        <f t="shared" si="46"/>
        <v>0</v>
      </c>
      <c r="BM597">
        <f t="shared" si="46"/>
        <v>0</v>
      </c>
      <c r="BN597">
        <f t="shared" si="46"/>
        <v>0</v>
      </c>
    </row>
    <row r="598" spans="3:66" x14ac:dyDescent="0.2">
      <c r="C598" s="167" t="str">
        <f>IFERROR(VLOOKUP(E598,BLIOTECAS!$C$1:$E$26,3,FALSE),"")</f>
        <v>Humanidades</v>
      </c>
      <c r="D598" s="229">
        <v>43970.461111111108</v>
      </c>
      <c r="E598" t="s">
        <v>87</v>
      </c>
      <c r="F598" t="s">
        <v>311</v>
      </c>
      <c r="G598" t="s">
        <v>304</v>
      </c>
      <c r="H598" t="s">
        <v>312</v>
      </c>
      <c r="I598" t="s">
        <v>87</v>
      </c>
      <c r="J598" t="s">
        <v>72</v>
      </c>
      <c r="L598" t="s">
        <v>130</v>
      </c>
      <c r="Q598">
        <v>4</v>
      </c>
      <c r="R598">
        <v>4</v>
      </c>
      <c r="S598">
        <v>1</v>
      </c>
      <c r="T598">
        <v>3</v>
      </c>
      <c r="U598">
        <v>4</v>
      </c>
      <c r="V598">
        <v>3</v>
      </c>
      <c r="X598">
        <v>4</v>
      </c>
      <c r="Y598">
        <v>5</v>
      </c>
      <c r="Z598">
        <v>4</v>
      </c>
      <c r="AA598">
        <v>4</v>
      </c>
      <c r="AB598">
        <v>4</v>
      </c>
      <c r="AC598" t="s">
        <v>336</v>
      </c>
      <c r="AJ598">
        <v>2</v>
      </c>
      <c r="AK598" t="s">
        <v>7</v>
      </c>
      <c r="AQ598" t="s">
        <v>7</v>
      </c>
      <c r="AR598" s="124" t="s">
        <v>239</v>
      </c>
      <c r="AS598" t="s">
        <v>7</v>
      </c>
      <c r="AU598" t="s">
        <v>239</v>
      </c>
      <c r="AV598" t="s">
        <v>473</v>
      </c>
      <c r="AW598">
        <v>5</v>
      </c>
      <c r="AX598" s="124">
        <v>5</v>
      </c>
      <c r="AY598" s="209" t="s">
        <v>321</v>
      </c>
      <c r="AZ598" t="s">
        <v>315</v>
      </c>
      <c r="BB598">
        <f t="shared" si="43"/>
        <v>1</v>
      </c>
      <c r="BC598">
        <f t="shared" si="44"/>
        <v>0</v>
      </c>
      <c r="BD598">
        <f t="shared" si="44"/>
        <v>0</v>
      </c>
      <c r="BE598">
        <f t="shared" si="44"/>
        <v>0</v>
      </c>
      <c r="BF598">
        <f t="shared" si="44"/>
        <v>0</v>
      </c>
      <c r="BG598">
        <f t="shared" si="44"/>
        <v>0</v>
      </c>
      <c r="BH598">
        <f t="shared" si="46"/>
        <v>0</v>
      </c>
      <c r="BI598">
        <f t="shared" si="46"/>
        <v>0</v>
      </c>
      <c r="BJ598">
        <f t="shared" si="46"/>
        <v>0</v>
      </c>
      <c r="BK598">
        <f t="shared" si="46"/>
        <v>1</v>
      </c>
      <c r="BL598">
        <f t="shared" si="46"/>
        <v>1</v>
      </c>
      <c r="BM598">
        <f t="shared" si="46"/>
        <v>0</v>
      </c>
      <c r="BN598">
        <f t="shared" si="46"/>
        <v>0</v>
      </c>
    </row>
    <row r="599" spans="3:66" x14ac:dyDescent="0.2">
      <c r="C599" s="167" t="str">
        <f>IFERROR(VLOOKUP(E599,BLIOTECAS!$C$1:$E$26,3,FALSE),"")</f>
        <v>Ciencias de la Salud</v>
      </c>
      <c r="D599" s="229">
        <v>43970.461111111108</v>
      </c>
      <c r="E599" t="s">
        <v>89</v>
      </c>
      <c r="F599" t="s">
        <v>351</v>
      </c>
      <c r="G599" t="s">
        <v>303</v>
      </c>
      <c r="H599" t="s">
        <v>312</v>
      </c>
      <c r="I599" t="s">
        <v>89</v>
      </c>
      <c r="R599">
        <v>5</v>
      </c>
      <c r="U599">
        <v>3</v>
      </c>
      <c r="V599">
        <v>5</v>
      </c>
      <c r="X599">
        <v>5</v>
      </c>
      <c r="Y599">
        <v>5</v>
      </c>
      <c r="Z599">
        <v>4</v>
      </c>
      <c r="AA599">
        <v>5</v>
      </c>
      <c r="AB599">
        <v>4</v>
      </c>
      <c r="AC599" t="s">
        <v>336</v>
      </c>
      <c r="AJ599">
        <v>5</v>
      </c>
      <c r="AK599" t="s">
        <v>7</v>
      </c>
      <c r="AQ599" t="s">
        <v>7</v>
      </c>
      <c r="AR599" s="124" t="s">
        <v>7</v>
      </c>
      <c r="AS599" t="s">
        <v>239</v>
      </c>
      <c r="AT599" t="s">
        <v>324</v>
      </c>
      <c r="AU599" t="s">
        <v>7</v>
      </c>
      <c r="AV599" t="s">
        <v>474</v>
      </c>
      <c r="AW599">
        <v>5</v>
      </c>
      <c r="AX599" s="124">
        <v>5</v>
      </c>
      <c r="AY599" s="209" t="s">
        <v>309</v>
      </c>
      <c r="AZ599" t="s">
        <v>310</v>
      </c>
      <c r="BA599" t="s">
        <v>474</v>
      </c>
      <c r="BB599">
        <f t="shared" si="43"/>
        <v>1</v>
      </c>
      <c r="BC599">
        <f t="shared" si="44"/>
        <v>0</v>
      </c>
      <c r="BD599">
        <f t="shared" si="44"/>
        <v>0</v>
      </c>
      <c r="BE599">
        <f t="shared" si="44"/>
        <v>0</v>
      </c>
      <c r="BF599">
        <f t="shared" si="44"/>
        <v>0</v>
      </c>
      <c r="BG599">
        <f t="shared" si="44"/>
        <v>0</v>
      </c>
      <c r="BH599">
        <f t="shared" si="46"/>
        <v>0</v>
      </c>
      <c r="BI599">
        <f t="shared" si="46"/>
        <v>0</v>
      </c>
      <c r="BJ599">
        <f t="shared" si="46"/>
        <v>0</v>
      </c>
      <c r="BK599">
        <f t="shared" si="46"/>
        <v>1</v>
      </c>
      <c r="BL599">
        <f t="shared" si="46"/>
        <v>1</v>
      </c>
      <c r="BM599">
        <f t="shared" si="46"/>
        <v>0</v>
      </c>
      <c r="BN599">
        <f t="shared" si="46"/>
        <v>0</v>
      </c>
    </row>
    <row r="600" spans="3:66" x14ac:dyDescent="0.2">
      <c r="C600" s="167" t="str">
        <f>IFERROR(VLOOKUP(E600,BLIOTECAS!$C$1:$E$26,3,FALSE),"")</f>
        <v>Ciencias Experimentales</v>
      </c>
      <c r="D600" s="229">
        <v>43970.460416666669</v>
      </c>
      <c r="E600" t="s">
        <v>78</v>
      </c>
      <c r="F600" t="s">
        <v>303</v>
      </c>
      <c r="G600" t="s">
        <v>316</v>
      </c>
      <c r="H600" t="s">
        <v>330</v>
      </c>
      <c r="I600" t="s">
        <v>78</v>
      </c>
      <c r="Q600">
        <v>4</v>
      </c>
      <c r="R600">
        <v>5</v>
      </c>
      <c r="S600">
        <v>3</v>
      </c>
      <c r="T600">
        <v>3</v>
      </c>
      <c r="U600">
        <v>3</v>
      </c>
      <c r="V600">
        <v>4</v>
      </c>
      <c r="X600">
        <v>5</v>
      </c>
      <c r="Y600">
        <v>5</v>
      </c>
      <c r="Z600">
        <v>4</v>
      </c>
      <c r="AA600">
        <v>4</v>
      </c>
      <c r="AB600">
        <v>4</v>
      </c>
      <c r="AC600" t="s">
        <v>387</v>
      </c>
      <c r="AJ600">
        <v>4</v>
      </c>
      <c r="AK600" t="s">
        <v>239</v>
      </c>
      <c r="AL600" t="s">
        <v>323</v>
      </c>
      <c r="AQ600" t="s">
        <v>7</v>
      </c>
      <c r="AR600" s="124" t="s">
        <v>239</v>
      </c>
      <c r="AS600" t="s">
        <v>7</v>
      </c>
      <c r="AU600" t="s">
        <v>7</v>
      </c>
      <c r="AW600">
        <v>4</v>
      </c>
      <c r="AX600" s="124">
        <v>5</v>
      </c>
      <c r="AY600" s="209" t="s">
        <v>309</v>
      </c>
      <c r="AZ600" t="s">
        <v>315</v>
      </c>
      <c r="BB600">
        <f t="shared" si="43"/>
        <v>0</v>
      </c>
      <c r="BC600">
        <f t="shared" si="44"/>
        <v>1</v>
      </c>
      <c r="BD600">
        <f t="shared" si="44"/>
        <v>0</v>
      </c>
      <c r="BE600">
        <f t="shared" si="44"/>
        <v>0</v>
      </c>
      <c r="BF600">
        <f t="shared" si="44"/>
        <v>0</v>
      </c>
      <c r="BG600">
        <f t="shared" si="44"/>
        <v>0</v>
      </c>
      <c r="BH600">
        <f t="shared" si="46"/>
        <v>0</v>
      </c>
      <c r="BI600">
        <f t="shared" si="46"/>
        <v>0</v>
      </c>
      <c r="BJ600">
        <f t="shared" si="46"/>
        <v>0</v>
      </c>
      <c r="BK600">
        <f t="shared" si="46"/>
        <v>1</v>
      </c>
      <c r="BL600">
        <f t="shared" si="46"/>
        <v>0</v>
      </c>
      <c r="BM600">
        <f t="shared" si="46"/>
        <v>0</v>
      </c>
      <c r="BN600">
        <f t="shared" si="46"/>
        <v>1</v>
      </c>
    </row>
    <row r="601" spans="3:66" x14ac:dyDescent="0.2">
      <c r="C601" s="167" t="str">
        <f>IFERROR(VLOOKUP(E601,BLIOTECAS!$C$1:$E$26,3,FALSE),"")</f>
        <v>Ciencias de la Salud</v>
      </c>
      <c r="D601" s="229">
        <v>43970.460416666669</v>
      </c>
      <c r="E601" t="s">
        <v>92</v>
      </c>
      <c r="F601" t="s">
        <v>316</v>
      </c>
      <c r="G601" t="s">
        <v>311</v>
      </c>
      <c r="H601" t="s">
        <v>312</v>
      </c>
      <c r="I601" t="s">
        <v>92</v>
      </c>
      <c r="Q601">
        <v>4</v>
      </c>
      <c r="R601">
        <v>5</v>
      </c>
      <c r="S601">
        <v>3</v>
      </c>
      <c r="T601">
        <v>2</v>
      </c>
      <c r="U601">
        <v>5</v>
      </c>
      <c r="V601">
        <v>4</v>
      </c>
      <c r="X601">
        <v>4</v>
      </c>
      <c r="Y601">
        <v>3</v>
      </c>
      <c r="Z601">
        <v>2</v>
      </c>
      <c r="AA601">
        <v>3</v>
      </c>
      <c r="AB601">
        <v>2</v>
      </c>
      <c r="AC601" t="s">
        <v>369</v>
      </c>
      <c r="AJ601">
        <v>4</v>
      </c>
      <c r="AK601" t="s">
        <v>239</v>
      </c>
      <c r="AL601" t="s">
        <v>307</v>
      </c>
      <c r="AQ601" t="s">
        <v>239</v>
      </c>
      <c r="AR601" s="124" t="s">
        <v>239</v>
      </c>
      <c r="AS601" t="s">
        <v>239</v>
      </c>
      <c r="AU601" t="s">
        <v>239</v>
      </c>
      <c r="AW601">
        <v>5</v>
      </c>
      <c r="AX601" s="124">
        <v>5</v>
      </c>
      <c r="AY601" s="209" t="s">
        <v>309</v>
      </c>
      <c r="AZ601" t="s">
        <v>310</v>
      </c>
      <c r="BA601" t="s">
        <v>475</v>
      </c>
      <c r="BB601">
        <f t="shared" si="43"/>
        <v>1</v>
      </c>
      <c r="BC601">
        <f t="shared" si="44"/>
        <v>0</v>
      </c>
      <c r="BD601">
        <f t="shared" si="44"/>
        <v>0</v>
      </c>
      <c r="BE601">
        <f t="shared" si="44"/>
        <v>0</v>
      </c>
      <c r="BF601">
        <f t="shared" si="44"/>
        <v>0</v>
      </c>
      <c r="BG601">
        <f t="shared" si="44"/>
        <v>0</v>
      </c>
      <c r="BH601">
        <f t="shared" si="46"/>
        <v>0</v>
      </c>
      <c r="BI601">
        <f t="shared" si="46"/>
        <v>1</v>
      </c>
      <c r="BJ601">
        <f t="shared" si="46"/>
        <v>0</v>
      </c>
      <c r="BK601">
        <f t="shared" si="46"/>
        <v>0</v>
      </c>
      <c r="BL601">
        <f t="shared" si="46"/>
        <v>0</v>
      </c>
      <c r="BM601">
        <f t="shared" si="46"/>
        <v>0</v>
      </c>
      <c r="BN601">
        <f t="shared" si="46"/>
        <v>0</v>
      </c>
    </row>
    <row r="602" spans="3:66" x14ac:dyDescent="0.2">
      <c r="C602" s="167" t="str">
        <f>IFERROR(VLOOKUP(E602,BLIOTECAS!$C$1:$E$26,3,FALSE),"")</f>
        <v>Ciencias Experimentales</v>
      </c>
      <c r="D602" s="229">
        <v>43970.460416666669</v>
      </c>
      <c r="E602" t="s">
        <v>77</v>
      </c>
      <c r="F602" t="s">
        <v>303</v>
      </c>
      <c r="G602" t="s">
        <v>311</v>
      </c>
      <c r="H602" t="s">
        <v>312</v>
      </c>
      <c r="I602" t="s">
        <v>77</v>
      </c>
      <c r="J602" t="s">
        <v>88</v>
      </c>
      <c r="K602" t="s">
        <v>79</v>
      </c>
      <c r="Q602">
        <v>4</v>
      </c>
      <c r="R602">
        <v>3</v>
      </c>
      <c r="S602">
        <v>1</v>
      </c>
      <c r="T602">
        <v>1</v>
      </c>
      <c r="U602">
        <v>4</v>
      </c>
      <c r="V602">
        <v>4</v>
      </c>
      <c r="X602">
        <v>2</v>
      </c>
      <c r="Y602">
        <v>5</v>
      </c>
      <c r="Z602">
        <v>1</v>
      </c>
      <c r="AA602">
        <v>4</v>
      </c>
      <c r="AB602">
        <v>1</v>
      </c>
      <c r="AC602" t="s">
        <v>314</v>
      </c>
      <c r="AJ602">
        <v>5</v>
      </c>
      <c r="AK602" t="s">
        <v>239</v>
      </c>
      <c r="AL602" t="s">
        <v>323</v>
      </c>
      <c r="AQ602" t="s">
        <v>7</v>
      </c>
      <c r="AR602" s="124" t="s">
        <v>239</v>
      </c>
      <c r="AS602" t="s">
        <v>239</v>
      </c>
      <c r="AT602" t="s">
        <v>476</v>
      </c>
      <c r="AU602" t="s">
        <v>7</v>
      </c>
      <c r="AW602">
        <v>5</v>
      </c>
      <c r="AX602" s="124">
        <v>5</v>
      </c>
      <c r="AY602" s="209" t="s">
        <v>343</v>
      </c>
      <c r="AZ602" t="s">
        <v>315</v>
      </c>
      <c r="BA602" t="s">
        <v>477</v>
      </c>
      <c r="BB602">
        <f t="shared" si="43"/>
        <v>1</v>
      </c>
      <c r="BC602">
        <f t="shared" si="44"/>
        <v>0</v>
      </c>
      <c r="BD602">
        <f t="shared" si="44"/>
        <v>0</v>
      </c>
      <c r="BE602">
        <f t="shared" si="44"/>
        <v>0</v>
      </c>
      <c r="BF602">
        <f t="shared" si="44"/>
        <v>0</v>
      </c>
      <c r="BG602">
        <f t="shared" si="44"/>
        <v>0</v>
      </c>
      <c r="BH602">
        <f t="shared" si="46"/>
        <v>0</v>
      </c>
      <c r="BI602">
        <f t="shared" si="46"/>
        <v>0</v>
      </c>
      <c r="BJ602">
        <f t="shared" si="46"/>
        <v>0</v>
      </c>
      <c r="BK602">
        <f t="shared" si="46"/>
        <v>0</v>
      </c>
      <c r="BL602">
        <f t="shared" si="46"/>
        <v>0</v>
      </c>
      <c r="BM602">
        <f t="shared" si="46"/>
        <v>1</v>
      </c>
      <c r="BN602">
        <f t="shared" si="46"/>
        <v>0</v>
      </c>
    </row>
    <row r="603" spans="3:66" x14ac:dyDescent="0.2">
      <c r="C603" s="167" t="str">
        <f>IFERROR(VLOOKUP(E603,BLIOTECAS!$C$1:$E$26,3,FALSE),"")</f>
        <v>Ciencias Sociales</v>
      </c>
      <c r="D603" s="229">
        <v>43970.460416666669</v>
      </c>
      <c r="E603" t="s">
        <v>76</v>
      </c>
      <c r="F603" t="s">
        <v>303</v>
      </c>
      <c r="G603" t="s">
        <v>303</v>
      </c>
      <c r="H603" t="s">
        <v>312</v>
      </c>
      <c r="I603" t="s">
        <v>76</v>
      </c>
      <c r="Q603">
        <v>4</v>
      </c>
      <c r="R603">
        <v>3</v>
      </c>
      <c r="S603">
        <v>4</v>
      </c>
      <c r="T603">
        <v>1</v>
      </c>
      <c r="U603">
        <v>4</v>
      </c>
      <c r="V603">
        <v>4</v>
      </c>
      <c r="X603">
        <v>4</v>
      </c>
      <c r="Y603">
        <v>5</v>
      </c>
      <c r="Z603">
        <v>4</v>
      </c>
      <c r="AA603">
        <v>5</v>
      </c>
      <c r="AB603">
        <v>4</v>
      </c>
      <c r="AC603" t="s">
        <v>326</v>
      </c>
      <c r="AJ603">
        <v>4</v>
      </c>
      <c r="AK603" t="s">
        <v>239</v>
      </c>
      <c r="AL603" t="s">
        <v>323</v>
      </c>
      <c r="AQ603" t="s">
        <v>239</v>
      </c>
      <c r="AR603" s="124" t="s">
        <v>7</v>
      </c>
      <c r="AS603" t="s">
        <v>239</v>
      </c>
      <c r="AT603" t="s">
        <v>324</v>
      </c>
      <c r="AU603" t="s">
        <v>7</v>
      </c>
      <c r="AW603">
        <v>5</v>
      </c>
      <c r="AX603" s="124">
        <v>5</v>
      </c>
      <c r="AY603" s="209" t="s">
        <v>321</v>
      </c>
      <c r="AZ603" t="s">
        <v>337</v>
      </c>
      <c r="BB603">
        <f t="shared" si="43"/>
        <v>1</v>
      </c>
      <c r="BC603">
        <f t="shared" si="44"/>
        <v>0</v>
      </c>
      <c r="BD603">
        <f t="shared" si="44"/>
        <v>0</v>
      </c>
      <c r="BE603">
        <f t="shared" si="44"/>
        <v>0</v>
      </c>
      <c r="BF603">
        <f t="shared" si="44"/>
        <v>0</v>
      </c>
      <c r="BG603">
        <f t="shared" si="44"/>
        <v>0</v>
      </c>
      <c r="BH603">
        <f t="shared" si="46"/>
        <v>0</v>
      </c>
      <c r="BI603">
        <f t="shared" si="46"/>
        <v>0</v>
      </c>
      <c r="BJ603">
        <f t="shared" si="46"/>
        <v>0</v>
      </c>
      <c r="BK603">
        <f t="shared" si="46"/>
        <v>1</v>
      </c>
      <c r="BL603">
        <f t="shared" si="46"/>
        <v>0</v>
      </c>
      <c r="BM603">
        <f t="shared" si="46"/>
        <v>0</v>
      </c>
      <c r="BN603">
        <f t="shared" si="46"/>
        <v>0</v>
      </c>
    </row>
    <row r="604" spans="3:66" x14ac:dyDescent="0.2">
      <c r="C604" s="167" t="str">
        <f>IFERROR(VLOOKUP(E604,BLIOTECAS!$C$1:$E$26,3,FALSE),"")</f>
        <v>Ciencias Sociales</v>
      </c>
      <c r="D604" s="229">
        <v>43970.460416666669</v>
      </c>
      <c r="E604" t="s">
        <v>76</v>
      </c>
      <c r="F604" t="s">
        <v>316</v>
      </c>
      <c r="G604" t="s">
        <v>304</v>
      </c>
      <c r="H604" t="s">
        <v>312</v>
      </c>
      <c r="I604" t="s">
        <v>76</v>
      </c>
      <c r="Q604">
        <v>1</v>
      </c>
      <c r="R604">
        <v>5</v>
      </c>
      <c r="S604">
        <v>2</v>
      </c>
      <c r="T604">
        <v>4</v>
      </c>
      <c r="U604">
        <v>4</v>
      </c>
      <c r="V604">
        <v>4</v>
      </c>
      <c r="X604">
        <v>5</v>
      </c>
      <c r="Y604">
        <v>5</v>
      </c>
      <c r="Z604">
        <v>5</v>
      </c>
      <c r="AA604">
        <v>5</v>
      </c>
      <c r="AB604">
        <v>5</v>
      </c>
      <c r="AC604" t="s">
        <v>336</v>
      </c>
      <c r="AJ604">
        <v>5</v>
      </c>
      <c r="AK604" t="s">
        <v>239</v>
      </c>
      <c r="AL604" t="s">
        <v>323</v>
      </c>
      <c r="AQ604" t="s">
        <v>239</v>
      </c>
      <c r="AR604" s="124" t="s">
        <v>239</v>
      </c>
      <c r="AS604" t="s">
        <v>239</v>
      </c>
      <c r="AT604" t="s">
        <v>324</v>
      </c>
      <c r="AU604" t="s">
        <v>7</v>
      </c>
      <c r="AW604">
        <v>5</v>
      </c>
      <c r="AX604" s="124">
        <v>5</v>
      </c>
      <c r="AY604" s="209" t="s">
        <v>309</v>
      </c>
      <c r="AZ604" t="s">
        <v>315</v>
      </c>
      <c r="BB604">
        <f t="shared" si="43"/>
        <v>1</v>
      </c>
      <c r="BC604">
        <f t="shared" si="44"/>
        <v>0</v>
      </c>
      <c r="BD604">
        <f t="shared" si="44"/>
        <v>0</v>
      </c>
      <c r="BE604">
        <f t="shared" si="44"/>
        <v>0</v>
      </c>
      <c r="BF604">
        <f t="shared" si="44"/>
        <v>0</v>
      </c>
      <c r="BG604">
        <f t="shared" si="44"/>
        <v>0</v>
      </c>
      <c r="BH604">
        <f t="shared" si="46"/>
        <v>0</v>
      </c>
      <c r="BI604">
        <f t="shared" si="46"/>
        <v>0</v>
      </c>
      <c r="BJ604">
        <f t="shared" si="46"/>
        <v>0</v>
      </c>
      <c r="BK604">
        <f t="shared" si="46"/>
        <v>1</v>
      </c>
      <c r="BL604">
        <f t="shared" si="46"/>
        <v>1</v>
      </c>
      <c r="BM604">
        <f t="shared" si="46"/>
        <v>0</v>
      </c>
      <c r="BN604">
        <f t="shared" si="46"/>
        <v>0</v>
      </c>
    </row>
    <row r="605" spans="3:66" x14ac:dyDescent="0.2">
      <c r="C605" s="167" t="str">
        <f>IFERROR(VLOOKUP(E605,BLIOTECAS!$C$1:$E$26,3,FALSE),"")</f>
        <v>Ciencias Sociales</v>
      </c>
      <c r="D605" s="229">
        <v>43970.460416666669</v>
      </c>
      <c r="E605" t="s">
        <v>76</v>
      </c>
      <c r="F605" t="s">
        <v>311</v>
      </c>
      <c r="G605" t="s">
        <v>304</v>
      </c>
      <c r="H605" t="s">
        <v>478</v>
      </c>
      <c r="I605" t="s">
        <v>76</v>
      </c>
      <c r="J605" t="s">
        <v>317</v>
      </c>
      <c r="K605" t="s">
        <v>87</v>
      </c>
      <c r="L605" t="s">
        <v>479</v>
      </c>
      <c r="Q605">
        <v>5</v>
      </c>
      <c r="R605">
        <v>5</v>
      </c>
      <c r="S605">
        <v>2</v>
      </c>
      <c r="T605">
        <v>1</v>
      </c>
      <c r="U605">
        <v>1</v>
      </c>
      <c r="V605">
        <v>3</v>
      </c>
      <c r="X605">
        <v>3</v>
      </c>
      <c r="Y605">
        <v>4</v>
      </c>
      <c r="Z605">
        <v>3</v>
      </c>
      <c r="AA605">
        <v>2</v>
      </c>
      <c r="AB605">
        <v>4</v>
      </c>
      <c r="AC605" t="s">
        <v>314</v>
      </c>
      <c r="AJ605">
        <v>4</v>
      </c>
      <c r="AK605" t="s">
        <v>239</v>
      </c>
      <c r="AL605" t="s">
        <v>307</v>
      </c>
      <c r="AQ605" t="s">
        <v>7</v>
      </c>
      <c r="AR605" s="124" t="s">
        <v>239</v>
      </c>
      <c r="AS605" t="s">
        <v>239</v>
      </c>
      <c r="AT605" t="s">
        <v>324</v>
      </c>
      <c r="AU605" t="s">
        <v>239</v>
      </c>
      <c r="AW605">
        <v>5</v>
      </c>
      <c r="AX605" s="124">
        <v>5</v>
      </c>
      <c r="AY605" s="209" t="s">
        <v>321</v>
      </c>
      <c r="AZ605" t="s">
        <v>315</v>
      </c>
      <c r="BB605">
        <f t="shared" si="43"/>
        <v>0</v>
      </c>
      <c r="BC605">
        <f t="shared" si="44"/>
        <v>1</v>
      </c>
      <c r="BD605">
        <f t="shared" si="44"/>
        <v>1</v>
      </c>
      <c r="BE605">
        <f t="shared" si="44"/>
        <v>0</v>
      </c>
      <c r="BF605">
        <f t="shared" si="44"/>
        <v>1</v>
      </c>
      <c r="BG605">
        <f t="shared" si="44"/>
        <v>0</v>
      </c>
      <c r="BH605">
        <f t="shared" si="46"/>
        <v>0</v>
      </c>
      <c r="BI605">
        <f t="shared" si="46"/>
        <v>0</v>
      </c>
      <c r="BJ605">
        <f t="shared" si="46"/>
        <v>0</v>
      </c>
      <c r="BK605">
        <f t="shared" si="46"/>
        <v>0</v>
      </c>
      <c r="BL605">
        <f t="shared" si="46"/>
        <v>0</v>
      </c>
      <c r="BM605">
        <f t="shared" si="46"/>
        <v>1</v>
      </c>
      <c r="BN605">
        <f t="shared" si="46"/>
        <v>0</v>
      </c>
    </row>
    <row r="606" spans="3:66" x14ac:dyDescent="0.2">
      <c r="C606" s="167" t="str">
        <f>IFERROR(VLOOKUP(E606,BLIOTECAS!$C$1:$E$26,3,FALSE),"")</f>
        <v>Ciencias Sociales</v>
      </c>
      <c r="D606" s="229">
        <v>43970.460416666669</v>
      </c>
      <c r="E606" t="s">
        <v>76</v>
      </c>
      <c r="F606" t="s">
        <v>311</v>
      </c>
      <c r="G606" t="s">
        <v>304</v>
      </c>
      <c r="H606" t="s">
        <v>384</v>
      </c>
      <c r="I606" t="s">
        <v>76</v>
      </c>
      <c r="J606" t="s">
        <v>80</v>
      </c>
      <c r="K606" t="s">
        <v>91</v>
      </c>
      <c r="Q606">
        <v>5</v>
      </c>
      <c r="R606">
        <v>5</v>
      </c>
      <c r="S606">
        <v>5</v>
      </c>
      <c r="T606">
        <v>5</v>
      </c>
      <c r="U606">
        <v>5</v>
      </c>
      <c r="V606">
        <v>5</v>
      </c>
      <c r="X606">
        <v>5</v>
      </c>
      <c r="Y606">
        <v>5</v>
      </c>
      <c r="Z606">
        <v>5</v>
      </c>
      <c r="AA606">
        <v>5</v>
      </c>
      <c r="AB606">
        <v>5</v>
      </c>
      <c r="AC606" t="s">
        <v>352</v>
      </c>
      <c r="AJ606">
        <v>5</v>
      </c>
      <c r="AK606" t="s">
        <v>239</v>
      </c>
      <c r="AQ606" t="s">
        <v>7</v>
      </c>
      <c r="AR606" s="124" t="s">
        <v>239</v>
      </c>
      <c r="AS606" t="s">
        <v>7</v>
      </c>
      <c r="AU606" t="s">
        <v>239</v>
      </c>
      <c r="AW606">
        <v>5</v>
      </c>
      <c r="AX606" s="124">
        <v>5</v>
      </c>
      <c r="AY606" s="209" t="s">
        <v>309</v>
      </c>
      <c r="AZ606" t="s">
        <v>337</v>
      </c>
      <c r="BA606" t="s">
        <v>480</v>
      </c>
      <c r="BB606">
        <f t="shared" si="43"/>
        <v>1</v>
      </c>
      <c r="BC606">
        <f t="shared" si="44"/>
        <v>0</v>
      </c>
      <c r="BD606">
        <f t="shared" si="44"/>
        <v>1</v>
      </c>
      <c r="BE606">
        <f t="shared" si="44"/>
        <v>0</v>
      </c>
      <c r="BF606">
        <f t="shared" si="44"/>
        <v>0</v>
      </c>
      <c r="BG606">
        <f t="shared" si="44"/>
        <v>0</v>
      </c>
      <c r="BH606">
        <f t="shared" si="46"/>
        <v>0</v>
      </c>
      <c r="BI606">
        <f t="shared" si="46"/>
        <v>0</v>
      </c>
      <c r="BJ606">
        <f t="shared" si="46"/>
        <v>0</v>
      </c>
      <c r="BK606">
        <f t="shared" si="46"/>
        <v>0</v>
      </c>
      <c r="BL606">
        <f t="shared" si="46"/>
        <v>0</v>
      </c>
      <c r="BM606">
        <f t="shared" si="46"/>
        <v>0</v>
      </c>
      <c r="BN606">
        <f t="shared" si="46"/>
        <v>1</v>
      </c>
    </row>
    <row r="607" spans="3:66" x14ac:dyDescent="0.2">
      <c r="C607" s="167" t="str">
        <f>IFERROR(VLOOKUP(E607,BLIOTECAS!$C$1:$E$26,3,FALSE),"")</f>
        <v>Ciencias Experimentales</v>
      </c>
      <c r="D607" s="229">
        <v>43970.459722222222</v>
      </c>
      <c r="E607" t="s">
        <v>78</v>
      </c>
      <c r="F607" t="s">
        <v>311</v>
      </c>
      <c r="G607" t="s">
        <v>311</v>
      </c>
      <c r="H607" t="s">
        <v>312</v>
      </c>
      <c r="I607" t="s">
        <v>78</v>
      </c>
      <c r="Q607">
        <v>5</v>
      </c>
      <c r="R607">
        <v>5</v>
      </c>
      <c r="S607">
        <v>3</v>
      </c>
      <c r="T607">
        <v>4</v>
      </c>
      <c r="U607">
        <v>4</v>
      </c>
      <c r="V607">
        <v>5</v>
      </c>
      <c r="X607">
        <v>4</v>
      </c>
      <c r="Y607">
        <v>5</v>
      </c>
      <c r="Z607">
        <v>4</v>
      </c>
      <c r="AA607">
        <v>5</v>
      </c>
      <c r="AB607">
        <v>5</v>
      </c>
      <c r="AC607" t="s">
        <v>481</v>
      </c>
      <c r="AJ607">
        <v>5</v>
      </c>
      <c r="AK607" t="s">
        <v>239</v>
      </c>
      <c r="AL607" t="s">
        <v>327</v>
      </c>
      <c r="AQ607" t="s">
        <v>239</v>
      </c>
      <c r="AR607" s="124" t="s">
        <v>239</v>
      </c>
      <c r="AS607" t="s">
        <v>239</v>
      </c>
      <c r="AT607" t="s">
        <v>324</v>
      </c>
      <c r="AU607" t="s">
        <v>239</v>
      </c>
      <c r="AW607">
        <v>5</v>
      </c>
      <c r="AX607" s="124">
        <v>5</v>
      </c>
      <c r="AY607" s="209" t="s">
        <v>309</v>
      </c>
      <c r="AZ607" t="s">
        <v>310</v>
      </c>
      <c r="BB607">
        <f t="shared" si="43"/>
        <v>1</v>
      </c>
      <c r="BC607">
        <f t="shared" si="44"/>
        <v>0</v>
      </c>
      <c r="BD607">
        <f t="shared" si="44"/>
        <v>0</v>
      </c>
      <c r="BE607">
        <f t="shared" si="44"/>
        <v>0</v>
      </c>
      <c r="BF607">
        <f t="shared" si="44"/>
        <v>0</v>
      </c>
      <c r="BG607">
        <f t="shared" si="44"/>
        <v>0</v>
      </c>
      <c r="BH607">
        <f t="shared" si="46"/>
        <v>0</v>
      </c>
      <c r="BI607">
        <f t="shared" si="46"/>
        <v>0</v>
      </c>
      <c r="BJ607">
        <f t="shared" si="46"/>
        <v>0</v>
      </c>
      <c r="BK607">
        <f t="shared" si="46"/>
        <v>0</v>
      </c>
      <c r="BL607">
        <f t="shared" si="46"/>
        <v>0</v>
      </c>
      <c r="BM607">
        <f t="shared" si="46"/>
        <v>1</v>
      </c>
      <c r="BN607">
        <f t="shared" si="46"/>
        <v>1</v>
      </c>
    </row>
    <row r="608" spans="3:66" x14ac:dyDescent="0.2">
      <c r="C608" s="167" t="str">
        <f>IFERROR(VLOOKUP(E608,BLIOTECAS!$C$1:$E$26,3,FALSE),"")</f>
        <v>Humanidades</v>
      </c>
      <c r="D608" s="229">
        <v>43970.459722222222</v>
      </c>
      <c r="E608" t="s">
        <v>85</v>
      </c>
      <c r="F608" t="s">
        <v>311</v>
      </c>
      <c r="G608" t="s">
        <v>311</v>
      </c>
      <c r="H608" t="s">
        <v>312</v>
      </c>
      <c r="I608" t="s">
        <v>318</v>
      </c>
      <c r="J608" t="s">
        <v>317</v>
      </c>
      <c r="K608" t="s">
        <v>87</v>
      </c>
      <c r="L608" t="s">
        <v>482</v>
      </c>
      <c r="Q608">
        <v>4</v>
      </c>
      <c r="R608">
        <v>5</v>
      </c>
      <c r="S608">
        <v>2</v>
      </c>
      <c r="T608">
        <v>1</v>
      </c>
      <c r="U608">
        <v>5</v>
      </c>
      <c r="V608">
        <v>4</v>
      </c>
      <c r="X608">
        <v>4</v>
      </c>
      <c r="Y608">
        <v>5</v>
      </c>
      <c r="Z608">
        <v>1</v>
      </c>
      <c r="AA608">
        <v>5</v>
      </c>
      <c r="AB608">
        <v>4</v>
      </c>
      <c r="AC608" t="s">
        <v>371</v>
      </c>
      <c r="AJ608">
        <v>5</v>
      </c>
      <c r="AK608" t="s">
        <v>239</v>
      </c>
      <c r="AL608" t="s">
        <v>323</v>
      </c>
      <c r="AQ608" t="s">
        <v>7</v>
      </c>
      <c r="AR608" s="124" t="s">
        <v>239</v>
      </c>
      <c r="AS608" t="s">
        <v>239</v>
      </c>
      <c r="AT608" t="s">
        <v>324</v>
      </c>
      <c r="AU608" t="s">
        <v>7</v>
      </c>
      <c r="AW608">
        <v>5</v>
      </c>
      <c r="AX608" s="124">
        <v>5</v>
      </c>
      <c r="AY608" s="209" t="s">
        <v>321</v>
      </c>
      <c r="AZ608" t="s">
        <v>310</v>
      </c>
      <c r="BA608" t="s">
        <v>483</v>
      </c>
      <c r="BB608">
        <f t="shared" si="43"/>
        <v>1</v>
      </c>
      <c r="BC608">
        <f t="shared" si="44"/>
        <v>0</v>
      </c>
      <c r="BD608">
        <f t="shared" si="44"/>
        <v>0</v>
      </c>
      <c r="BE608">
        <f t="shared" si="44"/>
        <v>0</v>
      </c>
      <c r="BF608">
        <f t="shared" si="44"/>
        <v>0</v>
      </c>
      <c r="BG608">
        <f t="shared" si="44"/>
        <v>0</v>
      </c>
      <c r="BH608">
        <f t="shared" si="46"/>
        <v>1</v>
      </c>
      <c r="BI608">
        <f t="shared" si="46"/>
        <v>0</v>
      </c>
      <c r="BJ608">
        <f t="shared" si="46"/>
        <v>0</v>
      </c>
      <c r="BK608">
        <f t="shared" si="46"/>
        <v>0</v>
      </c>
      <c r="BL608">
        <f t="shared" si="46"/>
        <v>1</v>
      </c>
      <c r="BM608">
        <f t="shared" si="46"/>
        <v>0</v>
      </c>
      <c r="BN608">
        <f t="shared" si="46"/>
        <v>0</v>
      </c>
    </row>
    <row r="609" spans="3:66" x14ac:dyDescent="0.2">
      <c r="C609" s="167" t="str">
        <f>IFERROR(VLOOKUP(E609,BLIOTECAS!$C$1:$E$26,3,FALSE),"")</f>
        <v>Ciencias Sociales</v>
      </c>
      <c r="D609" s="229">
        <v>43970.459722222222</v>
      </c>
      <c r="E609" t="s">
        <v>80</v>
      </c>
      <c r="F609" t="s">
        <v>303</v>
      </c>
      <c r="G609" t="s">
        <v>304</v>
      </c>
      <c r="H609" t="s">
        <v>312</v>
      </c>
      <c r="I609" t="s">
        <v>80</v>
      </c>
      <c r="J609" t="s">
        <v>317</v>
      </c>
      <c r="Q609">
        <v>3</v>
      </c>
      <c r="R609">
        <v>5</v>
      </c>
      <c r="S609">
        <v>3</v>
      </c>
      <c r="U609">
        <v>3</v>
      </c>
      <c r="V609">
        <v>4</v>
      </c>
      <c r="X609">
        <v>3</v>
      </c>
      <c r="Z609">
        <v>3</v>
      </c>
      <c r="AA609">
        <v>5</v>
      </c>
      <c r="AB609">
        <v>4</v>
      </c>
      <c r="AC609" t="s">
        <v>352</v>
      </c>
      <c r="AJ609">
        <v>4</v>
      </c>
      <c r="AK609" t="s">
        <v>7</v>
      </c>
      <c r="AQ609" t="s">
        <v>239</v>
      </c>
      <c r="AR609" s="124" t="s">
        <v>239</v>
      </c>
      <c r="AS609" t="s">
        <v>239</v>
      </c>
      <c r="AT609" t="s">
        <v>6</v>
      </c>
      <c r="AU609" t="s">
        <v>239</v>
      </c>
      <c r="AV609" t="s">
        <v>484</v>
      </c>
      <c r="AW609">
        <v>5</v>
      </c>
      <c r="AX609" s="124">
        <v>5</v>
      </c>
      <c r="AY609" s="209" t="s">
        <v>309</v>
      </c>
      <c r="AZ609" t="s">
        <v>315</v>
      </c>
      <c r="BA609" t="s">
        <v>485</v>
      </c>
      <c r="BB609">
        <f t="shared" si="43"/>
        <v>1</v>
      </c>
      <c r="BC609">
        <f t="shared" si="44"/>
        <v>0</v>
      </c>
      <c r="BD609">
        <f t="shared" si="44"/>
        <v>0</v>
      </c>
      <c r="BE609">
        <f t="shared" si="44"/>
        <v>0</v>
      </c>
      <c r="BF609">
        <f t="shared" si="44"/>
        <v>0</v>
      </c>
      <c r="BG609">
        <f t="shared" si="44"/>
        <v>0</v>
      </c>
      <c r="BH609">
        <f t="shared" si="46"/>
        <v>0</v>
      </c>
      <c r="BI609">
        <f t="shared" si="46"/>
        <v>0</v>
      </c>
      <c r="BJ609">
        <f t="shared" si="46"/>
        <v>0</v>
      </c>
      <c r="BK609">
        <f t="shared" si="46"/>
        <v>0</v>
      </c>
      <c r="BL609">
        <f t="shared" si="46"/>
        <v>0</v>
      </c>
      <c r="BM609">
        <f t="shared" si="46"/>
        <v>0</v>
      </c>
      <c r="BN609">
        <f t="shared" si="46"/>
        <v>1</v>
      </c>
    </row>
    <row r="610" spans="3:66" x14ac:dyDescent="0.2">
      <c r="C610" s="167" t="str">
        <f>IFERROR(VLOOKUP(E610,BLIOTECAS!$C$1:$E$26,3,FALSE),"")</f>
        <v>Ciencias Sociales</v>
      </c>
      <c r="D610" s="229">
        <v>43970.459722222222</v>
      </c>
      <c r="E610" t="s">
        <v>82</v>
      </c>
      <c r="F610" t="s">
        <v>311</v>
      </c>
      <c r="G610" t="s">
        <v>304</v>
      </c>
      <c r="H610" t="s">
        <v>339</v>
      </c>
      <c r="I610" t="s">
        <v>486</v>
      </c>
      <c r="J610" t="s">
        <v>317</v>
      </c>
      <c r="K610" t="s">
        <v>199</v>
      </c>
      <c r="Q610">
        <v>4</v>
      </c>
      <c r="R610">
        <v>4</v>
      </c>
      <c r="S610">
        <v>5</v>
      </c>
      <c r="T610">
        <v>2</v>
      </c>
      <c r="U610">
        <v>3</v>
      </c>
      <c r="V610">
        <v>5</v>
      </c>
      <c r="X610">
        <v>4</v>
      </c>
      <c r="Y610">
        <v>5</v>
      </c>
      <c r="Z610">
        <v>5</v>
      </c>
      <c r="AA610">
        <v>3</v>
      </c>
      <c r="AB610">
        <v>5</v>
      </c>
      <c r="AC610" t="s">
        <v>314</v>
      </c>
      <c r="AJ610">
        <v>4</v>
      </c>
      <c r="AK610" t="s">
        <v>239</v>
      </c>
      <c r="AL610" t="s">
        <v>323</v>
      </c>
      <c r="AQ610" t="s">
        <v>7</v>
      </c>
      <c r="AR610" s="124" t="s">
        <v>239</v>
      </c>
      <c r="AS610" t="s">
        <v>239</v>
      </c>
      <c r="AT610" t="s">
        <v>324</v>
      </c>
      <c r="AU610" t="s">
        <v>7</v>
      </c>
      <c r="AW610">
        <v>5</v>
      </c>
      <c r="AX610" s="124">
        <v>5</v>
      </c>
      <c r="AY610" s="209" t="s">
        <v>309</v>
      </c>
      <c r="AZ610" t="s">
        <v>310</v>
      </c>
      <c r="BB610">
        <f t="shared" si="43"/>
        <v>0</v>
      </c>
      <c r="BC610">
        <f t="shared" si="44"/>
        <v>0</v>
      </c>
      <c r="BD610">
        <f t="shared" si="44"/>
        <v>1</v>
      </c>
      <c r="BE610">
        <f t="shared" si="44"/>
        <v>0</v>
      </c>
      <c r="BF610">
        <f t="shared" si="44"/>
        <v>0</v>
      </c>
      <c r="BG610">
        <f t="shared" si="44"/>
        <v>0</v>
      </c>
      <c r="BH610">
        <f t="shared" si="46"/>
        <v>0</v>
      </c>
      <c r="BI610">
        <f t="shared" si="46"/>
        <v>0</v>
      </c>
      <c r="BJ610">
        <f t="shared" si="46"/>
        <v>0</v>
      </c>
      <c r="BK610">
        <f t="shared" si="46"/>
        <v>0</v>
      </c>
      <c r="BL610">
        <f t="shared" si="46"/>
        <v>0</v>
      </c>
      <c r="BM610">
        <f t="shared" si="46"/>
        <v>1</v>
      </c>
      <c r="BN610">
        <f t="shared" si="46"/>
        <v>0</v>
      </c>
    </row>
    <row r="611" spans="3:66" x14ac:dyDescent="0.2">
      <c r="C611" s="167" t="str">
        <f>IFERROR(VLOOKUP(E611,BLIOTECAS!$C$1:$E$26,3,FALSE),"")</f>
        <v>Humanidades</v>
      </c>
      <c r="D611" s="229">
        <v>43970.459027777775</v>
      </c>
      <c r="E611" t="s">
        <v>87</v>
      </c>
      <c r="F611" t="s">
        <v>311</v>
      </c>
      <c r="G611" t="s">
        <v>304</v>
      </c>
      <c r="H611" t="s">
        <v>312</v>
      </c>
      <c r="I611" t="s">
        <v>87</v>
      </c>
      <c r="J611" t="s">
        <v>317</v>
      </c>
      <c r="Q611">
        <v>4</v>
      </c>
      <c r="R611">
        <v>5</v>
      </c>
      <c r="S611">
        <v>5</v>
      </c>
      <c r="T611">
        <v>2</v>
      </c>
      <c r="U611">
        <v>4</v>
      </c>
      <c r="V611">
        <v>4</v>
      </c>
      <c r="X611">
        <v>4</v>
      </c>
      <c r="Y611">
        <v>5</v>
      </c>
      <c r="Z611">
        <v>5</v>
      </c>
      <c r="AA611">
        <v>5</v>
      </c>
      <c r="AB611">
        <v>5</v>
      </c>
      <c r="AC611" t="s">
        <v>487</v>
      </c>
      <c r="AJ611">
        <v>4</v>
      </c>
      <c r="AK611" t="s">
        <v>239</v>
      </c>
      <c r="AL611" t="s">
        <v>327</v>
      </c>
      <c r="AQ611" t="s">
        <v>239</v>
      </c>
      <c r="AR611" s="124" t="s">
        <v>239</v>
      </c>
      <c r="AS611" t="s">
        <v>239</v>
      </c>
      <c r="AT611" t="s">
        <v>6</v>
      </c>
      <c r="AU611" t="s">
        <v>239</v>
      </c>
      <c r="AW611">
        <v>5</v>
      </c>
      <c r="AX611" s="124">
        <v>5</v>
      </c>
      <c r="AY611" s="209" t="s">
        <v>309</v>
      </c>
      <c r="AZ611" t="s">
        <v>310</v>
      </c>
      <c r="BB611">
        <f t="shared" si="43"/>
        <v>1</v>
      </c>
      <c r="BC611">
        <f t="shared" si="44"/>
        <v>0</v>
      </c>
      <c r="BD611">
        <f t="shared" si="44"/>
        <v>0</v>
      </c>
      <c r="BE611">
        <f t="shared" ref="BC611:BG629" si="47">IF(IFERROR(FIND(BE$1,$H611,1),0)&lt;&gt;0,1,0)</f>
        <v>0</v>
      </c>
      <c r="BF611">
        <f t="shared" si="47"/>
        <v>0</v>
      </c>
      <c r="BG611">
        <f t="shared" si="47"/>
        <v>0</v>
      </c>
      <c r="BH611">
        <f t="shared" si="46"/>
        <v>1</v>
      </c>
      <c r="BI611">
        <f t="shared" si="46"/>
        <v>1</v>
      </c>
      <c r="BJ611">
        <f t="shared" si="46"/>
        <v>0</v>
      </c>
      <c r="BK611">
        <f t="shared" si="46"/>
        <v>0</v>
      </c>
      <c r="BL611">
        <f t="shared" si="46"/>
        <v>1</v>
      </c>
      <c r="BM611">
        <f t="shared" si="46"/>
        <v>0</v>
      </c>
      <c r="BN611">
        <f t="shared" si="46"/>
        <v>0</v>
      </c>
    </row>
    <row r="612" spans="3:66" x14ac:dyDescent="0.2">
      <c r="C612" s="167" t="str">
        <f>IFERROR(VLOOKUP(E612,BLIOTECAS!$C$1:$E$26,3,FALSE),"")</f>
        <v>Humanidades</v>
      </c>
      <c r="D612" s="229">
        <v>43970.459027777775</v>
      </c>
      <c r="E612" t="s">
        <v>85</v>
      </c>
      <c r="F612" t="s">
        <v>303</v>
      </c>
      <c r="G612" t="s">
        <v>304</v>
      </c>
      <c r="H612" t="s">
        <v>312</v>
      </c>
      <c r="I612" t="s">
        <v>317</v>
      </c>
      <c r="J612" t="s">
        <v>91</v>
      </c>
      <c r="K612" t="s">
        <v>76</v>
      </c>
      <c r="Q612">
        <v>4</v>
      </c>
      <c r="R612">
        <v>4</v>
      </c>
      <c r="S612">
        <v>4</v>
      </c>
      <c r="T612">
        <v>2</v>
      </c>
      <c r="U612">
        <v>4</v>
      </c>
      <c r="V612">
        <v>4</v>
      </c>
      <c r="X612">
        <v>5</v>
      </c>
      <c r="Y612">
        <v>5</v>
      </c>
      <c r="Z612">
        <v>3</v>
      </c>
      <c r="AA612">
        <v>5</v>
      </c>
      <c r="AB612">
        <v>5</v>
      </c>
      <c r="AC612" t="s">
        <v>326</v>
      </c>
      <c r="AJ612">
        <v>5</v>
      </c>
      <c r="AK612" t="s">
        <v>239</v>
      </c>
      <c r="AL612" t="s">
        <v>327</v>
      </c>
      <c r="AQ612" t="s">
        <v>7</v>
      </c>
      <c r="AR612" s="124" t="s">
        <v>239</v>
      </c>
      <c r="AS612" t="s">
        <v>239</v>
      </c>
      <c r="AT612" t="s">
        <v>476</v>
      </c>
      <c r="AU612" t="s">
        <v>7</v>
      </c>
      <c r="AW612">
        <v>5</v>
      </c>
      <c r="AX612" s="124">
        <v>5</v>
      </c>
      <c r="AY612" s="209" t="s">
        <v>309</v>
      </c>
      <c r="AZ612" t="s">
        <v>337</v>
      </c>
      <c r="BA612" t="s">
        <v>488</v>
      </c>
      <c r="BB612">
        <f t="shared" si="43"/>
        <v>1</v>
      </c>
      <c r="BC612">
        <f t="shared" si="47"/>
        <v>0</v>
      </c>
      <c r="BD612">
        <f t="shared" si="47"/>
        <v>0</v>
      </c>
      <c r="BE612">
        <f t="shared" si="47"/>
        <v>0</v>
      </c>
      <c r="BF612">
        <f t="shared" si="47"/>
        <v>0</v>
      </c>
      <c r="BG612">
        <f t="shared" si="47"/>
        <v>0</v>
      </c>
      <c r="BH612">
        <f t="shared" si="46"/>
        <v>0</v>
      </c>
      <c r="BI612">
        <f t="shared" si="46"/>
        <v>0</v>
      </c>
      <c r="BJ612">
        <f t="shared" si="46"/>
        <v>0</v>
      </c>
      <c r="BK612">
        <f t="shared" si="46"/>
        <v>1</v>
      </c>
      <c r="BL612">
        <f t="shared" si="46"/>
        <v>0</v>
      </c>
      <c r="BM612">
        <f t="shared" si="46"/>
        <v>0</v>
      </c>
      <c r="BN612">
        <f t="shared" si="46"/>
        <v>0</v>
      </c>
    </row>
    <row r="613" spans="3:66" x14ac:dyDescent="0.2">
      <c r="C613" s="167" t="str">
        <f>IFERROR(VLOOKUP(E613,BLIOTECAS!$C$1:$E$26,3,FALSE),"")</f>
        <v>Humanidades</v>
      </c>
      <c r="D613" s="229">
        <v>43970.459027777775</v>
      </c>
      <c r="E613" t="s">
        <v>85</v>
      </c>
      <c r="F613" t="s">
        <v>304</v>
      </c>
      <c r="G613" t="s">
        <v>311</v>
      </c>
      <c r="H613" t="s">
        <v>456</v>
      </c>
      <c r="I613" t="s">
        <v>317</v>
      </c>
      <c r="J613" t="s">
        <v>318</v>
      </c>
      <c r="K613" t="s">
        <v>75</v>
      </c>
      <c r="L613" t="s">
        <v>489</v>
      </c>
      <c r="Q613">
        <v>5</v>
      </c>
      <c r="R613">
        <v>4</v>
      </c>
      <c r="S613">
        <v>4</v>
      </c>
      <c r="T613">
        <v>3</v>
      </c>
      <c r="U613">
        <v>5</v>
      </c>
      <c r="V613">
        <v>3</v>
      </c>
      <c r="X613">
        <v>3</v>
      </c>
      <c r="Y613">
        <v>5</v>
      </c>
      <c r="Z613">
        <v>2</v>
      </c>
      <c r="AA613">
        <v>3</v>
      </c>
      <c r="AB613">
        <v>3</v>
      </c>
      <c r="AC613" t="s">
        <v>336</v>
      </c>
      <c r="AJ613">
        <v>4</v>
      </c>
      <c r="AK613" t="s">
        <v>239</v>
      </c>
      <c r="AL613" t="s">
        <v>323</v>
      </c>
      <c r="AQ613" t="s">
        <v>7</v>
      </c>
      <c r="AR613" s="124" t="s">
        <v>239</v>
      </c>
      <c r="AS613" t="s">
        <v>239</v>
      </c>
      <c r="AT613" t="s">
        <v>324</v>
      </c>
      <c r="AU613" t="s">
        <v>7</v>
      </c>
      <c r="AW613">
        <v>5</v>
      </c>
      <c r="AX613" s="124">
        <v>5</v>
      </c>
      <c r="AY613" s="209" t="s">
        <v>309</v>
      </c>
      <c r="AZ613" t="s">
        <v>315</v>
      </c>
      <c r="BB613">
        <f t="shared" si="43"/>
        <v>0</v>
      </c>
      <c r="BC613">
        <f t="shared" si="47"/>
        <v>1</v>
      </c>
      <c r="BD613">
        <f t="shared" si="47"/>
        <v>1</v>
      </c>
      <c r="BE613">
        <f t="shared" si="47"/>
        <v>0</v>
      </c>
      <c r="BF613">
        <f t="shared" si="47"/>
        <v>0</v>
      </c>
      <c r="BG613">
        <f t="shared" si="47"/>
        <v>0</v>
      </c>
      <c r="BH613">
        <f t="shared" si="46"/>
        <v>0</v>
      </c>
      <c r="BI613">
        <f t="shared" si="46"/>
        <v>0</v>
      </c>
      <c r="BJ613">
        <f t="shared" si="46"/>
        <v>0</v>
      </c>
      <c r="BK613">
        <f t="shared" si="46"/>
        <v>1</v>
      </c>
      <c r="BL613">
        <f t="shared" si="46"/>
        <v>1</v>
      </c>
      <c r="BM613">
        <f t="shared" si="46"/>
        <v>0</v>
      </c>
      <c r="BN613">
        <f t="shared" si="46"/>
        <v>0</v>
      </c>
    </row>
    <row r="614" spans="3:66" x14ac:dyDescent="0.2">
      <c r="C614" s="167" t="str">
        <f>IFERROR(VLOOKUP(E614,BLIOTECAS!$C$1:$E$26,3,FALSE),"")</f>
        <v>Ciencias Sociales</v>
      </c>
      <c r="D614" s="229">
        <v>43970.459027777775</v>
      </c>
      <c r="E614" t="s">
        <v>75</v>
      </c>
      <c r="F614" t="s">
        <v>303</v>
      </c>
      <c r="G614" t="s">
        <v>311</v>
      </c>
      <c r="H614" t="s">
        <v>312</v>
      </c>
      <c r="I614" t="s">
        <v>75</v>
      </c>
      <c r="J614" t="s">
        <v>74</v>
      </c>
      <c r="K614" t="s">
        <v>87</v>
      </c>
      <c r="L614" t="s">
        <v>490</v>
      </c>
      <c r="Q614">
        <v>4</v>
      </c>
      <c r="R614">
        <v>4</v>
      </c>
      <c r="S614">
        <v>5</v>
      </c>
      <c r="T614">
        <v>4</v>
      </c>
      <c r="U614">
        <v>3</v>
      </c>
      <c r="V614">
        <v>4</v>
      </c>
      <c r="X614">
        <v>4</v>
      </c>
      <c r="Y614">
        <v>4</v>
      </c>
      <c r="Z614">
        <v>4</v>
      </c>
      <c r="AA614">
        <v>3</v>
      </c>
      <c r="AB614">
        <v>4</v>
      </c>
      <c r="AC614" t="s">
        <v>341</v>
      </c>
      <c r="AJ614">
        <v>4</v>
      </c>
      <c r="AK614" t="s">
        <v>239</v>
      </c>
      <c r="AL614" t="s">
        <v>327</v>
      </c>
      <c r="AQ614" t="s">
        <v>239</v>
      </c>
      <c r="AR614" s="124" t="s">
        <v>239</v>
      </c>
      <c r="AS614" t="s">
        <v>239</v>
      </c>
      <c r="AT614" t="s">
        <v>324</v>
      </c>
      <c r="AU614" t="s">
        <v>239</v>
      </c>
      <c r="AV614" t="s">
        <v>491</v>
      </c>
      <c r="AW614">
        <v>5</v>
      </c>
      <c r="AX614" s="124">
        <v>4</v>
      </c>
      <c r="AY614" s="209" t="s">
        <v>321</v>
      </c>
      <c r="AZ614" t="s">
        <v>310</v>
      </c>
      <c r="BA614" t="s">
        <v>492</v>
      </c>
      <c r="BB614">
        <f t="shared" ref="BB614:BG630" si="48">IF(IFERROR(FIND(BB$1,$H614,1),0)&lt;&gt;0,1,0)</f>
        <v>1</v>
      </c>
      <c r="BC614">
        <f t="shared" si="47"/>
        <v>0</v>
      </c>
      <c r="BD614">
        <f t="shared" si="47"/>
        <v>0</v>
      </c>
      <c r="BE614">
        <f t="shared" si="47"/>
        <v>0</v>
      </c>
      <c r="BF614">
        <f t="shared" si="47"/>
        <v>0</v>
      </c>
      <c r="BG614">
        <f t="shared" si="47"/>
        <v>0</v>
      </c>
      <c r="BH614">
        <f t="shared" si="46"/>
        <v>0</v>
      </c>
      <c r="BI614">
        <f t="shared" si="46"/>
        <v>1</v>
      </c>
      <c r="BJ614">
        <f t="shared" si="46"/>
        <v>0</v>
      </c>
      <c r="BK614">
        <f t="shared" si="46"/>
        <v>1</v>
      </c>
      <c r="BL614">
        <f t="shared" si="46"/>
        <v>1</v>
      </c>
      <c r="BM614">
        <f t="shared" si="46"/>
        <v>0</v>
      </c>
      <c r="BN614">
        <f t="shared" si="46"/>
        <v>0</v>
      </c>
    </row>
    <row r="615" spans="3:66" x14ac:dyDescent="0.2">
      <c r="C615" s="167" t="str">
        <f>IFERROR(VLOOKUP(E615,BLIOTECAS!$C$1:$E$26,3,FALSE),"")</f>
        <v>Humanidades</v>
      </c>
      <c r="D615" s="229">
        <v>43970.459027777775</v>
      </c>
      <c r="E615" t="s">
        <v>87</v>
      </c>
      <c r="F615" t="s">
        <v>303</v>
      </c>
      <c r="G615" t="s">
        <v>304</v>
      </c>
      <c r="H615" t="s">
        <v>330</v>
      </c>
      <c r="I615" t="s">
        <v>87</v>
      </c>
      <c r="J615" t="s">
        <v>199</v>
      </c>
      <c r="K615" t="s">
        <v>78</v>
      </c>
      <c r="Q615">
        <v>4</v>
      </c>
      <c r="R615">
        <v>5</v>
      </c>
      <c r="S615">
        <v>3</v>
      </c>
      <c r="T615">
        <v>2</v>
      </c>
      <c r="U615">
        <v>3</v>
      </c>
      <c r="V615">
        <v>4</v>
      </c>
      <c r="X615">
        <v>4</v>
      </c>
      <c r="Y615">
        <v>4</v>
      </c>
      <c r="Z615">
        <v>3</v>
      </c>
      <c r="AA615">
        <v>5</v>
      </c>
      <c r="AB615">
        <v>4</v>
      </c>
      <c r="AC615" t="s">
        <v>336</v>
      </c>
      <c r="AJ615">
        <v>4</v>
      </c>
      <c r="AK615" t="s">
        <v>239</v>
      </c>
      <c r="AL615" t="s">
        <v>323</v>
      </c>
      <c r="AQ615" t="s">
        <v>239</v>
      </c>
      <c r="AR615" s="124" t="s">
        <v>239</v>
      </c>
      <c r="AS615" t="s">
        <v>239</v>
      </c>
      <c r="AT615" t="s">
        <v>6</v>
      </c>
      <c r="AU615" t="s">
        <v>239</v>
      </c>
      <c r="AW615">
        <v>4</v>
      </c>
      <c r="AX615" s="124">
        <v>5</v>
      </c>
      <c r="AY615" s="209" t="s">
        <v>321</v>
      </c>
      <c r="AZ615" t="s">
        <v>310</v>
      </c>
      <c r="BB615">
        <f t="shared" si="48"/>
        <v>0</v>
      </c>
      <c r="BC615">
        <f t="shared" si="47"/>
        <v>1</v>
      </c>
      <c r="BD615">
        <f t="shared" si="47"/>
        <v>0</v>
      </c>
      <c r="BE615">
        <f t="shared" si="47"/>
        <v>0</v>
      </c>
      <c r="BF615">
        <f t="shared" si="47"/>
        <v>0</v>
      </c>
      <c r="BG615">
        <f t="shared" si="47"/>
        <v>0</v>
      </c>
      <c r="BH615">
        <f t="shared" si="46"/>
        <v>0</v>
      </c>
      <c r="BI615">
        <f t="shared" si="46"/>
        <v>0</v>
      </c>
      <c r="BJ615">
        <f t="shared" si="46"/>
        <v>0</v>
      </c>
      <c r="BK615">
        <f t="shared" si="46"/>
        <v>1</v>
      </c>
      <c r="BL615">
        <f t="shared" si="46"/>
        <v>1</v>
      </c>
      <c r="BM615">
        <f t="shared" si="46"/>
        <v>0</v>
      </c>
      <c r="BN615">
        <f t="shared" si="46"/>
        <v>0</v>
      </c>
    </row>
    <row r="616" spans="3:66" x14ac:dyDescent="0.2">
      <c r="C616" s="167" t="str">
        <f>IFERROR(VLOOKUP(E616,BLIOTECAS!$C$1:$E$26,3,FALSE),"")</f>
        <v>Ciencias Sociales</v>
      </c>
      <c r="D616" s="229">
        <v>43970.458333333336</v>
      </c>
      <c r="E616" t="s">
        <v>75</v>
      </c>
      <c r="F616" t="s">
        <v>303</v>
      </c>
      <c r="G616" t="s">
        <v>351</v>
      </c>
      <c r="H616" t="s">
        <v>312</v>
      </c>
      <c r="I616" t="s">
        <v>75</v>
      </c>
      <c r="J616" t="s">
        <v>317</v>
      </c>
      <c r="K616" t="s">
        <v>80</v>
      </c>
      <c r="Q616">
        <v>5</v>
      </c>
      <c r="R616">
        <v>3</v>
      </c>
      <c r="S616">
        <v>3</v>
      </c>
      <c r="T616">
        <v>1</v>
      </c>
      <c r="U616">
        <v>4</v>
      </c>
      <c r="V616">
        <v>4</v>
      </c>
      <c r="X616">
        <v>2</v>
      </c>
      <c r="Y616">
        <v>5</v>
      </c>
      <c r="Z616">
        <v>3</v>
      </c>
      <c r="AA616">
        <v>5</v>
      </c>
      <c r="AB616">
        <v>3</v>
      </c>
      <c r="AC616" t="s">
        <v>493</v>
      </c>
      <c r="AJ616">
        <v>5</v>
      </c>
      <c r="AK616" t="s">
        <v>239</v>
      </c>
      <c r="AL616" t="s">
        <v>323</v>
      </c>
      <c r="AQ616" t="s">
        <v>7</v>
      </c>
      <c r="AR616" s="124" t="s">
        <v>239</v>
      </c>
      <c r="AS616" t="s">
        <v>239</v>
      </c>
      <c r="AT616" t="s">
        <v>393</v>
      </c>
      <c r="AU616" t="s">
        <v>239</v>
      </c>
      <c r="AW616">
        <v>5</v>
      </c>
      <c r="AX616" s="124">
        <v>5</v>
      </c>
      <c r="AY616" s="209" t="s">
        <v>321</v>
      </c>
      <c r="AZ616" t="s">
        <v>315</v>
      </c>
      <c r="BB616">
        <f t="shared" si="48"/>
        <v>1</v>
      </c>
      <c r="BC616">
        <f t="shared" si="47"/>
        <v>0</v>
      </c>
      <c r="BD616">
        <f t="shared" si="47"/>
        <v>0</v>
      </c>
      <c r="BE616">
        <f t="shared" si="47"/>
        <v>0</v>
      </c>
      <c r="BF616">
        <f t="shared" si="47"/>
        <v>0</v>
      </c>
      <c r="BG616">
        <f t="shared" si="47"/>
        <v>0</v>
      </c>
      <c r="BH616">
        <f t="shared" si="46"/>
        <v>1</v>
      </c>
      <c r="BI616">
        <f t="shared" si="46"/>
        <v>0</v>
      </c>
      <c r="BJ616">
        <f t="shared" si="46"/>
        <v>0</v>
      </c>
      <c r="BK616">
        <f t="shared" si="46"/>
        <v>1</v>
      </c>
      <c r="BL616">
        <f t="shared" si="46"/>
        <v>1</v>
      </c>
      <c r="BM616">
        <f t="shared" si="46"/>
        <v>0</v>
      </c>
      <c r="BN616">
        <f t="shared" si="46"/>
        <v>1</v>
      </c>
    </row>
    <row r="617" spans="3:66" x14ac:dyDescent="0.2">
      <c r="C617" s="167" t="str">
        <f>IFERROR(VLOOKUP(E617,BLIOTECAS!$C$1:$E$26,3,FALSE),"")</f>
        <v>Ciencias Sociales</v>
      </c>
      <c r="D617" s="229">
        <v>43970.458333333336</v>
      </c>
      <c r="E617" t="s">
        <v>80</v>
      </c>
      <c r="F617" t="s">
        <v>311</v>
      </c>
      <c r="G617" t="s">
        <v>311</v>
      </c>
      <c r="H617" t="s">
        <v>330</v>
      </c>
      <c r="I617" t="s">
        <v>80</v>
      </c>
      <c r="J617" t="s">
        <v>203</v>
      </c>
      <c r="Q617">
        <v>5</v>
      </c>
      <c r="R617">
        <v>5</v>
      </c>
      <c r="S617">
        <v>4</v>
      </c>
      <c r="U617">
        <v>5</v>
      </c>
      <c r="V617">
        <v>4</v>
      </c>
      <c r="X617">
        <v>3</v>
      </c>
      <c r="Y617">
        <v>5</v>
      </c>
      <c r="Z617">
        <v>4</v>
      </c>
      <c r="AA617">
        <v>5</v>
      </c>
      <c r="AB617">
        <v>4</v>
      </c>
      <c r="AC617" t="s">
        <v>378</v>
      </c>
      <c r="AJ617">
        <v>4</v>
      </c>
      <c r="AK617" t="s">
        <v>239</v>
      </c>
      <c r="AL617" t="s">
        <v>307</v>
      </c>
      <c r="AQ617" t="s">
        <v>7</v>
      </c>
      <c r="AR617" s="124" t="s">
        <v>239</v>
      </c>
      <c r="AS617" t="s">
        <v>239</v>
      </c>
      <c r="AT617" t="s">
        <v>324</v>
      </c>
      <c r="AU617" t="s">
        <v>239</v>
      </c>
      <c r="AW617">
        <v>5</v>
      </c>
      <c r="AX617" s="124">
        <v>5</v>
      </c>
      <c r="AY617" s="209" t="s">
        <v>321</v>
      </c>
      <c r="AZ617" t="s">
        <v>315</v>
      </c>
      <c r="BA617" t="s">
        <v>494</v>
      </c>
      <c r="BB617">
        <f t="shared" si="48"/>
        <v>0</v>
      </c>
      <c r="BC617">
        <f t="shared" si="47"/>
        <v>1</v>
      </c>
      <c r="BD617">
        <f t="shared" si="47"/>
        <v>0</v>
      </c>
      <c r="BE617">
        <f t="shared" si="47"/>
        <v>0</v>
      </c>
      <c r="BF617">
        <f t="shared" si="47"/>
        <v>0</v>
      </c>
      <c r="BG617">
        <f t="shared" si="47"/>
        <v>0</v>
      </c>
      <c r="BH617">
        <f t="shared" si="46"/>
        <v>0</v>
      </c>
      <c r="BI617">
        <f t="shared" si="46"/>
        <v>1</v>
      </c>
      <c r="BJ617">
        <f t="shared" si="46"/>
        <v>0</v>
      </c>
      <c r="BK617">
        <f t="shared" si="46"/>
        <v>1</v>
      </c>
      <c r="BL617">
        <f t="shared" si="46"/>
        <v>0</v>
      </c>
      <c r="BM617">
        <f t="shared" si="46"/>
        <v>0</v>
      </c>
      <c r="BN617">
        <f t="shared" si="46"/>
        <v>0</v>
      </c>
    </row>
    <row r="618" spans="3:66" x14ac:dyDescent="0.2">
      <c r="C618" s="167" t="str">
        <f>IFERROR(VLOOKUP(E618,BLIOTECAS!$C$1:$E$26,3,FALSE),"")</f>
        <v>Ciencias Experimentales</v>
      </c>
      <c r="D618" s="229">
        <v>43970.458333333336</v>
      </c>
      <c r="E618" t="s">
        <v>77</v>
      </c>
      <c r="F618" t="s">
        <v>316</v>
      </c>
      <c r="G618" t="s">
        <v>304</v>
      </c>
      <c r="H618" t="s">
        <v>312</v>
      </c>
      <c r="I618" t="s">
        <v>77</v>
      </c>
      <c r="J618" t="s">
        <v>81</v>
      </c>
      <c r="Q618">
        <v>2</v>
      </c>
      <c r="R618">
        <v>5</v>
      </c>
      <c r="S618">
        <v>2</v>
      </c>
      <c r="T618">
        <v>2</v>
      </c>
      <c r="U618">
        <v>5</v>
      </c>
      <c r="V618">
        <v>3</v>
      </c>
      <c r="X618">
        <v>4</v>
      </c>
      <c r="Y618">
        <v>4</v>
      </c>
      <c r="Z618">
        <v>4</v>
      </c>
      <c r="AA618">
        <v>4</v>
      </c>
      <c r="AB618">
        <v>4</v>
      </c>
      <c r="AC618" t="s">
        <v>378</v>
      </c>
      <c r="AJ618">
        <v>4</v>
      </c>
      <c r="AK618" t="s">
        <v>239</v>
      </c>
      <c r="AL618" t="s">
        <v>307</v>
      </c>
      <c r="AQ618" t="s">
        <v>239</v>
      </c>
      <c r="AR618" s="124" t="s">
        <v>239</v>
      </c>
      <c r="AS618" t="s">
        <v>7</v>
      </c>
      <c r="AU618" t="s">
        <v>239</v>
      </c>
      <c r="AW618">
        <v>4</v>
      </c>
      <c r="AX618" s="124">
        <v>4</v>
      </c>
      <c r="AY618" s="209" t="s">
        <v>321</v>
      </c>
      <c r="AZ618" t="s">
        <v>315</v>
      </c>
      <c r="BB618">
        <f t="shared" si="48"/>
        <v>1</v>
      </c>
      <c r="BC618">
        <f t="shared" si="47"/>
        <v>0</v>
      </c>
      <c r="BD618">
        <f t="shared" si="47"/>
        <v>0</v>
      </c>
      <c r="BE618">
        <f t="shared" si="47"/>
        <v>0</v>
      </c>
      <c r="BF618">
        <f t="shared" si="47"/>
        <v>0</v>
      </c>
      <c r="BG618">
        <f t="shared" si="47"/>
        <v>0</v>
      </c>
      <c r="BH618">
        <f t="shared" si="46"/>
        <v>0</v>
      </c>
      <c r="BI618">
        <f t="shared" si="46"/>
        <v>1</v>
      </c>
      <c r="BJ618">
        <f t="shared" si="46"/>
        <v>0</v>
      </c>
      <c r="BK618">
        <f t="shared" si="46"/>
        <v>1</v>
      </c>
      <c r="BL618">
        <f t="shared" si="46"/>
        <v>0</v>
      </c>
      <c r="BM618">
        <f t="shared" si="46"/>
        <v>0</v>
      </c>
      <c r="BN618">
        <f t="shared" si="46"/>
        <v>0</v>
      </c>
    </row>
    <row r="619" spans="3:66" x14ac:dyDescent="0.2">
      <c r="C619" s="167" t="str">
        <f>IFERROR(VLOOKUP(E619,BLIOTECAS!$C$1:$E$26,3,FALSE),"")</f>
        <v>Humanidades</v>
      </c>
      <c r="D619" s="229">
        <v>43970.458333333336</v>
      </c>
      <c r="E619" t="s">
        <v>85</v>
      </c>
      <c r="F619" t="s">
        <v>303</v>
      </c>
      <c r="G619" t="s">
        <v>311</v>
      </c>
      <c r="H619" t="s">
        <v>384</v>
      </c>
      <c r="I619" t="s">
        <v>317</v>
      </c>
      <c r="J619" t="s">
        <v>318</v>
      </c>
      <c r="K619" t="s">
        <v>86</v>
      </c>
      <c r="L619" t="s">
        <v>66</v>
      </c>
      <c r="Q619">
        <v>4</v>
      </c>
      <c r="R619">
        <v>5</v>
      </c>
      <c r="S619">
        <v>3</v>
      </c>
      <c r="T619">
        <v>2</v>
      </c>
      <c r="U619">
        <v>4</v>
      </c>
      <c r="V619">
        <v>3</v>
      </c>
      <c r="X619">
        <v>4</v>
      </c>
      <c r="Y619">
        <v>5</v>
      </c>
      <c r="Z619">
        <v>1</v>
      </c>
      <c r="AA619">
        <v>5</v>
      </c>
      <c r="AB619">
        <v>3</v>
      </c>
      <c r="AC619" t="s">
        <v>331</v>
      </c>
      <c r="AJ619">
        <v>4</v>
      </c>
      <c r="AK619" t="s">
        <v>239</v>
      </c>
      <c r="AL619" t="s">
        <v>323</v>
      </c>
      <c r="AQ619" t="s">
        <v>7</v>
      </c>
      <c r="AR619" s="124" t="s">
        <v>239</v>
      </c>
      <c r="AS619" t="s">
        <v>7</v>
      </c>
      <c r="AU619" t="s">
        <v>7</v>
      </c>
      <c r="AV619" t="s">
        <v>495</v>
      </c>
      <c r="AW619">
        <v>5</v>
      </c>
      <c r="AX619" s="124">
        <v>5</v>
      </c>
      <c r="AY619" s="209" t="s">
        <v>321</v>
      </c>
      <c r="AZ619" t="s">
        <v>337</v>
      </c>
      <c r="BA619" t="s">
        <v>496</v>
      </c>
      <c r="BB619">
        <f t="shared" si="48"/>
        <v>1</v>
      </c>
      <c r="BC619">
        <f t="shared" si="47"/>
        <v>0</v>
      </c>
      <c r="BD619">
        <f t="shared" si="47"/>
        <v>1</v>
      </c>
      <c r="BE619">
        <f t="shared" si="47"/>
        <v>0</v>
      </c>
      <c r="BF619">
        <f t="shared" si="47"/>
        <v>0</v>
      </c>
      <c r="BG619">
        <f t="shared" si="47"/>
        <v>0</v>
      </c>
      <c r="BH619">
        <f t="shared" si="46"/>
        <v>0</v>
      </c>
      <c r="BI619">
        <f t="shared" si="46"/>
        <v>0</v>
      </c>
      <c r="BJ619">
        <f t="shared" si="46"/>
        <v>0</v>
      </c>
      <c r="BK619">
        <f t="shared" si="46"/>
        <v>0</v>
      </c>
      <c r="BL619">
        <f t="shared" si="46"/>
        <v>1</v>
      </c>
      <c r="BM619">
        <f t="shared" si="46"/>
        <v>0</v>
      </c>
      <c r="BN619">
        <f t="shared" si="46"/>
        <v>0</v>
      </c>
    </row>
    <row r="620" spans="3:66" x14ac:dyDescent="0.2">
      <c r="C620" s="167" t="str">
        <f>IFERROR(VLOOKUP(E620,BLIOTECAS!$C$1:$E$26,3,FALSE),"")</f>
        <v>Ciencias Sociales</v>
      </c>
      <c r="D620" s="229">
        <v>43970.458333333336</v>
      </c>
      <c r="E620" t="s">
        <v>80</v>
      </c>
      <c r="F620" t="s">
        <v>316</v>
      </c>
      <c r="G620" t="s">
        <v>304</v>
      </c>
      <c r="H620" t="s">
        <v>312</v>
      </c>
      <c r="I620" t="s">
        <v>80</v>
      </c>
      <c r="Q620">
        <v>3</v>
      </c>
      <c r="R620">
        <v>5</v>
      </c>
      <c r="S620">
        <v>5</v>
      </c>
      <c r="T620">
        <v>1</v>
      </c>
      <c r="U620">
        <v>3</v>
      </c>
      <c r="V620">
        <v>4</v>
      </c>
      <c r="X620">
        <v>5</v>
      </c>
      <c r="Y620">
        <v>5</v>
      </c>
      <c r="Z620">
        <v>5</v>
      </c>
      <c r="AA620">
        <v>5</v>
      </c>
      <c r="AB620">
        <v>5</v>
      </c>
      <c r="AC620" t="s">
        <v>378</v>
      </c>
      <c r="AK620" t="s">
        <v>239</v>
      </c>
      <c r="AL620" t="s">
        <v>323</v>
      </c>
      <c r="AQ620" t="s">
        <v>7</v>
      </c>
      <c r="AR620" s="124" t="s">
        <v>7</v>
      </c>
      <c r="AS620" t="s">
        <v>7</v>
      </c>
      <c r="AU620" t="s">
        <v>239</v>
      </c>
      <c r="AW620">
        <v>5</v>
      </c>
      <c r="AX620" s="124">
        <v>5</v>
      </c>
      <c r="AY620" s="209" t="s">
        <v>309</v>
      </c>
      <c r="AZ620" t="s">
        <v>315</v>
      </c>
      <c r="BA620" t="s">
        <v>497</v>
      </c>
      <c r="BB620">
        <f t="shared" si="48"/>
        <v>1</v>
      </c>
      <c r="BC620">
        <f t="shared" si="47"/>
        <v>0</v>
      </c>
      <c r="BD620">
        <f t="shared" si="47"/>
        <v>0</v>
      </c>
      <c r="BE620">
        <f t="shared" si="47"/>
        <v>0</v>
      </c>
      <c r="BF620">
        <f t="shared" si="47"/>
        <v>0</v>
      </c>
      <c r="BG620">
        <f t="shared" si="47"/>
        <v>0</v>
      </c>
      <c r="BH620">
        <f t="shared" si="46"/>
        <v>0</v>
      </c>
      <c r="BI620">
        <f t="shared" si="46"/>
        <v>1</v>
      </c>
      <c r="BJ620">
        <f t="shared" si="46"/>
        <v>0</v>
      </c>
      <c r="BK620">
        <f t="shared" ref="BI620:BN635" si="49">IF(IFERROR(FIND(BK$1,$AC620,1),0)&lt;&gt;0,1,0)</f>
        <v>1</v>
      </c>
      <c r="BL620">
        <f t="shared" si="49"/>
        <v>0</v>
      </c>
      <c r="BM620">
        <f t="shared" si="49"/>
        <v>0</v>
      </c>
      <c r="BN620">
        <f t="shared" si="49"/>
        <v>0</v>
      </c>
    </row>
    <row r="621" spans="3:66" x14ac:dyDescent="0.2">
      <c r="C621" s="167" t="str">
        <f>IFERROR(VLOOKUP(E621,BLIOTECAS!$C$1:$E$26,3,FALSE),"")</f>
        <v>Ciencias Experimentales</v>
      </c>
      <c r="D621" s="229">
        <v>43970.458333333336</v>
      </c>
      <c r="E621" t="s">
        <v>81</v>
      </c>
      <c r="F621" t="s">
        <v>316</v>
      </c>
      <c r="G621" t="s">
        <v>311</v>
      </c>
      <c r="H621" t="s">
        <v>312</v>
      </c>
      <c r="I621" t="s">
        <v>81</v>
      </c>
      <c r="Q621">
        <v>4</v>
      </c>
      <c r="R621">
        <v>5</v>
      </c>
      <c r="S621">
        <v>5</v>
      </c>
      <c r="T621">
        <v>3</v>
      </c>
      <c r="U621">
        <v>4</v>
      </c>
      <c r="V621">
        <v>4</v>
      </c>
      <c r="X621">
        <v>5</v>
      </c>
      <c r="Y621">
        <v>5</v>
      </c>
      <c r="Z621">
        <v>3</v>
      </c>
      <c r="AA621">
        <v>4</v>
      </c>
      <c r="AB621">
        <v>4</v>
      </c>
      <c r="AC621" t="s">
        <v>341</v>
      </c>
      <c r="AJ621">
        <v>4</v>
      </c>
      <c r="AK621" t="s">
        <v>239</v>
      </c>
      <c r="AL621" t="s">
        <v>323</v>
      </c>
      <c r="AQ621" t="s">
        <v>7</v>
      </c>
      <c r="AR621" s="124" t="s">
        <v>239</v>
      </c>
      <c r="AS621" t="s">
        <v>239</v>
      </c>
      <c r="AT621" t="s">
        <v>393</v>
      </c>
      <c r="AU621" t="s">
        <v>239</v>
      </c>
      <c r="AW621">
        <v>5</v>
      </c>
      <c r="AX621" s="124">
        <v>5</v>
      </c>
      <c r="AY621" s="209" t="s">
        <v>309</v>
      </c>
      <c r="AZ621" t="s">
        <v>337</v>
      </c>
      <c r="BB621">
        <f t="shared" si="48"/>
        <v>1</v>
      </c>
      <c r="BC621">
        <f t="shared" si="47"/>
        <v>0</v>
      </c>
      <c r="BD621">
        <f t="shared" si="47"/>
        <v>0</v>
      </c>
      <c r="BE621">
        <f t="shared" si="47"/>
        <v>0</v>
      </c>
      <c r="BF621">
        <f t="shared" si="47"/>
        <v>0</v>
      </c>
      <c r="BG621">
        <f t="shared" si="47"/>
        <v>0</v>
      </c>
      <c r="BH621">
        <f t="shared" ref="BH621:BN636" si="50">IF(IFERROR(FIND(BH$1,$AC621,1),0)&lt;&gt;0,1,0)</f>
        <v>0</v>
      </c>
      <c r="BI621">
        <f t="shared" si="49"/>
        <v>1</v>
      </c>
      <c r="BJ621">
        <f t="shared" si="49"/>
        <v>0</v>
      </c>
      <c r="BK621">
        <f t="shared" si="49"/>
        <v>1</v>
      </c>
      <c r="BL621">
        <f t="shared" si="49"/>
        <v>1</v>
      </c>
      <c r="BM621">
        <f t="shared" si="49"/>
        <v>0</v>
      </c>
      <c r="BN621">
        <f t="shared" si="49"/>
        <v>0</v>
      </c>
    </row>
    <row r="622" spans="3:66" x14ac:dyDescent="0.2">
      <c r="C622" s="167" t="str">
        <f>IFERROR(VLOOKUP(E622,BLIOTECAS!$C$1:$E$26,3,FALSE),"")</f>
        <v>Ciencias de la Salud</v>
      </c>
      <c r="D622" s="229">
        <v>43970.458333333336</v>
      </c>
      <c r="E622" t="s">
        <v>92</v>
      </c>
      <c r="F622" t="s">
        <v>316</v>
      </c>
      <c r="G622" t="s">
        <v>304</v>
      </c>
      <c r="H622" t="s">
        <v>312</v>
      </c>
      <c r="I622" t="s">
        <v>92</v>
      </c>
      <c r="Q622">
        <v>3</v>
      </c>
      <c r="R622">
        <v>5</v>
      </c>
      <c r="S622">
        <v>3</v>
      </c>
      <c r="T622">
        <v>3</v>
      </c>
      <c r="U622">
        <v>3</v>
      </c>
      <c r="V622">
        <v>5</v>
      </c>
      <c r="X622">
        <v>5</v>
      </c>
      <c r="Y622">
        <v>5</v>
      </c>
      <c r="Z622">
        <v>5</v>
      </c>
      <c r="AA622">
        <v>5</v>
      </c>
      <c r="AB622">
        <v>5</v>
      </c>
      <c r="AC622" t="s">
        <v>314</v>
      </c>
      <c r="AJ622">
        <v>5</v>
      </c>
      <c r="AK622" t="s">
        <v>239</v>
      </c>
      <c r="AQ622" t="s">
        <v>7</v>
      </c>
      <c r="AR622" s="124" t="s">
        <v>239</v>
      </c>
      <c r="AS622" t="s">
        <v>239</v>
      </c>
      <c r="AT622" t="s">
        <v>6</v>
      </c>
      <c r="AU622" t="s">
        <v>7</v>
      </c>
      <c r="AW622">
        <v>5</v>
      </c>
      <c r="AX622" s="124">
        <v>5</v>
      </c>
      <c r="AY622" s="209" t="s">
        <v>309</v>
      </c>
      <c r="AZ622" t="s">
        <v>310</v>
      </c>
      <c r="BB622">
        <f t="shared" si="48"/>
        <v>1</v>
      </c>
      <c r="BC622">
        <f t="shared" si="47"/>
        <v>0</v>
      </c>
      <c r="BD622">
        <f t="shared" si="47"/>
        <v>0</v>
      </c>
      <c r="BE622">
        <f t="shared" si="47"/>
        <v>0</v>
      </c>
      <c r="BF622">
        <f t="shared" si="47"/>
        <v>0</v>
      </c>
      <c r="BG622">
        <f t="shared" si="47"/>
        <v>0</v>
      </c>
      <c r="BH622">
        <f t="shared" si="50"/>
        <v>0</v>
      </c>
      <c r="BI622">
        <f t="shared" si="49"/>
        <v>0</v>
      </c>
      <c r="BJ622">
        <f t="shared" si="49"/>
        <v>0</v>
      </c>
      <c r="BK622">
        <f t="shared" si="49"/>
        <v>0</v>
      </c>
      <c r="BL622">
        <f t="shared" si="49"/>
        <v>0</v>
      </c>
      <c r="BM622">
        <f t="shared" si="49"/>
        <v>1</v>
      </c>
      <c r="BN622">
        <f t="shared" si="49"/>
        <v>0</v>
      </c>
    </row>
    <row r="623" spans="3:66" x14ac:dyDescent="0.2">
      <c r="C623" s="167" t="str">
        <f>IFERROR(VLOOKUP(E623,BLIOTECAS!$C$1:$E$26,3,FALSE),"")</f>
        <v>Ciencias de la Salud</v>
      </c>
      <c r="D623" s="229">
        <v>43970.458333333336</v>
      </c>
      <c r="E623" t="s">
        <v>202</v>
      </c>
      <c r="F623" t="s">
        <v>303</v>
      </c>
      <c r="G623" t="s">
        <v>311</v>
      </c>
      <c r="H623" t="s">
        <v>384</v>
      </c>
      <c r="I623" t="s">
        <v>202</v>
      </c>
      <c r="J623" t="s">
        <v>317</v>
      </c>
      <c r="K623" t="s">
        <v>77</v>
      </c>
      <c r="Q623">
        <v>4</v>
      </c>
      <c r="R623">
        <v>5</v>
      </c>
      <c r="S623">
        <v>4</v>
      </c>
      <c r="T623">
        <v>4</v>
      </c>
      <c r="U623">
        <v>4</v>
      </c>
      <c r="V623">
        <v>5</v>
      </c>
      <c r="X623">
        <v>5</v>
      </c>
      <c r="Y623">
        <v>5</v>
      </c>
      <c r="Z623">
        <v>5</v>
      </c>
      <c r="AA623">
        <v>5</v>
      </c>
      <c r="AB623">
        <v>5</v>
      </c>
      <c r="AC623" t="s">
        <v>352</v>
      </c>
      <c r="AJ623">
        <v>5</v>
      </c>
      <c r="AK623" t="s">
        <v>239</v>
      </c>
      <c r="AL623" t="s">
        <v>323</v>
      </c>
      <c r="AQ623" t="s">
        <v>7</v>
      </c>
      <c r="AR623" s="124" t="s">
        <v>239</v>
      </c>
      <c r="AS623" t="s">
        <v>7</v>
      </c>
      <c r="AU623" t="s">
        <v>239</v>
      </c>
      <c r="AW623">
        <v>5</v>
      </c>
      <c r="AX623" s="124">
        <v>5</v>
      </c>
      <c r="AY623" s="209" t="s">
        <v>309</v>
      </c>
      <c r="AZ623" t="s">
        <v>310</v>
      </c>
      <c r="BB623">
        <f t="shared" si="48"/>
        <v>1</v>
      </c>
      <c r="BC623">
        <f t="shared" si="47"/>
        <v>0</v>
      </c>
      <c r="BD623">
        <f t="shared" si="47"/>
        <v>1</v>
      </c>
      <c r="BE623">
        <f t="shared" si="47"/>
        <v>0</v>
      </c>
      <c r="BF623">
        <f t="shared" si="47"/>
        <v>0</v>
      </c>
      <c r="BG623">
        <f t="shared" si="47"/>
        <v>0</v>
      </c>
      <c r="BH623">
        <f t="shared" si="50"/>
        <v>0</v>
      </c>
      <c r="BI623">
        <f t="shared" si="49"/>
        <v>0</v>
      </c>
      <c r="BJ623">
        <f t="shared" si="49"/>
        <v>0</v>
      </c>
      <c r="BK623">
        <f t="shared" si="49"/>
        <v>0</v>
      </c>
      <c r="BL623">
        <f t="shared" si="49"/>
        <v>0</v>
      </c>
      <c r="BM623">
        <f t="shared" si="49"/>
        <v>0</v>
      </c>
      <c r="BN623">
        <f t="shared" si="49"/>
        <v>1</v>
      </c>
    </row>
    <row r="624" spans="3:66" x14ac:dyDescent="0.2">
      <c r="C624" s="167" t="str">
        <f>IFERROR(VLOOKUP(E624,BLIOTECAS!$C$1:$E$26,3,FALSE),"")</f>
        <v>Ciencias de la Salud</v>
      </c>
      <c r="D624" s="229">
        <v>43970.458333333336</v>
      </c>
      <c r="E624" t="s">
        <v>202</v>
      </c>
      <c r="F624" t="s">
        <v>304</v>
      </c>
      <c r="G624" t="s">
        <v>311</v>
      </c>
      <c r="H624" t="s">
        <v>330</v>
      </c>
      <c r="I624" t="s">
        <v>202</v>
      </c>
      <c r="J624" t="s">
        <v>79</v>
      </c>
      <c r="K624" t="s">
        <v>317</v>
      </c>
      <c r="L624" t="s">
        <v>498</v>
      </c>
      <c r="Q624">
        <v>5</v>
      </c>
      <c r="R624">
        <v>4</v>
      </c>
      <c r="S624">
        <v>3</v>
      </c>
      <c r="T624">
        <v>3</v>
      </c>
      <c r="U624">
        <v>3</v>
      </c>
      <c r="V624">
        <v>4</v>
      </c>
      <c r="X624">
        <v>5</v>
      </c>
      <c r="Y624">
        <v>5</v>
      </c>
      <c r="Z624">
        <v>2</v>
      </c>
      <c r="AA624">
        <v>5</v>
      </c>
      <c r="AB624">
        <v>4</v>
      </c>
      <c r="AC624" t="s">
        <v>314</v>
      </c>
      <c r="AJ624">
        <v>4</v>
      </c>
      <c r="AK624" t="s">
        <v>239</v>
      </c>
      <c r="AL624" t="s">
        <v>323</v>
      </c>
      <c r="AQ624" t="s">
        <v>7</v>
      </c>
      <c r="AR624" s="124" t="s">
        <v>239</v>
      </c>
      <c r="AS624" t="s">
        <v>7</v>
      </c>
      <c r="AU624" t="s">
        <v>239</v>
      </c>
      <c r="AW624">
        <v>5</v>
      </c>
      <c r="AX624" s="124">
        <v>5</v>
      </c>
      <c r="AY624" s="209" t="s">
        <v>309</v>
      </c>
      <c r="AZ624" t="s">
        <v>310</v>
      </c>
      <c r="BB624">
        <f t="shared" si="48"/>
        <v>0</v>
      </c>
      <c r="BC624">
        <f t="shared" si="47"/>
        <v>1</v>
      </c>
      <c r="BD624">
        <f t="shared" si="47"/>
        <v>0</v>
      </c>
      <c r="BE624">
        <f t="shared" si="47"/>
        <v>0</v>
      </c>
      <c r="BF624">
        <f t="shared" si="47"/>
        <v>0</v>
      </c>
      <c r="BG624">
        <f t="shared" si="47"/>
        <v>0</v>
      </c>
      <c r="BH624">
        <f t="shared" si="50"/>
        <v>0</v>
      </c>
      <c r="BI624">
        <f t="shared" si="49"/>
        <v>0</v>
      </c>
      <c r="BJ624">
        <f t="shared" si="49"/>
        <v>0</v>
      </c>
      <c r="BK624">
        <f t="shared" si="49"/>
        <v>0</v>
      </c>
      <c r="BL624">
        <f t="shared" si="49"/>
        <v>0</v>
      </c>
      <c r="BM624">
        <f t="shared" si="49"/>
        <v>1</v>
      </c>
      <c r="BN624">
        <f t="shared" si="49"/>
        <v>0</v>
      </c>
    </row>
    <row r="625" spans="3:66" x14ac:dyDescent="0.2">
      <c r="C625" s="167" t="str">
        <f>IFERROR(VLOOKUP(E625,BLIOTECAS!$C$1:$E$26,3,FALSE),"")</f>
        <v>Ciencias de la Salud</v>
      </c>
      <c r="D625" s="229">
        <v>43970.458333333336</v>
      </c>
      <c r="E625" t="s">
        <v>202</v>
      </c>
      <c r="F625" t="s">
        <v>303</v>
      </c>
      <c r="G625" t="s">
        <v>303</v>
      </c>
      <c r="H625" t="s">
        <v>312</v>
      </c>
      <c r="I625" t="s">
        <v>202</v>
      </c>
      <c r="J625" t="s">
        <v>89</v>
      </c>
      <c r="L625" t="s">
        <v>499</v>
      </c>
      <c r="Q625">
        <v>5</v>
      </c>
      <c r="R625">
        <v>5</v>
      </c>
      <c r="S625">
        <v>4</v>
      </c>
      <c r="T625">
        <v>5</v>
      </c>
      <c r="U625">
        <v>5</v>
      </c>
      <c r="V625">
        <v>4</v>
      </c>
      <c r="X625">
        <v>5</v>
      </c>
      <c r="Y625">
        <v>5</v>
      </c>
      <c r="Z625">
        <v>4</v>
      </c>
      <c r="AA625">
        <v>5</v>
      </c>
      <c r="AB625">
        <v>4</v>
      </c>
      <c r="AC625" t="s">
        <v>336</v>
      </c>
      <c r="AJ625">
        <v>5</v>
      </c>
      <c r="AK625" t="s">
        <v>239</v>
      </c>
      <c r="AL625" t="s">
        <v>323</v>
      </c>
      <c r="AQ625" t="s">
        <v>7</v>
      </c>
      <c r="AR625" s="124" t="s">
        <v>239</v>
      </c>
      <c r="AS625" t="s">
        <v>7</v>
      </c>
      <c r="AU625" t="s">
        <v>239</v>
      </c>
      <c r="AW625">
        <v>5</v>
      </c>
      <c r="AX625" s="124">
        <v>5</v>
      </c>
      <c r="AY625" s="209" t="s">
        <v>309</v>
      </c>
      <c r="AZ625" t="s">
        <v>315</v>
      </c>
      <c r="BB625">
        <f t="shared" si="48"/>
        <v>1</v>
      </c>
      <c r="BC625">
        <f t="shared" si="47"/>
        <v>0</v>
      </c>
      <c r="BD625">
        <f t="shared" si="47"/>
        <v>0</v>
      </c>
      <c r="BE625">
        <f t="shared" si="47"/>
        <v>0</v>
      </c>
      <c r="BF625">
        <f t="shared" si="47"/>
        <v>0</v>
      </c>
      <c r="BG625">
        <f t="shared" si="47"/>
        <v>0</v>
      </c>
      <c r="BH625">
        <f t="shared" si="50"/>
        <v>0</v>
      </c>
      <c r="BI625">
        <f t="shared" si="49"/>
        <v>0</v>
      </c>
      <c r="BJ625">
        <f t="shared" si="49"/>
        <v>0</v>
      </c>
      <c r="BK625">
        <f t="shared" si="49"/>
        <v>1</v>
      </c>
      <c r="BL625">
        <f t="shared" si="49"/>
        <v>1</v>
      </c>
      <c r="BM625">
        <f t="shared" si="49"/>
        <v>0</v>
      </c>
      <c r="BN625">
        <f t="shared" si="49"/>
        <v>0</v>
      </c>
    </row>
    <row r="626" spans="3:66" x14ac:dyDescent="0.2">
      <c r="C626" s="167" t="str">
        <f>IFERROR(VLOOKUP(E626,BLIOTECAS!$C$1:$E$26,3,FALSE),"")</f>
        <v>Ciencias Sociales</v>
      </c>
      <c r="D626" s="229">
        <v>43970.457638888889</v>
      </c>
      <c r="E626" t="s">
        <v>203</v>
      </c>
      <c r="F626" t="s">
        <v>311</v>
      </c>
      <c r="G626" t="s">
        <v>351</v>
      </c>
      <c r="H626" t="s">
        <v>312</v>
      </c>
      <c r="I626" t="s">
        <v>203</v>
      </c>
      <c r="J626" t="s">
        <v>80</v>
      </c>
      <c r="K626" t="s">
        <v>86</v>
      </c>
      <c r="Q626">
        <v>5</v>
      </c>
      <c r="R626">
        <v>3</v>
      </c>
      <c r="S626">
        <v>3</v>
      </c>
      <c r="T626">
        <v>1</v>
      </c>
      <c r="U626">
        <v>4</v>
      </c>
      <c r="V626">
        <v>5</v>
      </c>
      <c r="X626">
        <v>5</v>
      </c>
      <c r="Y626">
        <v>5</v>
      </c>
      <c r="Z626">
        <v>4</v>
      </c>
      <c r="AA626">
        <v>5</v>
      </c>
      <c r="AB626">
        <v>5</v>
      </c>
      <c r="AC626" t="s">
        <v>314</v>
      </c>
      <c r="AJ626">
        <v>5</v>
      </c>
      <c r="AK626" t="s">
        <v>239</v>
      </c>
      <c r="AL626" t="s">
        <v>323</v>
      </c>
      <c r="AQ626" t="s">
        <v>239</v>
      </c>
      <c r="AR626" s="124" t="s">
        <v>239</v>
      </c>
      <c r="AS626" t="s">
        <v>7</v>
      </c>
      <c r="AU626" t="s">
        <v>239</v>
      </c>
      <c r="AW626">
        <v>5</v>
      </c>
      <c r="AX626" s="124">
        <v>5</v>
      </c>
      <c r="AY626" s="209" t="s">
        <v>309</v>
      </c>
      <c r="AZ626" t="s">
        <v>310</v>
      </c>
      <c r="BB626">
        <f t="shared" si="48"/>
        <v>1</v>
      </c>
      <c r="BC626">
        <f t="shared" si="47"/>
        <v>0</v>
      </c>
      <c r="BD626">
        <f t="shared" si="47"/>
        <v>0</v>
      </c>
      <c r="BE626">
        <f t="shared" si="47"/>
        <v>0</v>
      </c>
      <c r="BF626">
        <f t="shared" si="47"/>
        <v>0</v>
      </c>
      <c r="BG626">
        <f t="shared" si="47"/>
        <v>0</v>
      </c>
      <c r="BH626">
        <f t="shared" si="50"/>
        <v>0</v>
      </c>
      <c r="BI626">
        <f t="shared" si="49"/>
        <v>0</v>
      </c>
      <c r="BJ626">
        <f t="shared" si="49"/>
        <v>0</v>
      </c>
      <c r="BK626">
        <f t="shared" si="49"/>
        <v>0</v>
      </c>
      <c r="BL626">
        <f t="shared" si="49"/>
        <v>0</v>
      </c>
      <c r="BM626">
        <f t="shared" si="49"/>
        <v>1</v>
      </c>
      <c r="BN626">
        <f t="shared" si="49"/>
        <v>0</v>
      </c>
    </row>
    <row r="627" spans="3:66" x14ac:dyDescent="0.2">
      <c r="C627" s="167" t="str">
        <f>IFERROR(VLOOKUP(E627,BLIOTECAS!$C$1:$E$26,3,FALSE),"")</f>
        <v>Humanidades</v>
      </c>
      <c r="D627" s="229">
        <v>43970.457638888889</v>
      </c>
      <c r="E627" t="s">
        <v>87</v>
      </c>
      <c r="F627" t="s">
        <v>311</v>
      </c>
      <c r="G627" t="s">
        <v>311</v>
      </c>
      <c r="H627" t="s">
        <v>312</v>
      </c>
      <c r="I627" t="s">
        <v>87</v>
      </c>
      <c r="J627" t="s">
        <v>317</v>
      </c>
      <c r="Q627">
        <v>4</v>
      </c>
      <c r="R627">
        <v>4</v>
      </c>
      <c r="S627">
        <v>5</v>
      </c>
      <c r="T627">
        <v>5</v>
      </c>
      <c r="U627">
        <v>4</v>
      </c>
      <c r="V627">
        <v>4</v>
      </c>
      <c r="X627">
        <v>4</v>
      </c>
      <c r="Y627">
        <v>5</v>
      </c>
      <c r="Z627">
        <v>5</v>
      </c>
      <c r="AA627">
        <v>5</v>
      </c>
      <c r="AB627">
        <v>5</v>
      </c>
      <c r="AC627" t="s">
        <v>314</v>
      </c>
      <c r="AJ627">
        <v>4</v>
      </c>
      <c r="AK627" t="s">
        <v>239</v>
      </c>
      <c r="AL627" t="s">
        <v>327</v>
      </c>
      <c r="AQ627" t="s">
        <v>7</v>
      </c>
      <c r="AR627" s="124" t="s">
        <v>239</v>
      </c>
      <c r="AS627" t="s">
        <v>7</v>
      </c>
      <c r="AU627" t="s">
        <v>239</v>
      </c>
      <c r="AW627">
        <v>5</v>
      </c>
      <c r="AX627" s="124">
        <v>5</v>
      </c>
      <c r="AY627" s="209" t="s">
        <v>321</v>
      </c>
      <c r="AZ627" t="s">
        <v>315</v>
      </c>
      <c r="BB627">
        <f t="shared" si="48"/>
        <v>1</v>
      </c>
      <c r="BC627">
        <f t="shared" si="47"/>
        <v>0</v>
      </c>
      <c r="BD627">
        <f t="shared" si="47"/>
        <v>0</v>
      </c>
      <c r="BE627">
        <f t="shared" si="47"/>
        <v>0</v>
      </c>
      <c r="BF627">
        <f t="shared" si="47"/>
        <v>0</v>
      </c>
      <c r="BG627">
        <f t="shared" si="47"/>
        <v>0</v>
      </c>
      <c r="BH627">
        <f t="shared" si="50"/>
        <v>0</v>
      </c>
      <c r="BI627">
        <f t="shared" si="49"/>
        <v>0</v>
      </c>
      <c r="BJ627">
        <f t="shared" si="49"/>
        <v>0</v>
      </c>
      <c r="BK627">
        <f t="shared" si="49"/>
        <v>0</v>
      </c>
      <c r="BL627">
        <f t="shared" si="49"/>
        <v>0</v>
      </c>
      <c r="BM627">
        <f t="shared" si="49"/>
        <v>1</v>
      </c>
      <c r="BN627">
        <f t="shared" si="49"/>
        <v>0</v>
      </c>
    </row>
    <row r="628" spans="3:66" x14ac:dyDescent="0.2">
      <c r="C628" s="167" t="str">
        <f>IFERROR(VLOOKUP(E628,BLIOTECAS!$C$1:$E$26,3,FALSE),"")</f>
        <v>Ciencias Experimentales</v>
      </c>
      <c r="D628" s="229">
        <v>43970.456944444442</v>
      </c>
      <c r="E628" t="s">
        <v>78</v>
      </c>
      <c r="F628" t="s">
        <v>316</v>
      </c>
      <c r="G628" t="s">
        <v>316</v>
      </c>
      <c r="H628" t="s">
        <v>403</v>
      </c>
      <c r="Q628">
        <v>1</v>
      </c>
      <c r="R628">
        <v>4</v>
      </c>
      <c r="S628">
        <v>4</v>
      </c>
      <c r="T628">
        <v>4</v>
      </c>
      <c r="U628">
        <v>4</v>
      </c>
      <c r="V628">
        <v>2</v>
      </c>
      <c r="X628">
        <v>2</v>
      </c>
      <c r="Y628">
        <v>2</v>
      </c>
      <c r="Z628">
        <v>2</v>
      </c>
      <c r="AA628">
        <v>2</v>
      </c>
      <c r="AB628">
        <v>3</v>
      </c>
      <c r="AC628" t="s">
        <v>336</v>
      </c>
      <c r="AJ628">
        <v>2</v>
      </c>
      <c r="AK628" t="s">
        <v>239</v>
      </c>
      <c r="AL628" t="s">
        <v>307</v>
      </c>
      <c r="AQ628" t="s">
        <v>7</v>
      </c>
      <c r="AR628" s="124" t="s">
        <v>239</v>
      </c>
      <c r="AS628" t="s">
        <v>7</v>
      </c>
      <c r="AU628" t="s">
        <v>7</v>
      </c>
      <c r="AW628">
        <v>2</v>
      </c>
      <c r="AX628" s="124">
        <v>3</v>
      </c>
      <c r="AY628" s="209" t="s">
        <v>343</v>
      </c>
      <c r="AZ628" t="s">
        <v>337</v>
      </c>
      <c r="BB628">
        <f t="shared" si="48"/>
        <v>0</v>
      </c>
      <c r="BC628">
        <f t="shared" si="47"/>
        <v>0</v>
      </c>
      <c r="BD628">
        <f t="shared" si="47"/>
        <v>0</v>
      </c>
      <c r="BE628">
        <f t="shared" si="47"/>
        <v>0</v>
      </c>
      <c r="BF628">
        <f t="shared" si="47"/>
        <v>1</v>
      </c>
      <c r="BG628">
        <f t="shared" si="47"/>
        <v>0</v>
      </c>
      <c r="BH628">
        <f t="shared" si="50"/>
        <v>0</v>
      </c>
      <c r="BI628">
        <f t="shared" si="49"/>
        <v>0</v>
      </c>
      <c r="BJ628">
        <f t="shared" si="49"/>
        <v>0</v>
      </c>
      <c r="BK628">
        <f t="shared" si="49"/>
        <v>1</v>
      </c>
      <c r="BL628">
        <f t="shared" si="49"/>
        <v>1</v>
      </c>
      <c r="BM628">
        <f t="shared" si="49"/>
        <v>0</v>
      </c>
      <c r="BN628">
        <f t="shared" si="49"/>
        <v>0</v>
      </c>
    </row>
    <row r="629" spans="3:66" x14ac:dyDescent="0.2">
      <c r="C629" s="167" t="str">
        <f>IFERROR(VLOOKUP(E629,BLIOTECAS!$C$1:$E$26,3,FALSE),"")</f>
        <v>Ciencias Sociales</v>
      </c>
      <c r="D629" s="229">
        <v>43970.456944444442</v>
      </c>
      <c r="E629" t="s">
        <v>76</v>
      </c>
      <c r="F629" t="s">
        <v>303</v>
      </c>
      <c r="G629" t="s">
        <v>311</v>
      </c>
      <c r="H629" t="s">
        <v>312</v>
      </c>
      <c r="I629" t="s">
        <v>76</v>
      </c>
      <c r="J629" t="s">
        <v>199</v>
      </c>
      <c r="K629" t="s">
        <v>317</v>
      </c>
      <c r="Q629">
        <v>5</v>
      </c>
      <c r="R629">
        <v>5</v>
      </c>
      <c r="T629">
        <v>2</v>
      </c>
      <c r="U629">
        <v>3</v>
      </c>
      <c r="V629">
        <v>4</v>
      </c>
      <c r="X629">
        <v>4</v>
      </c>
      <c r="Y629">
        <v>5</v>
      </c>
      <c r="Z629">
        <v>3</v>
      </c>
      <c r="AA629">
        <v>5</v>
      </c>
      <c r="AB629">
        <v>5</v>
      </c>
      <c r="AC629" t="s">
        <v>336</v>
      </c>
      <c r="AJ629">
        <v>5</v>
      </c>
      <c r="AK629" t="s">
        <v>239</v>
      </c>
      <c r="AL629" t="s">
        <v>323</v>
      </c>
      <c r="AQ629" t="s">
        <v>7</v>
      </c>
      <c r="AR629" s="124" t="s">
        <v>239</v>
      </c>
      <c r="AS629" t="s">
        <v>7</v>
      </c>
      <c r="AU629" t="s">
        <v>7</v>
      </c>
      <c r="AW629">
        <v>5</v>
      </c>
      <c r="AX629" s="124">
        <v>5</v>
      </c>
      <c r="AY629" s="209" t="s">
        <v>309</v>
      </c>
      <c r="AZ629" t="s">
        <v>310</v>
      </c>
      <c r="BB629">
        <f t="shared" si="48"/>
        <v>1</v>
      </c>
      <c r="BC629">
        <f t="shared" si="47"/>
        <v>0</v>
      </c>
      <c r="BD629">
        <f t="shared" si="47"/>
        <v>0</v>
      </c>
      <c r="BE629">
        <f t="shared" si="47"/>
        <v>0</v>
      </c>
      <c r="BF629">
        <f t="shared" si="47"/>
        <v>0</v>
      </c>
      <c r="BG629">
        <f t="shared" si="47"/>
        <v>0</v>
      </c>
      <c r="BH629">
        <f t="shared" si="50"/>
        <v>0</v>
      </c>
      <c r="BI629">
        <f t="shared" si="49"/>
        <v>0</v>
      </c>
      <c r="BJ629">
        <f t="shared" si="49"/>
        <v>0</v>
      </c>
      <c r="BK629">
        <f t="shared" si="49"/>
        <v>1</v>
      </c>
      <c r="BL629">
        <f t="shared" si="49"/>
        <v>1</v>
      </c>
      <c r="BM629">
        <f t="shared" si="49"/>
        <v>0</v>
      </c>
      <c r="BN629">
        <f t="shared" si="49"/>
        <v>0</v>
      </c>
    </row>
    <row r="630" spans="3:66" x14ac:dyDescent="0.2">
      <c r="C630" s="167" t="str">
        <f>IFERROR(VLOOKUP(E630,BLIOTECAS!$C$1:$E$26,3,FALSE),"")</f>
        <v>Humanidades</v>
      </c>
      <c r="D630" s="229">
        <v>43970.456944444442</v>
      </c>
      <c r="E630" t="s">
        <v>87</v>
      </c>
      <c r="F630" t="s">
        <v>311</v>
      </c>
      <c r="G630" t="s">
        <v>304</v>
      </c>
      <c r="H630" t="s">
        <v>330</v>
      </c>
      <c r="I630" t="s">
        <v>87</v>
      </c>
      <c r="J630" t="s">
        <v>317</v>
      </c>
      <c r="K630" t="s">
        <v>86</v>
      </c>
      <c r="Q630">
        <v>4</v>
      </c>
      <c r="R630">
        <v>2</v>
      </c>
      <c r="S630">
        <v>5</v>
      </c>
      <c r="T630">
        <v>4</v>
      </c>
      <c r="U630">
        <v>5</v>
      </c>
      <c r="V630">
        <v>4</v>
      </c>
      <c r="X630">
        <v>2</v>
      </c>
      <c r="Z630">
        <v>5</v>
      </c>
      <c r="AA630">
        <v>3</v>
      </c>
      <c r="AB630">
        <v>3</v>
      </c>
      <c r="AC630" t="s">
        <v>314</v>
      </c>
      <c r="AJ630">
        <v>5</v>
      </c>
      <c r="AK630" t="s">
        <v>239</v>
      </c>
      <c r="AL630" t="s">
        <v>323</v>
      </c>
      <c r="AQ630" t="s">
        <v>7</v>
      </c>
      <c r="AR630" s="124" t="s">
        <v>239</v>
      </c>
      <c r="AS630" t="s">
        <v>7</v>
      </c>
      <c r="AU630" t="s">
        <v>7</v>
      </c>
      <c r="AW630">
        <v>4</v>
      </c>
      <c r="AX630" s="124">
        <v>5</v>
      </c>
      <c r="AY630" s="209" t="s">
        <v>321</v>
      </c>
      <c r="AZ630" t="s">
        <v>337</v>
      </c>
      <c r="BB630">
        <f t="shared" si="48"/>
        <v>0</v>
      </c>
      <c r="BC630">
        <f t="shared" si="48"/>
        <v>1</v>
      </c>
      <c r="BD630">
        <f t="shared" si="48"/>
        <v>0</v>
      </c>
      <c r="BE630">
        <f t="shared" si="48"/>
        <v>0</v>
      </c>
      <c r="BF630">
        <f t="shared" si="48"/>
        <v>0</v>
      </c>
      <c r="BG630">
        <f t="shared" si="48"/>
        <v>0</v>
      </c>
      <c r="BH630">
        <f t="shared" si="50"/>
        <v>0</v>
      </c>
      <c r="BI630">
        <f t="shared" si="49"/>
        <v>0</v>
      </c>
      <c r="BJ630">
        <f t="shared" si="49"/>
        <v>0</v>
      </c>
      <c r="BK630">
        <f t="shared" si="49"/>
        <v>0</v>
      </c>
      <c r="BL630">
        <f t="shared" si="49"/>
        <v>0</v>
      </c>
      <c r="BM630">
        <f t="shared" si="49"/>
        <v>1</v>
      </c>
      <c r="BN630">
        <f t="shared" si="49"/>
        <v>0</v>
      </c>
    </row>
    <row r="631" spans="3:66" x14ac:dyDescent="0.2">
      <c r="C631" s="167" t="str">
        <f>IFERROR(VLOOKUP(E631,BLIOTECAS!$C$1:$E$26,3,FALSE),"")</f>
        <v>Humanidades</v>
      </c>
      <c r="D631" s="229">
        <v>43970.456250000003</v>
      </c>
      <c r="E631" t="s">
        <v>85</v>
      </c>
      <c r="F631" t="s">
        <v>304</v>
      </c>
      <c r="G631" t="s">
        <v>304</v>
      </c>
      <c r="H631" t="s">
        <v>500</v>
      </c>
      <c r="I631" t="s">
        <v>318</v>
      </c>
      <c r="J631" t="s">
        <v>318</v>
      </c>
      <c r="K631" t="s">
        <v>317</v>
      </c>
      <c r="L631" t="s">
        <v>501</v>
      </c>
      <c r="Q631">
        <v>5</v>
      </c>
      <c r="R631">
        <v>5</v>
      </c>
      <c r="S631">
        <v>4</v>
      </c>
      <c r="T631">
        <v>3</v>
      </c>
      <c r="U631">
        <v>4</v>
      </c>
      <c r="V631">
        <v>5</v>
      </c>
      <c r="X631">
        <v>5</v>
      </c>
      <c r="Y631">
        <v>5</v>
      </c>
      <c r="Z631">
        <v>4</v>
      </c>
      <c r="AA631">
        <v>5</v>
      </c>
      <c r="AB631">
        <v>3</v>
      </c>
      <c r="AC631" t="s">
        <v>371</v>
      </c>
      <c r="AJ631">
        <v>5</v>
      </c>
      <c r="AK631" t="s">
        <v>239</v>
      </c>
      <c r="AQ631" t="s">
        <v>7</v>
      </c>
      <c r="AR631" s="124" t="s">
        <v>239</v>
      </c>
      <c r="AS631" t="s">
        <v>239</v>
      </c>
      <c r="AT631" t="s">
        <v>6</v>
      </c>
      <c r="AU631" t="s">
        <v>239</v>
      </c>
      <c r="AV631" t="s">
        <v>502</v>
      </c>
      <c r="AW631">
        <v>5</v>
      </c>
      <c r="AX631" s="124">
        <v>5</v>
      </c>
      <c r="AY631" s="209" t="s">
        <v>309</v>
      </c>
      <c r="AZ631" t="s">
        <v>310</v>
      </c>
      <c r="BB631">
        <f t="shared" ref="BB631:BG673" si="51">IF(IFERROR(FIND(BB$1,$H631,1),0)&lt;&gt;0,1,0)</f>
        <v>1</v>
      </c>
      <c r="BC631">
        <f t="shared" si="51"/>
        <v>0</v>
      </c>
      <c r="BD631">
        <f t="shared" si="51"/>
        <v>1</v>
      </c>
      <c r="BE631">
        <f t="shared" si="51"/>
        <v>0</v>
      </c>
      <c r="BF631">
        <f t="shared" si="51"/>
        <v>0</v>
      </c>
      <c r="BG631">
        <f t="shared" si="51"/>
        <v>0</v>
      </c>
      <c r="BH631">
        <f t="shared" si="50"/>
        <v>1</v>
      </c>
      <c r="BI631">
        <f t="shared" si="49"/>
        <v>0</v>
      </c>
      <c r="BJ631">
        <f t="shared" si="49"/>
        <v>0</v>
      </c>
      <c r="BK631">
        <f t="shared" si="49"/>
        <v>0</v>
      </c>
      <c r="BL631">
        <f t="shared" si="49"/>
        <v>1</v>
      </c>
      <c r="BM631">
        <f t="shared" si="49"/>
        <v>0</v>
      </c>
      <c r="BN631">
        <f t="shared" si="49"/>
        <v>0</v>
      </c>
    </row>
    <row r="632" spans="3:66" x14ac:dyDescent="0.2">
      <c r="C632" s="167" t="str">
        <f>IFERROR(VLOOKUP(E632,BLIOTECAS!$C$1:$E$26,3,FALSE),"")</f>
        <v>Ciencias Experimentales</v>
      </c>
      <c r="D632" s="229">
        <v>43970.456250000003</v>
      </c>
      <c r="E632" t="s">
        <v>78</v>
      </c>
      <c r="F632" t="s">
        <v>316</v>
      </c>
      <c r="G632" t="s">
        <v>304</v>
      </c>
      <c r="H632" t="s">
        <v>312</v>
      </c>
      <c r="I632" t="s">
        <v>78</v>
      </c>
      <c r="J632" t="s">
        <v>73</v>
      </c>
      <c r="K632" t="s">
        <v>317</v>
      </c>
      <c r="Q632">
        <v>1</v>
      </c>
      <c r="R632">
        <v>5</v>
      </c>
      <c r="S632">
        <v>3</v>
      </c>
      <c r="T632">
        <v>5</v>
      </c>
      <c r="U632">
        <v>5</v>
      </c>
      <c r="V632">
        <v>3</v>
      </c>
      <c r="X632">
        <v>5</v>
      </c>
      <c r="Y632">
        <v>4</v>
      </c>
      <c r="Z632">
        <v>5</v>
      </c>
      <c r="AA632">
        <v>4</v>
      </c>
      <c r="AB632">
        <v>5</v>
      </c>
      <c r="AC632" t="s">
        <v>387</v>
      </c>
      <c r="AJ632">
        <v>3</v>
      </c>
      <c r="AK632" t="s">
        <v>239</v>
      </c>
      <c r="AL632" t="s">
        <v>323</v>
      </c>
      <c r="AQ632" t="s">
        <v>7</v>
      </c>
      <c r="AR632" s="124" t="s">
        <v>239</v>
      </c>
      <c r="AS632" t="s">
        <v>239</v>
      </c>
      <c r="AT632" t="s">
        <v>324</v>
      </c>
      <c r="AU632" t="s">
        <v>7</v>
      </c>
      <c r="AV632" t="s">
        <v>503</v>
      </c>
      <c r="AW632">
        <v>5</v>
      </c>
      <c r="AX632" s="124">
        <v>5</v>
      </c>
      <c r="AY632" s="209" t="s">
        <v>321</v>
      </c>
      <c r="AZ632" t="s">
        <v>315</v>
      </c>
      <c r="BB632">
        <f t="shared" si="51"/>
        <v>1</v>
      </c>
      <c r="BC632">
        <f t="shared" si="51"/>
        <v>0</v>
      </c>
      <c r="BD632">
        <f t="shared" si="51"/>
        <v>0</v>
      </c>
      <c r="BE632">
        <f t="shared" si="51"/>
        <v>0</v>
      </c>
      <c r="BF632">
        <f t="shared" si="51"/>
        <v>0</v>
      </c>
      <c r="BG632">
        <f t="shared" si="51"/>
        <v>0</v>
      </c>
      <c r="BH632">
        <f t="shared" si="50"/>
        <v>0</v>
      </c>
      <c r="BI632">
        <f t="shared" si="49"/>
        <v>0</v>
      </c>
      <c r="BJ632">
        <f t="shared" si="49"/>
        <v>0</v>
      </c>
      <c r="BK632">
        <f t="shared" si="49"/>
        <v>1</v>
      </c>
      <c r="BL632">
        <f t="shared" si="49"/>
        <v>0</v>
      </c>
      <c r="BM632">
        <f t="shared" si="49"/>
        <v>0</v>
      </c>
      <c r="BN632">
        <f t="shared" si="49"/>
        <v>1</v>
      </c>
    </row>
    <row r="633" spans="3:66" x14ac:dyDescent="0.2">
      <c r="C633" s="167" t="str">
        <f>IFERROR(VLOOKUP(E633,BLIOTECAS!$C$1:$E$26,3,FALSE),"")</f>
        <v>Humanidades</v>
      </c>
      <c r="D633" s="229">
        <v>43970.456250000003</v>
      </c>
      <c r="E633" t="s">
        <v>87</v>
      </c>
      <c r="F633" t="s">
        <v>303</v>
      </c>
      <c r="G633" t="s">
        <v>311</v>
      </c>
      <c r="H633" t="s">
        <v>312</v>
      </c>
      <c r="I633" t="s">
        <v>87</v>
      </c>
      <c r="J633" t="s">
        <v>74</v>
      </c>
      <c r="K633" t="s">
        <v>318</v>
      </c>
      <c r="L633" t="s">
        <v>504</v>
      </c>
      <c r="Q633">
        <v>5</v>
      </c>
      <c r="R633">
        <v>5</v>
      </c>
      <c r="S633">
        <v>3</v>
      </c>
      <c r="T633">
        <v>4</v>
      </c>
      <c r="U633">
        <v>4</v>
      </c>
      <c r="V633">
        <v>4</v>
      </c>
      <c r="X633">
        <v>4</v>
      </c>
      <c r="Y633">
        <v>4</v>
      </c>
      <c r="Z633">
        <v>2</v>
      </c>
      <c r="AA633">
        <v>3</v>
      </c>
      <c r="AB633">
        <v>3</v>
      </c>
      <c r="AC633" t="s">
        <v>348</v>
      </c>
      <c r="AJ633">
        <v>4</v>
      </c>
      <c r="AK633" t="s">
        <v>239</v>
      </c>
      <c r="AL633" t="s">
        <v>323</v>
      </c>
      <c r="AQ633" t="s">
        <v>239</v>
      </c>
      <c r="AR633" s="124" t="s">
        <v>239</v>
      </c>
      <c r="AS633" t="s">
        <v>7</v>
      </c>
      <c r="AU633" t="s">
        <v>239</v>
      </c>
      <c r="AW633">
        <v>4</v>
      </c>
      <c r="AX633" s="124">
        <v>4</v>
      </c>
      <c r="AY633" s="209" t="s">
        <v>321</v>
      </c>
      <c r="AZ633" t="s">
        <v>337</v>
      </c>
      <c r="BB633">
        <f t="shared" si="51"/>
        <v>1</v>
      </c>
      <c r="BC633">
        <f t="shared" si="51"/>
        <v>0</v>
      </c>
      <c r="BD633">
        <f t="shared" si="51"/>
        <v>0</v>
      </c>
      <c r="BE633">
        <f t="shared" si="51"/>
        <v>0</v>
      </c>
      <c r="BF633">
        <f t="shared" si="51"/>
        <v>0</v>
      </c>
      <c r="BG633">
        <f t="shared" si="51"/>
        <v>0</v>
      </c>
      <c r="BH633">
        <f t="shared" si="50"/>
        <v>1</v>
      </c>
      <c r="BI633">
        <f t="shared" si="49"/>
        <v>0</v>
      </c>
      <c r="BJ633">
        <f t="shared" si="49"/>
        <v>0</v>
      </c>
      <c r="BK633">
        <f t="shared" si="49"/>
        <v>1</v>
      </c>
      <c r="BL633">
        <f t="shared" si="49"/>
        <v>1</v>
      </c>
      <c r="BM633">
        <f t="shared" si="49"/>
        <v>0</v>
      </c>
      <c r="BN633">
        <f t="shared" si="49"/>
        <v>0</v>
      </c>
    </row>
    <row r="634" spans="3:66" x14ac:dyDescent="0.2">
      <c r="C634" s="167" t="str">
        <f>IFERROR(VLOOKUP(E634,BLIOTECAS!$C$1:$E$26,3,FALSE),"")</f>
        <v>Ciencias de la Salud</v>
      </c>
      <c r="D634" s="229">
        <v>43970.456250000003</v>
      </c>
      <c r="E634" t="s">
        <v>89</v>
      </c>
      <c r="F634" t="s">
        <v>316</v>
      </c>
      <c r="G634" t="s">
        <v>311</v>
      </c>
      <c r="H634" t="s">
        <v>312</v>
      </c>
      <c r="L634" t="s">
        <v>505</v>
      </c>
      <c r="Q634">
        <v>1</v>
      </c>
      <c r="R634">
        <v>5</v>
      </c>
      <c r="S634">
        <v>2</v>
      </c>
      <c r="T634">
        <v>1</v>
      </c>
      <c r="U634">
        <v>4</v>
      </c>
      <c r="V634">
        <v>4</v>
      </c>
      <c r="X634">
        <v>4</v>
      </c>
      <c r="Y634">
        <v>5</v>
      </c>
      <c r="Z634">
        <v>3</v>
      </c>
      <c r="AB634">
        <v>3</v>
      </c>
      <c r="AC634" t="s">
        <v>387</v>
      </c>
      <c r="AK634" t="s">
        <v>239</v>
      </c>
      <c r="AQ634" t="s">
        <v>7</v>
      </c>
      <c r="AR634" s="124" t="s">
        <v>239</v>
      </c>
      <c r="AS634" t="s">
        <v>7</v>
      </c>
      <c r="AU634" t="s">
        <v>7</v>
      </c>
      <c r="AW634">
        <v>5</v>
      </c>
      <c r="AX634" s="124">
        <v>5</v>
      </c>
      <c r="AY634" s="209" t="s">
        <v>309</v>
      </c>
      <c r="AZ634" t="s">
        <v>310</v>
      </c>
      <c r="BB634">
        <f t="shared" si="51"/>
        <v>1</v>
      </c>
      <c r="BC634">
        <f t="shared" si="51"/>
        <v>0</v>
      </c>
      <c r="BD634">
        <f t="shared" si="51"/>
        <v>0</v>
      </c>
      <c r="BE634">
        <f t="shared" si="51"/>
        <v>0</v>
      </c>
      <c r="BF634">
        <f t="shared" si="51"/>
        <v>0</v>
      </c>
      <c r="BG634">
        <f t="shared" si="51"/>
        <v>0</v>
      </c>
      <c r="BH634">
        <f t="shared" si="50"/>
        <v>0</v>
      </c>
      <c r="BI634">
        <f t="shared" si="49"/>
        <v>0</v>
      </c>
      <c r="BJ634">
        <f t="shared" si="49"/>
        <v>0</v>
      </c>
      <c r="BK634">
        <f t="shared" si="49"/>
        <v>1</v>
      </c>
      <c r="BL634">
        <f t="shared" si="49"/>
        <v>0</v>
      </c>
      <c r="BM634">
        <f t="shared" si="49"/>
        <v>0</v>
      </c>
      <c r="BN634">
        <f t="shared" si="49"/>
        <v>1</v>
      </c>
    </row>
    <row r="635" spans="3:66" x14ac:dyDescent="0.2">
      <c r="C635" s="167" t="str">
        <f>IFERROR(VLOOKUP(E635,BLIOTECAS!$C$1:$E$26,3,FALSE),"")</f>
        <v>Ciencias Sociales</v>
      </c>
      <c r="D635" s="229">
        <v>43970.456250000003</v>
      </c>
      <c r="E635" t="s">
        <v>82</v>
      </c>
      <c r="F635" t="s">
        <v>303</v>
      </c>
      <c r="G635" t="s">
        <v>311</v>
      </c>
      <c r="H635" t="s">
        <v>330</v>
      </c>
      <c r="I635" t="s">
        <v>486</v>
      </c>
      <c r="J635" t="s">
        <v>317</v>
      </c>
      <c r="K635" t="s">
        <v>80</v>
      </c>
      <c r="Q635">
        <v>4</v>
      </c>
      <c r="R635">
        <v>4</v>
      </c>
      <c r="S635">
        <v>3</v>
      </c>
      <c r="U635">
        <v>1</v>
      </c>
      <c r="V635">
        <v>4</v>
      </c>
      <c r="X635">
        <v>5</v>
      </c>
      <c r="Y635">
        <v>5</v>
      </c>
      <c r="Z635">
        <v>5</v>
      </c>
      <c r="AA635">
        <v>5</v>
      </c>
      <c r="AB635">
        <v>4</v>
      </c>
      <c r="AC635" t="s">
        <v>314</v>
      </c>
      <c r="AJ635">
        <v>4</v>
      </c>
      <c r="AK635" t="s">
        <v>239</v>
      </c>
      <c r="AL635" t="s">
        <v>323</v>
      </c>
      <c r="AQ635" t="s">
        <v>239</v>
      </c>
      <c r="AR635" s="124" t="s">
        <v>239</v>
      </c>
      <c r="AS635" t="s">
        <v>7</v>
      </c>
      <c r="AU635" t="s">
        <v>7</v>
      </c>
      <c r="AV635" t="s">
        <v>506</v>
      </c>
      <c r="AW635">
        <v>5</v>
      </c>
      <c r="AX635" s="124">
        <v>5</v>
      </c>
      <c r="AY635" s="209" t="s">
        <v>321</v>
      </c>
      <c r="AZ635" t="s">
        <v>315</v>
      </c>
      <c r="BA635" t="s">
        <v>507</v>
      </c>
      <c r="BB635">
        <f t="shared" si="51"/>
        <v>0</v>
      </c>
      <c r="BC635">
        <f t="shared" si="51"/>
        <v>1</v>
      </c>
      <c r="BD635">
        <f t="shared" si="51"/>
        <v>0</v>
      </c>
      <c r="BE635">
        <f t="shared" si="51"/>
        <v>0</v>
      </c>
      <c r="BF635">
        <f t="shared" si="51"/>
        <v>0</v>
      </c>
      <c r="BG635">
        <f t="shared" si="51"/>
        <v>0</v>
      </c>
      <c r="BH635">
        <f t="shared" si="50"/>
        <v>0</v>
      </c>
      <c r="BI635">
        <f t="shared" si="49"/>
        <v>0</v>
      </c>
      <c r="BJ635">
        <f t="shared" si="49"/>
        <v>0</v>
      </c>
      <c r="BK635">
        <f t="shared" si="49"/>
        <v>0</v>
      </c>
      <c r="BL635">
        <f t="shared" si="49"/>
        <v>0</v>
      </c>
      <c r="BM635">
        <f t="shared" si="49"/>
        <v>1</v>
      </c>
      <c r="BN635">
        <f t="shared" si="49"/>
        <v>0</v>
      </c>
    </row>
    <row r="636" spans="3:66" x14ac:dyDescent="0.2">
      <c r="C636" s="167" t="str">
        <f>IFERROR(VLOOKUP(E636,BLIOTECAS!$C$1:$E$26,3,FALSE),"")</f>
        <v>Ciencias de la Salud</v>
      </c>
      <c r="D636" s="229">
        <v>43970.456250000003</v>
      </c>
      <c r="E636" t="s">
        <v>91</v>
      </c>
      <c r="F636" t="s">
        <v>311</v>
      </c>
      <c r="G636" t="s">
        <v>311</v>
      </c>
      <c r="H636" t="s">
        <v>456</v>
      </c>
      <c r="I636" t="s">
        <v>91</v>
      </c>
      <c r="L636" t="s">
        <v>508</v>
      </c>
      <c r="Q636">
        <v>4</v>
      </c>
      <c r="R636">
        <v>5</v>
      </c>
      <c r="S636">
        <v>4</v>
      </c>
      <c r="T636">
        <v>3</v>
      </c>
      <c r="U636">
        <v>3</v>
      </c>
      <c r="V636">
        <v>5</v>
      </c>
      <c r="X636">
        <v>4</v>
      </c>
      <c r="Y636">
        <v>5</v>
      </c>
      <c r="Z636">
        <v>4</v>
      </c>
      <c r="AA636">
        <v>4</v>
      </c>
      <c r="AB636">
        <v>4</v>
      </c>
      <c r="AC636" t="s">
        <v>378</v>
      </c>
      <c r="AJ636">
        <v>4</v>
      </c>
      <c r="AK636" t="s">
        <v>239</v>
      </c>
      <c r="AL636" t="s">
        <v>327</v>
      </c>
      <c r="AQ636" t="s">
        <v>239</v>
      </c>
      <c r="AR636" s="124" t="s">
        <v>239</v>
      </c>
      <c r="AS636" t="s">
        <v>7</v>
      </c>
      <c r="AU636" t="s">
        <v>239</v>
      </c>
      <c r="AW636">
        <v>4</v>
      </c>
      <c r="AX636" s="124">
        <v>4</v>
      </c>
      <c r="AY636" s="209" t="s">
        <v>309</v>
      </c>
      <c r="AZ636" t="s">
        <v>315</v>
      </c>
      <c r="BA636" t="s">
        <v>509</v>
      </c>
      <c r="BB636">
        <f t="shared" si="51"/>
        <v>0</v>
      </c>
      <c r="BC636">
        <f t="shared" si="51"/>
        <v>1</v>
      </c>
      <c r="BD636">
        <f t="shared" si="51"/>
        <v>1</v>
      </c>
      <c r="BE636">
        <f t="shared" si="51"/>
        <v>0</v>
      </c>
      <c r="BF636">
        <f t="shared" si="51"/>
        <v>0</v>
      </c>
      <c r="BG636">
        <f t="shared" si="51"/>
        <v>0</v>
      </c>
      <c r="BH636">
        <f t="shared" si="50"/>
        <v>0</v>
      </c>
      <c r="BI636">
        <f t="shared" si="50"/>
        <v>1</v>
      </c>
      <c r="BJ636">
        <f t="shared" si="50"/>
        <v>0</v>
      </c>
      <c r="BK636">
        <f t="shared" si="50"/>
        <v>1</v>
      </c>
      <c r="BL636">
        <f t="shared" si="50"/>
        <v>0</v>
      </c>
      <c r="BM636">
        <f t="shared" si="50"/>
        <v>0</v>
      </c>
      <c r="BN636">
        <f t="shared" si="50"/>
        <v>0</v>
      </c>
    </row>
    <row r="637" spans="3:66" x14ac:dyDescent="0.2">
      <c r="C637" s="167" t="str">
        <f>IFERROR(VLOOKUP(E637,BLIOTECAS!$C$1:$E$26,3,FALSE),"")</f>
        <v>Ciencias de la Salud</v>
      </c>
      <c r="D637" s="229">
        <v>43970.456250000003</v>
      </c>
      <c r="E637" t="s">
        <v>89</v>
      </c>
      <c r="F637" t="s">
        <v>316</v>
      </c>
      <c r="G637" t="s">
        <v>304</v>
      </c>
      <c r="H637" t="s">
        <v>312</v>
      </c>
      <c r="I637" t="s">
        <v>89</v>
      </c>
      <c r="Q637">
        <v>5</v>
      </c>
      <c r="R637">
        <v>5</v>
      </c>
      <c r="S637">
        <v>5</v>
      </c>
      <c r="U637">
        <v>2</v>
      </c>
      <c r="V637">
        <v>4</v>
      </c>
      <c r="X637">
        <v>5</v>
      </c>
      <c r="Y637">
        <v>5</v>
      </c>
      <c r="Z637">
        <v>2</v>
      </c>
      <c r="AA637">
        <v>4</v>
      </c>
      <c r="AB637">
        <v>3</v>
      </c>
      <c r="AC637" t="s">
        <v>314</v>
      </c>
      <c r="AJ637">
        <v>4</v>
      </c>
      <c r="AK637" t="s">
        <v>239</v>
      </c>
      <c r="AL637" t="s">
        <v>323</v>
      </c>
      <c r="AQ637" t="s">
        <v>7</v>
      </c>
      <c r="AR637" s="124" t="s">
        <v>239</v>
      </c>
      <c r="AS637" t="s">
        <v>7</v>
      </c>
      <c r="AU637" t="s">
        <v>239</v>
      </c>
      <c r="AV637" t="s">
        <v>510</v>
      </c>
      <c r="AW637">
        <v>5</v>
      </c>
      <c r="AX637" s="124">
        <v>5</v>
      </c>
      <c r="AY637" s="209" t="s">
        <v>309</v>
      </c>
      <c r="AZ637" t="s">
        <v>337</v>
      </c>
      <c r="BA637" t="s">
        <v>511</v>
      </c>
      <c r="BB637">
        <f t="shared" si="51"/>
        <v>1</v>
      </c>
      <c r="BC637">
        <f t="shared" si="51"/>
        <v>0</v>
      </c>
      <c r="BD637">
        <f t="shared" si="51"/>
        <v>0</v>
      </c>
      <c r="BE637">
        <f t="shared" si="51"/>
        <v>0</v>
      </c>
      <c r="BF637">
        <f t="shared" si="51"/>
        <v>0</v>
      </c>
      <c r="BG637">
        <f t="shared" si="51"/>
        <v>0</v>
      </c>
      <c r="BH637">
        <f t="shared" ref="BH637:BN673" si="52">IF(IFERROR(FIND(BH$1,$AC637,1),0)&lt;&gt;0,1,0)</f>
        <v>0</v>
      </c>
      <c r="BI637">
        <f t="shared" si="52"/>
        <v>0</v>
      </c>
      <c r="BJ637">
        <f t="shared" si="52"/>
        <v>0</v>
      </c>
      <c r="BK637">
        <f t="shared" si="52"/>
        <v>0</v>
      </c>
      <c r="BL637">
        <f t="shared" si="52"/>
        <v>0</v>
      </c>
      <c r="BM637">
        <f t="shared" si="52"/>
        <v>1</v>
      </c>
      <c r="BN637">
        <f t="shared" si="52"/>
        <v>0</v>
      </c>
    </row>
    <row r="638" spans="3:66" x14ac:dyDescent="0.2">
      <c r="C638" s="167" t="str">
        <f>IFERROR(VLOOKUP(E638,BLIOTECAS!$C$1:$E$26,3,FALSE),"")</f>
        <v>Humanidades</v>
      </c>
      <c r="D638" s="229">
        <v>43970.456250000003</v>
      </c>
      <c r="E638" t="s">
        <v>83</v>
      </c>
      <c r="F638" t="s">
        <v>303</v>
      </c>
      <c r="G638" t="s">
        <v>311</v>
      </c>
      <c r="H638" t="s">
        <v>330</v>
      </c>
      <c r="I638" t="s">
        <v>83</v>
      </c>
      <c r="J638" t="s">
        <v>317</v>
      </c>
      <c r="Q638">
        <v>1</v>
      </c>
      <c r="R638">
        <v>4</v>
      </c>
      <c r="S638">
        <v>1</v>
      </c>
      <c r="T638">
        <v>4</v>
      </c>
      <c r="U638">
        <v>3</v>
      </c>
      <c r="V638">
        <v>4</v>
      </c>
      <c r="X638">
        <v>4</v>
      </c>
      <c r="Y638">
        <v>4</v>
      </c>
      <c r="Z638">
        <v>4</v>
      </c>
      <c r="AA638">
        <v>4</v>
      </c>
      <c r="AB638">
        <v>4</v>
      </c>
      <c r="AC638" t="s">
        <v>326</v>
      </c>
      <c r="AJ638">
        <v>4</v>
      </c>
      <c r="AK638" t="s">
        <v>239</v>
      </c>
      <c r="AL638" t="s">
        <v>323</v>
      </c>
      <c r="AQ638" t="s">
        <v>7</v>
      </c>
      <c r="AR638" s="124" t="s">
        <v>239</v>
      </c>
      <c r="AS638" t="s">
        <v>239</v>
      </c>
      <c r="AT638" t="s">
        <v>476</v>
      </c>
      <c r="AU638" t="s">
        <v>239</v>
      </c>
      <c r="AV638" t="s">
        <v>512</v>
      </c>
      <c r="AW638">
        <v>3</v>
      </c>
      <c r="AX638" s="124">
        <v>3</v>
      </c>
      <c r="AY638" s="209" t="s">
        <v>321</v>
      </c>
      <c r="AZ638" t="s">
        <v>315</v>
      </c>
      <c r="BB638">
        <f t="shared" si="51"/>
        <v>0</v>
      </c>
      <c r="BC638">
        <f t="shared" si="51"/>
        <v>1</v>
      </c>
      <c r="BD638">
        <f t="shared" si="51"/>
        <v>0</v>
      </c>
      <c r="BE638">
        <f t="shared" si="51"/>
        <v>0</v>
      </c>
      <c r="BF638">
        <f t="shared" si="51"/>
        <v>0</v>
      </c>
      <c r="BG638">
        <f t="shared" si="51"/>
        <v>0</v>
      </c>
      <c r="BH638">
        <f t="shared" si="52"/>
        <v>0</v>
      </c>
      <c r="BI638">
        <f t="shared" si="52"/>
        <v>0</v>
      </c>
      <c r="BJ638">
        <f t="shared" si="52"/>
        <v>0</v>
      </c>
      <c r="BK638">
        <f t="shared" si="52"/>
        <v>1</v>
      </c>
      <c r="BL638">
        <f t="shared" si="52"/>
        <v>0</v>
      </c>
      <c r="BM638">
        <f t="shared" si="52"/>
        <v>0</v>
      </c>
      <c r="BN638">
        <f t="shared" si="52"/>
        <v>0</v>
      </c>
    </row>
    <row r="639" spans="3:66" x14ac:dyDescent="0.2">
      <c r="C639" s="167" t="str">
        <f>IFERROR(VLOOKUP(E639,BLIOTECAS!$C$1:$E$26,3,FALSE),"")</f>
        <v>Ciencias Sociales</v>
      </c>
      <c r="D639" s="229">
        <v>43970.455555555556</v>
      </c>
      <c r="E639" t="s">
        <v>80</v>
      </c>
      <c r="F639" t="s">
        <v>303</v>
      </c>
      <c r="G639" t="s">
        <v>311</v>
      </c>
      <c r="H639" t="s">
        <v>384</v>
      </c>
      <c r="I639" t="s">
        <v>80</v>
      </c>
      <c r="J639" t="s">
        <v>75</v>
      </c>
      <c r="K639" t="s">
        <v>76</v>
      </c>
      <c r="Q639">
        <v>4</v>
      </c>
      <c r="R639">
        <v>5</v>
      </c>
      <c r="S639">
        <v>5</v>
      </c>
      <c r="T639">
        <v>2</v>
      </c>
      <c r="U639">
        <v>3</v>
      </c>
      <c r="V639">
        <v>4</v>
      </c>
      <c r="X639">
        <v>4</v>
      </c>
      <c r="Y639">
        <v>5</v>
      </c>
      <c r="Z639">
        <v>5</v>
      </c>
      <c r="AA639">
        <v>5</v>
      </c>
      <c r="AB639">
        <v>5</v>
      </c>
      <c r="AC639" t="s">
        <v>336</v>
      </c>
      <c r="AJ639">
        <v>5</v>
      </c>
      <c r="AK639" t="s">
        <v>239</v>
      </c>
      <c r="AQ639" t="s">
        <v>7</v>
      </c>
      <c r="AR639" s="124" t="s">
        <v>7</v>
      </c>
      <c r="AS639" t="s">
        <v>7</v>
      </c>
      <c r="AU639" t="s">
        <v>239</v>
      </c>
      <c r="AV639" t="s">
        <v>513</v>
      </c>
      <c r="AW639">
        <v>5</v>
      </c>
      <c r="AX639" s="124">
        <v>5</v>
      </c>
      <c r="AY639" s="209" t="s">
        <v>309</v>
      </c>
      <c r="AZ639" t="s">
        <v>310</v>
      </c>
      <c r="BA639" t="s">
        <v>514</v>
      </c>
      <c r="BB639">
        <f t="shared" si="51"/>
        <v>1</v>
      </c>
      <c r="BC639">
        <f t="shared" si="51"/>
        <v>0</v>
      </c>
      <c r="BD639">
        <f t="shared" si="51"/>
        <v>1</v>
      </c>
      <c r="BE639">
        <f t="shared" si="51"/>
        <v>0</v>
      </c>
      <c r="BF639">
        <f t="shared" si="51"/>
        <v>0</v>
      </c>
      <c r="BG639">
        <f t="shared" si="51"/>
        <v>0</v>
      </c>
      <c r="BH639">
        <f t="shared" si="52"/>
        <v>0</v>
      </c>
      <c r="BI639">
        <f t="shared" si="52"/>
        <v>0</v>
      </c>
      <c r="BJ639">
        <f t="shared" si="52"/>
        <v>0</v>
      </c>
      <c r="BK639">
        <f t="shared" si="52"/>
        <v>1</v>
      </c>
      <c r="BL639">
        <f t="shared" si="52"/>
        <v>1</v>
      </c>
      <c r="BM639">
        <f t="shared" si="52"/>
        <v>0</v>
      </c>
      <c r="BN639">
        <f t="shared" si="52"/>
        <v>0</v>
      </c>
    </row>
    <row r="640" spans="3:66" x14ac:dyDescent="0.2">
      <c r="C640" s="167" t="str">
        <f>IFERROR(VLOOKUP(E640,BLIOTECAS!$C$1:$E$26,3,FALSE),"")</f>
        <v>Humanidades</v>
      </c>
      <c r="D640" s="229">
        <v>43970.455555555556</v>
      </c>
      <c r="E640" t="s">
        <v>85</v>
      </c>
      <c r="F640" t="s">
        <v>304</v>
      </c>
      <c r="G640" t="s">
        <v>311</v>
      </c>
      <c r="H640" t="s">
        <v>312</v>
      </c>
      <c r="I640" t="s">
        <v>318</v>
      </c>
      <c r="J640" t="s">
        <v>86</v>
      </c>
      <c r="K640" t="s">
        <v>317</v>
      </c>
      <c r="L640" t="s">
        <v>66</v>
      </c>
      <c r="Q640">
        <v>4</v>
      </c>
      <c r="R640">
        <v>3</v>
      </c>
      <c r="S640">
        <v>3</v>
      </c>
      <c r="T640">
        <v>2</v>
      </c>
      <c r="U640">
        <v>4</v>
      </c>
      <c r="V640">
        <v>4</v>
      </c>
      <c r="X640">
        <v>3</v>
      </c>
      <c r="Y640">
        <v>3</v>
      </c>
      <c r="Z640">
        <v>4</v>
      </c>
      <c r="AA640">
        <v>1</v>
      </c>
      <c r="AB640">
        <v>4</v>
      </c>
      <c r="AC640" t="s">
        <v>331</v>
      </c>
      <c r="AJ640">
        <v>5</v>
      </c>
      <c r="AK640" t="s">
        <v>239</v>
      </c>
      <c r="AL640" t="s">
        <v>323</v>
      </c>
      <c r="AQ640" t="s">
        <v>239</v>
      </c>
      <c r="AR640" s="124" t="s">
        <v>239</v>
      </c>
      <c r="AS640" t="s">
        <v>7</v>
      </c>
      <c r="AU640" t="s">
        <v>7</v>
      </c>
      <c r="AV640" t="s">
        <v>515</v>
      </c>
      <c r="AW640">
        <v>5</v>
      </c>
      <c r="AX640" s="124">
        <v>5</v>
      </c>
      <c r="AY640" s="209" t="s">
        <v>309</v>
      </c>
      <c r="AZ640" t="s">
        <v>315</v>
      </c>
      <c r="BB640">
        <f t="shared" si="51"/>
        <v>1</v>
      </c>
      <c r="BC640">
        <f t="shared" si="51"/>
        <v>0</v>
      </c>
      <c r="BD640">
        <f t="shared" si="51"/>
        <v>0</v>
      </c>
      <c r="BE640">
        <f t="shared" si="51"/>
        <v>0</v>
      </c>
      <c r="BF640">
        <f t="shared" si="51"/>
        <v>0</v>
      </c>
      <c r="BG640">
        <f t="shared" si="51"/>
        <v>0</v>
      </c>
      <c r="BH640">
        <f t="shared" si="52"/>
        <v>0</v>
      </c>
      <c r="BI640">
        <f t="shared" si="52"/>
        <v>0</v>
      </c>
      <c r="BJ640">
        <f t="shared" si="52"/>
        <v>0</v>
      </c>
      <c r="BK640">
        <f t="shared" si="52"/>
        <v>0</v>
      </c>
      <c r="BL640">
        <f t="shared" si="52"/>
        <v>1</v>
      </c>
      <c r="BM640">
        <f t="shared" si="52"/>
        <v>0</v>
      </c>
      <c r="BN640">
        <f t="shared" si="52"/>
        <v>0</v>
      </c>
    </row>
    <row r="641" spans="3:66" x14ac:dyDescent="0.2">
      <c r="C641" s="167" t="str">
        <f>IFERROR(VLOOKUP(E641,BLIOTECAS!$C$1:$E$26,3,FALSE),"")</f>
        <v>Ciencias de la Salud</v>
      </c>
      <c r="D641" s="229">
        <v>43970.455555555556</v>
      </c>
      <c r="E641" t="s">
        <v>92</v>
      </c>
      <c r="F641" t="s">
        <v>316</v>
      </c>
      <c r="G641" t="s">
        <v>311</v>
      </c>
      <c r="H641" t="s">
        <v>333</v>
      </c>
      <c r="Q641">
        <v>3</v>
      </c>
      <c r="R641">
        <v>3</v>
      </c>
      <c r="S641">
        <v>3</v>
      </c>
      <c r="T641">
        <v>3</v>
      </c>
      <c r="U641">
        <v>4</v>
      </c>
      <c r="V641">
        <v>5</v>
      </c>
      <c r="X641">
        <v>4</v>
      </c>
      <c r="Y641">
        <v>5</v>
      </c>
      <c r="Z641">
        <v>5</v>
      </c>
      <c r="AA641">
        <v>5</v>
      </c>
      <c r="AB641">
        <v>4</v>
      </c>
      <c r="AC641" t="s">
        <v>326</v>
      </c>
      <c r="AJ641">
        <v>4</v>
      </c>
      <c r="AK641" t="s">
        <v>239</v>
      </c>
      <c r="AL641" t="s">
        <v>323</v>
      </c>
      <c r="AQ641" t="s">
        <v>7</v>
      </c>
      <c r="AR641" s="124" t="s">
        <v>239</v>
      </c>
      <c r="AS641" t="s">
        <v>239</v>
      </c>
      <c r="AT641" t="s">
        <v>324</v>
      </c>
      <c r="AU641" t="s">
        <v>239</v>
      </c>
      <c r="AW641">
        <v>5</v>
      </c>
      <c r="AX641" s="124">
        <v>5</v>
      </c>
      <c r="AY641" s="209" t="s">
        <v>321</v>
      </c>
      <c r="AZ641" t="s">
        <v>315</v>
      </c>
      <c r="BB641">
        <f t="shared" si="51"/>
        <v>0</v>
      </c>
      <c r="BC641">
        <f t="shared" si="51"/>
        <v>0</v>
      </c>
      <c r="BD641">
        <f t="shared" si="51"/>
        <v>0</v>
      </c>
      <c r="BE641">
        <f t="shared" si="51"/>
        <v>1</v>
      </c>
      <c r="BF641">
        <f t="shared" si="51"/>
        <v>0</v>
      </c>
      <c r="BG641">
        <f t="shared" si="51"/>
        <v>0</v>
      </c>
      <c r="BH641">
        <f t="shared" si="52"/>
        <v>0</v>
      </c>
      <c r="BI641">
        <f t="shared" si="52"/>
        <v>0</v>
      </c>
      <c r="BJ641">
        <f t="shared" si="52"/>
        <v>0</v>
      </c>
      <c r="BK641">
        <f t="shared" si="52"/>
        <v>1</v>
      </c>
      <c r="BL641">
        <f t="shared" si="52"/>
        <v>0</v>
      </c>
      <c r="BM641">
        <f t="shared" si="52"/>
        <v>0</v>
      </c>
      <c r="BN641">
        <f t="shared" si="52"/>
        <v>0</v>
      </c>
    </row>
    <row r="642" spans="3:66" x14ac:dyDescent="0.2">
      <c r="C642" s="167" t="str">
        <f>IFERROR(VLOOKUP(E642,BLIOTECAS!$C$1:$E$26,3,FALSE),"")</f>
        <v>Humanidades</v>
      </c>
      <c r="D642" s="229">
        <v>43970.455555555556</v>
      </c>
      <c r="E642" t="s">
        <v>85</v>
      </c>
      <c r="F642" t="s">
        <v>311</v>
      </c>
      <c r="G642" t="s">
        <v>304</v>
      </c>
      <c r="H642" t="s">
        <v>312</v>
      </c>
      <c r="I642" t="s">
        <v>317</v>
      </c>
      <c r="J642" t="s">
        <v>86</v>
      </c>
      <c r="K642" t="s">
        <v>75</v>
      </c>
      <c r="L642" t="s">
        <v>516</v>
      </c>
      <c r="Q642">
        <v>2</v>
      </c>
      <c r="R642">
        <v>4</v>
      </c>
      <c r="S642">
        <v>4</v>
      </c>
      <c r="T642">
        <v>3</v>
      </c>
      <c r="U642">
        <v>4</v>
      </c>
      <c r="V642">
        <v>4</v>
      </c>
      <c r="X642">
        <v>5</v>
      </c>
      <c r="Y642">
        <v>4</v>
      </c>
      <c r="Z642">
        <v>5</v>
      </c>
      <c r="AA642">
        <v>5</v>
      </c>
      <c r="AB642">
        <v>4</v>
      </c>
      <c r="AC642" t="s">
        <v>517</v>
      </c>
      <c r="AJ642">
        <v>5</v>
      </c>
      <c r="AK642" t="s">
        <v>239</v>
      </c>
      <c r="AL642" t="s">
        <v>323</v>
      </c>
      <c r="AQ642" t="s">
        <v>239</v>
      </c>
      <c r="AR642" s="124" t="s">
        <v>239</v>
      </c>
      <c r="AS642" t="s">
        <v>239</v>
      </c>
      <c r="AT642" t="s">
        <v>324</v>
      </c>
      <c r="AU642" t="s">
        <v>239</v>
      </c>
      <c r="AV642" t="s">
        <v>518</v>
      </c>
      <c r="AW642">
        <v>5</v>
      </c>
      <c r="AX642" s="124">
        <v>5</v>
      </c>
      <c r="AY642" s="209" t="s">
        <v>309</v>
      </c>
      <c r="AZ642" t="s">
        <v>315</v>
      </c>
      <c r="BA642" t="s">
        <v>519</v>
      </c>
      <c r="BB642">
        <f t="shared" si="51"/>
        <v>1</v>
      </c>
      <c r="BC642">
        <f t="shared" si="51"/>
        <v>0</v>
      </c>
      <c r="BD642">
        <f t="shared" si="51"/>
        <v>0</v>
      </c>
      <c r="BE642">
        <f t="shared" si="51"/>
        <v>0</v>
      </c>
      <c r="BF642">
        <f t="shared" si="51"/>
        <v>0</v>
      </c>
      <c r="BG642">
        <f t="shared" si="51"/>
        <v>0</v>
      </c>
      <c r="BH642">
        <f t="shared" si="52"/>
        <v>1</v>
      </c>
      <c r="BI642">
        <f t="shared" si="52"/>
        <v>1</v>
      </c>
      <c r="BJ642">
        <f t="shared" si="52"/>
        <v>1</v>
      </c>
      <c r="BK642">
        <f t="shared" si="52"/>
        <v>1</v>
      </c>
      <c r="BL642">
        <f t="shared" si="52"/>
        <v>1</v>
      </c>
      <c r="BM642">
        <f t="shared" si="52"/>
        <v>0</v>
      </c>
      <c r="BN642">
        <f t="shared" si="52"/>
        <v>1</v>
      </c>
    </row>
    <row r="643" spans="3:66" x14ac:dyDescent="0.2">
      <c r="C643" s="167" t="str">
        <f>IFERROR(VLOOKUP(E643,BLIOTECAS!$C$1:$E$26,3,FALSE),"")</f>
        <v>Ciencias Experimentales</v>
      </c>
      <c r="D643" s="229">
        <v>43970.455555555556</v>
      </c>
      <c r="E643" t="s">
        <v>77</v>
      </c>
      <c r="F643" t="s">
        <v>316</v>
      </c>
      <c r="G643" t="s">
        <v>303</v>
      </c>
      <c r="H643" t="s">
        <v>312</v>
      </c>
      <c r="I643" t="s">
        <v>77</v>
      </c>
      <c r="J643" t="s">
        <v>79</v>
      </c>
      <c r="K643" t="s">
        <v>73</v>
      </c>
      <c r="Q643">
        <v>4</v>
      </c>
      <c r="R643">
        <v>4</v>
      </c>
      <c r="S643">
        <v>5</v>
      </c>
      <c r="T643">
        <v>2</v>
      </c>
      <c r="U643">
        <v>5</v>
      </c>
      <c r="V643">
        <v>4</v>
      </c>
      <c r="X643">
        <v>3</v>
      </c>
      <c r="Y643">
        <v>5</v>
      </c>
      <c r="Z643">
        <v>4</v>
      </c>
      <c r="AB643">
        <v>4</v>
      </c>
      <c r="AC643" t="s">
        <v>336</v>
      </c>
      <c r="AJ643">
        <v>3</v>
      </c>
      <c r="AK643" t="s">
        <v>7</v>
      </c>
      <c r="AQ643" t="s">
        <v>7</v>
      </c>
      <c r="AR643" s="124" t="s">
        <v>7</v>
      </c>
      <c r="AS643" t="s">
        <v>7</v>
      </c>
      <c r="AU643" t="s">
        <v>7</v>
      </c>
      <c r="AW643">
        <v>5</v>
      </c>
      <c r="AX643" s="124">
        <v>5</v>
      </c>
      <c r="AY643" s="209" t="s">
        <v>321</v>
      </c>
      <c r="AZ643" t="s">
        <v>315</v>
      </c>
      <c r="BB643">
        <f t="shared" si="51"/>
        <v>1</v>
      </c>
      <c r="BC643">
        <f t="shared" si="51"/>
        <v>0</v>
      </c>
      <c r="BD643">
        <f t="shared" si="51"/>
        <v>0</v>
      </c>
      <c r="BE643">
        <f t="shared" si="51"/>
        <v>0</v>
      </c>
      <c r="BF643">
        <f t="shared" si="51"/>
        <v>0</v>
      </c>
      <c r="BG643">
        <f t="shared" si="51"/>
        <v>0</v>
      </c>
      <c r="BH643">
        <f t="shared" si="52"/>
        <v>0</v>
      </c>
      <c r="BI643">
        <f t="shared" si="52"/>
        <v>0</v>
      </c>
      <c r="BJ643">
        <f t="shared" si="52"/>
        <v>0</v>
      </c>
      <c r="BK643">
        <f t="shared" si="52"/>
        <v>1</v>
      </c>
      <c r="BL643">
        <f t="shared" si="52"/>
        <v>1</v>
      </c>
      <c r="BM643">
        <f t="shared" si="52"/>
        <v>0</v>
      </c>
      <c r="BN643">
        <f t="shared" si="52"/>
        <v>0</v>
      </c>
    </row>
    <row r="644" spans="3:66" x14ac:dyDescent="0.2">
      <c r="C644" s="167" t="str">
        <f>IFERROR(VLOOKUP(E644,BLIOTECAS!$C$1:$E$26,3,FALSE),"")</f>
        <v>Ciencias Experimentales</v>
      </c>
      <c r="D644" s="229">
        <v>43970.454861111109</v>
      </c>
      <c r="E644" t="s">
        <v>79</v>
      </c>
      <c r="F644" t="s">
        <v>303</v>
      </c>
      <c r="G644" t="s">
        <v>311</v>
      </c>
      <c r="H644" t="s">
        <v>312</v>
      </c>
      <c r="I644" t="s">
        <v>79</v>
      </c>
      <c r="J644" t="s">
        <v>86</v>
      </c>
      <c r="Q644">
        <v>4</v>
      </c>
      <c r="R644">
        <v>3</v>
      </c>
      <c r="S644">
        <v>3</v>
      </c>
      <c r="T644">
        <v>2</v>
      </c>
      <c r="U644">
        <v>4</v>
      </c>
      <c r="V644">
        <v>4</v>
      </c>
      <c r="X644">
        <v>4</v>
      </c>
      <c r="Y644">
        <v>5</v>
      </c>
      <c r="Z644">
        <v>5</v>
      </c>
      <c r="AA644">
        <v>5</v>
      </c>
      <c r="AB644">
        <v>5</v>
      </c>
      <c r="AC644" t="s">
        <v>336</v>
      </c>
      <c r="AJ644">
        <v>4</v>
      </c>
      <c r="AK644" t="s">
        <v>239</v>
      </c>
      <c r="AQ644" t="s">
        <v>239</v>
      </c>
      <c r="AR644" s="124" t="s">
        <v>239</v>
      </c>
      <c r="AS644" t="s">
        <v>7</v>
      </c>
      <c r="AU644" t="s">
        <v>7</v>
      </c>
      <c r="AW644">
        <v>5</v>
      </c>
      <c r="AX644" s="124">
        <v>5</v>
      </c>
      <c r="AY644" s="209" t="s">
        <v>309</v>
      </c>
      <c r="AZ644" t="s">
        <v>315</v>
      </c>
      <c r="BB644">
        <f t="shared" si="51"/>
        <v>1</v>
      </c>
      <c r="BC644">
        <f t="shared" si="51"/>
        <v>0</v>
      </c>
      <c r="BD644">
        <f t="shared" si="51"/>
        <v>0</v>
      </c>
      <c r="BE644">
        <f t="shared" si="51"/>
        <v>0</v>
      </c>
      <c r="BF644">
        <f t="shared" si="51"/>
        <v>0</v>
      </c>
      <c r="BG644">
        <f t="shared" si="51"/>
        <v>0</v>
      </c>
      <c r="BH644">
        <f t="shared" si="52"/>
        <v>0</v>
      </c>
      <c r="BI644">
        <f t="shared" si="52"/>
        <v>0</v>
      </c>
      <c r="BJ644">
        <f t="shared" si="52"/>
        <v>0</v>
      </c>
      <c r="BK644">
        <f t="shared" si="52"/>
        <v>1</v>
      </c>
      <c r="BL644">
        <f t="shared" si="52"/>
        <v>1</v>
      </c>
      <c r="BM644">
        <f t="shared" si="52"/>
        <v>0</v>
      </c>
      <c r="BN644">
        <f t="shared" si="52"/>
        <v>0</v>
      </c>
    </row>
    <row r="645" spans="3:66" x14ac:dyDescent="0.2">
      <c r="C645" s="167" t="str">
        <f>IFERROR(VLOOKUP(E645,BLIOTECAS!$C$1:$E$26,3,FALSE),"")</f>
        <v>Ciencias Sociales</v>
      </c>
      <c r="D645" s="229">
        <v>43970.454861111109</v>
      </c>
      <c r="E645" t="s">
        <v>75</v>
      </c>
      <c r="F645" t="s">
        <v>311</v>
      </c>
      <c r="G645" t="s">
        <v>311</v>
      </c>
      <c r="H645" t="s">
        <v>312</v>
      </c>
      <c r="I645" t="s">
        <v>75</v>
      </c>
      <c r="J645" t="s">
        <v>317</v>
      </c>
      <c r="K645" t="s">
        <v>318</v>
      </c>
      <c r="L645" t="s">
        <v>520</v>
      </c>
      <c r="Q645">
        <v>3</v>
      </c>
      <c r="R645">
        <v>3</v>
      </c>
      <c r="S645">
        <v>5</v>
      </c>
      <c r="T645">
        <v>5</v>
      </c>
      <c r="U645">
        <v>5</v>
      </c>
      <c r="V645">
        <v>3</v>
      </c>
      <c r="X645">
        <v>3</v>
      </c>
      <c r="Y645">
        <v>5</v>
      </c>
      <c r="Z645">
        <v>4</v>
      </c>
      <c r="AA645">
        <v>3</v>
      </c>
      <c r="AB645">
        <v>3</v>
      </c>
      <c r="AC645" t="s">
        <v>314</v>
      </c>
      <c r="AJ645">
        <v>4</v>
      </c>
      <c r="AK645" t="s">
        <v>7</v>
      </c>
      <c r="AQ645" t="s">
        <v>7</v>
      </c>
      <c r="AR645" s="124" t="s">
        <v>239</v>
      </c>
      <c r="AS645" t="s">
        <v>239</v>
      </c>
      <c r="AT645" t="s">
        <v>324</v>
      </c>
      <c r="AU645" t="s">
        <v>239</v>
      </c>
      <c r="AW645">
        <v>5</v>
      </c>
      <c r="AX645" s="124">
        <v>5</v>
      </c>
      <c r="AY645" s="209" t="s">
        <v>321</v>
      </c>
      <c r="AZ645" t="s">
        <v>337</v>
      </c>
      <c r="BB645">
        <f t="shared" si="51"/>
        <v>1</v>
      </c>
      <c r="BC645">
        <f t="shared" si="51"/>
        <v>0</v>
      </c>
      <c r="BD645">
        <f t="shared" si="51"/>
        <v>0</v>
      </c>
      <c r="BE645">
        <f t="shared" si="51"/>
        <v>0</v>
      </c>
      <c r="BF645">
        <f t="shared" si="51"/>
        <v>0</v>
      </c>
      <c r="BG645">
        <f t="shared" si="51"/>
        <v>0</v>
      </c>
      <c r="BH645">
        <f t="shared" si="52"/>
        <v>0</v>
      </c>
      <c r="BI645">
        <f t="shared" si="52"/>
        <v>0</v>
      </c>
      <c r="BJ645">
        <f t="shared" si="52"/>
        <v>0</v>
      </c>
      <c r="BK645">
        <f t="shared" si="52"/>
        <v>0</v>
      </c>
      <c r="BL645">
        <f t="shared" si="52"/>
        <v>0</v>
      </c>
      <c r="BM645">
        <f t="shared" si="52"/>
        <v>1</v>
      </c>
      <c r="BN645">
        <f t="shared" si="52"/>
        <v>0</v>
      </c>
    </row>
    <row r="646" spans="3:66" x14ac:dyDescent="0.2">
      <c r="C646" s="167" t="str">
        <f>IFERROR(VLOOKUP(E646,BLIOTECAS!$C$1:$E$26,3,FALSE),"")</f>
        <v>Humanidades</v>
      </c>
      <c r="D646" s="229">
        <v>43970.454861111109</v>
      </c>
      <c r="E646" t="s">
        <v>85</v>
      </c>
      <c r="F646" t="s">
        <v>311</v>
      </c>
      <c r="G646" t="s">
        <v>304</v>
      </c>
      <c r="H646" t="s">
        <v>330</v>
      </c>
      <c r="I646" t="s">
        <v>317</v>
      </c>
      <c r="J646" t="s">
        <v>318</v>
      </c>
      <c r="K646" t="s">
        <v>87</v>
      </c>
      <c r="L646" t="s">
        <v>521</v>
      </c>
      <c r="Q646">
        <v>4</v>
      </c>
      <c r="R646">
        <v>5</v>
      </c>
      <c r="S646">
        <v>4</v>
      </c>
      <c r="T646">
        <v>5</v>
      </c>
      <c r="U646">
        <v>4</v>
      </c>
      <c r="V646">
        <v>5</v>
      </c>
      <c r="X646">
        <v>5</v>
      </c>
      <c r="Y646">
        <v>5</v>
      </c>
      <c r="Z646">
        <v>4</v>
      </c>
      <c r="AA646">
        <v>4</v>
      </c>
      <c r="AB646">
        <v>4</v>
      </c>
      <c r="AC646" t="s">
        <v>331</v>
      </c>
      <c r="AJ646">
        <v>5</v>
      </c>
      <c r="AK646" t="s">
        <v>239</v>
      </c>
      <c r="AL646" t="s">
        <v>327</v>
      </c>
      <c r="AQ646" t="s">
        <v>7</v>
      </c>
      <c r="AR646" s="124" t="s">
        <v>239</v>
      </c>
      <c r="AS646" t="s">
        <v>7</v>
      </c>
      <c r="AU646" t="s">
        <v>7</v>
      </c>
      <c r="AW646">
        <v>5</v>
      </c>
      <c r="AX646" s="124">
        <v>5</v>
      </c>
      <c r="AY646" s="209" t="s">
        <v>309</v>
      </c>
      <c r="AZ646" t="s">
        <v>315</v>
      </c>
      <c r="BB646">
        <f t="shared" si="51"/>
        <v>0</v>
      </c>
      <c r="BC646">
        <f t="shared" si="51"/>
        <v>1</v>
      </c>
      <c r="BD646">
        <f t="shared" si="51"/>
        <v>0</v>
      </c>
      <c r="BE646">
        <f t="shared" si="51"/>
        <v>0</v>
      </c>
      <c r="BF646">
        <f t="shared" si="51"/>
        <v>0</v>
      </c>
      <c r="BG646">
        <f t="shared" si="51"/>
        <v>0</v>
      </c>
      <c r="BH646">
        <f t="shared" si="52"/>
        <v>0</v>
      </c>
      <c r="BI646">
        <f t="shared" si="52"/>
        <v>0</v>
      </c>
      <c r="BJ646">
        <f t="shared" si="52"/>
        <v>0</v>
      </c>
      <c r="BK646">
        <f t="shared" si="52"/>
        <v>0</v>
      </c>
      <c r="BL646">
        <f t="shared" si="52"/>
        <v>1</v>
      </c>
      <c r="BM646">
        <f t="shared" si="52"/>
        <v>0</v>
      </c>
      <c r="BN646">
        <f t="shared" si="52"/>
        <v>0</v>
      </c>
    </row>
    <row r="647" spans="3:66" x14ac:dyDescent="0.2">
      <c r="C647" s="167" t="str">
        <f>IFERROR(VLOOKUP(E647,BLIOTECAS!$C$1:$E$26,3,FALSE),"")</f>
        <v>Ciencias Sociales</v>
      </c>
      <c r="D647" s="229">
        <v>43970.454861111109</v>
      </c>
      <c r="E647" t="s">
        <v>76</v>
      </c>
      <c r="F647" t="s">
        <v>351</v>
      </c>
      <c r="G647" t="s">
        <v>311</v>
      </c>
      <c r="H647" t="s">
        <v>312</v>
      </c>
      <c r="Q647">
        <v>4</v>
      </c>
      <c r="R647">
        <v>5</v>
      </c>
      <c r="S647">
        <v>1</v>
      </c>
      <c r="T647">
        <v>3</v>
      </c>
      <c r="U647">
        <v>2</v>
      </c>
      <c r="V647">
        <v>4</v>
      </c>
      <c r="X647">
        <v>5</v>
      </c>
      <c r="Y647">
        <v>5</v>
      </c>
      <c r="Z647">
        <v>4</v>
      </c>
      <c r="AA647">
        <v>4</v>
      </c>
      <c r="AB647">
        <v>4</v>
      </c>
      <c r="AC647" t="s">
        <v>314</v>
      </c>
      <c r="AJ647">
        <v>4</v>
      </c>
      <c r="AK647" t="s">
        <v>239</v>
      </c>
      <c r="AL647" t="s">
        <v>323</v>
      </c>
      <c r="AQ647" t="s">
        <v>7</v>
      </c>
      <c r="AR647" s="124" t="s">
        <v>239</v>
      </c>
      <c r="AS647" t="s">
        <v>239</v>
      </c>
      <c r="AT647" t="s">
        <v>324</v>
      </c>
      <c r="AU647" t="s">
        <v>7</v>
      </c>
      <c r="AW647">
        <v>5</v>
      </c>
      <c r="AX647" s="124">
        <v>5</v>
      </c>
      <c r="AY647" s="209" t="s">
        <v>321</v>
      </c>
      <c r="AZ647" t="s">
        <v>315</v>
      </c>
      <c r="BB647">
        <f t="shared" si="51"/>
        <v>1</v>
      </c>
      <c r="BC647">
        <f t="shared" si="51"/>
        <v>0</v>
      </c>
      <c r="BD647">
        <f t="shared" si="51"/>
        <v>0</v>
      </c>
      <c r="BE647">
        <f t="shared" si="51"/>
        <v>0</v>
      </c>
      <c r="BF647">
        <f t="shared" si="51"/>
        <v>0</v>
      </c>
      <c r="BG647">
        <f t="shared" si="51"/>
        <v>0</v>
      </c>
      <c r="BH647">
        <f t="shared" si="52"/>
        <v>0</v>
      </c>
      <c r="BI647">
        <f t="shared" si="52"/>
        <v>0</v>
      </c>
      <c r="BJ647">
        <f t="shared" si="52"/>
        <v>0</v>
      </c>
      <c r="BK647">
        <f t="shared" si="52"/>
        <v>0</v>
      </c>
      <c r="BL647">
        <f t="shared" si="52"/>
        <v>0</v>
      </c>
      <c r="BM647">
        <f t="shared" si="52"/>
        <v>1</v>
      </c>
      <c r="BN647">
        <f t="shared" si="52"/>
        <v>0</v>
      </c>
    </row>
    <row r="648" spans="3:66" x14ac:dyDescent="0.2">
      <c r="C648" s="167" t="str">
        <f>IFERROR(VLOOKUP(E648,BLIOTECAS!$C$1:$E$26,3,FALSE),"")</f>
        <v>Ciencias Sociales</v>
      </c>
      <c r="D648" s="229">
        <v>43970.454861111109</v>
      </c>
      <c r="E648" t="s">
        <v>76</v>
      </c>
      <c r="F648" t="s">
        <v>303</v>
      </c>
      <c r="G648" t="s">
        <v>311</v>
      </c>
      <c r="H648" t="s">
        <v>312</v>
      </c>
      <c r="I648" t="s">
        <v>76</v>
      </c>
      <c r="J648" t="s">
        <v>80</v>
      </c>
      <c r="K648" t="s">
        <v>199</v>
      </c>
      <c r="Q648">
        <v>3</v>
      </c>
      <c r="R648">
        <v>4</v>
      </c>
      <c r="S648">
        <v>5</v>
      </c>
      <c r="T648">
        <v>3</v>
      </c>
      <c r="U648">
        <v>3</v>
      </c>
      <c r="V648">
        <v>5</v>
      </c>
      <c r="X648">
        <v>5</v>
      </c>
      <c r="Y648">
        <v>5</v>
      </c>
      <c r="Z648">
        <v>4</v>
      </c>
      <c r="AA648">
        <v>4</v>
      </c>
      <c r="AB648">
        <v>4</v>
      </c>
      <c r="AC648" t="s">
        <v>336</v>
      </c>
      <c r="AJ648">
        <v>4</v>
      </c>
      <c r="AK648" t="s">
        <v>239</v>
      </c>
      <c r="AL648" t="s">
        <v>323</v>
      </c>
      <c r="AQ648" t="s">
        <v>239</v>
      </c>
      <c r="AR648" s="124" t="s">
        <v>239</v>
      </c>
      <c r="AS648" t="s">
        <v>7</v>
      </c>
      <c r="AU648" t="s">
        <v>239</v>
      </c>
      <c r="AW648">
        <v>5</v>
      </c>
      <c r="AX648" s="124">
        <v>5</v>
      </c>
      <c r="AY648" s="209" t="s">
        <v>309</v>
      </c>
      <c r="AZ648" t="s">
        <v>315</v>
      </c>
      <c r="BB648">
        <f t="shared" si="51"/>
        <v>1</v>
      </c>
      <c r="BC648">
        <f t="shared" si="51"/>
        <v>0</v>
      </c>
      <c r="BD648">
        <f t="shared" si="51"/>
        <v>0</v>
      </c>
      <c r="BE648">
        <f t="shared" si="51"/>
        <v>0</v>
      </c>
      <c r="BF648">
        <f t="shared" si="51"/>
        <v>0</v>
      </c>
      <c r="BG648">
        <f t="shared" si="51"/>
        <v>0</v>
      </c>
      <c r="BH648">
        <f t="shared" si="52"/>
        <v>0</v>
      </c>
      <c r="BI648">
        <f t="shared" si="52"/>
        <v>0</v>
      </c>
      <c r="BJ648">
        <f t="shared" si="52"/>
        <v>0</v>
      </c>
      <c r="BK648">
        <f t="shared" si="52"/>
        <v>1</v>
      </c>
      <c r="BL648">
        <f t="shared" si="52"/>
        <v>1</v>
      </c>
      <c r="BM648">
        <f t="shared" si="52"/>
        <v>0</v>
      </c>
      <c r="BN648">
        <f t="shared" si="52"/>
        <v>0</v>
      </c>
    </row>
    <row r="649" spans="3:66" x14ac:dyDescent="0.2">
      <c r="C649" s="167" t="str">
        <f>IFERROR(VLOOKUP(E649,BLIOTECAS!$C$1:$E$26,3,FALSE),"")</f>
        <v>Ciencias Sociales</v>
      </c>
      <c r="D649" s="229">
        <v>43970.454861111109</v>
      </c>
      <c r="E649" t="s">
        <v>75</v>
      </c>
      <c r="F649" t="s">
        <v>316</v>
      </c>
      <c r="G649" t="s">
        <v>311</v>
      </c>
      <c r="H649" t="s">
        <v>312</v>
      </c>
      <c r="I649" t="s">
        <v>75</v>
      </c>
      <c r="J649" t="s">
        <v>76</v>
      </c>
      <c r="Q649">
        <v>1</v>
      </c>
      <c r="R649">
        <v>5</v>
      </c>
      <c r="S649">
        <v>1</v>
      </c>
      <c r="T649">
        <v>1</v>
      </c>
      <c r="U649">
        <v>4</v>
      </c>
      <c r="V649">
        <v>4</v>
      </c>
      <c r="X649">
        <v>5</v>
      </c>
      <c r="Y649">
        <v>5</v>
      </c>
      <c r="Z649">
        <v>5</v>
      </c>
      <c r="AA649">
        <v>5</v>
      </c>
      <c r="AB649">
        <v>5</v>
      </c>
      <c r="AC649" t="s">
        <v>341</v>
      </c>
      <c r="AJ649">
        <v>5</v>
      </c>
      <c r="AK649" t="s">
        <v>239</v>
      </c>
      <c r="AL649" t="s">
        <v>323</v>
      </c>
      <c r="AQ649" t="s">
        <v>239</v>
      </c>
      <c r="AR649" s="124" t="s">
        <v>239</v>
      </c>
      <c r="AS649" t="s">
        <v>239</v>
      </c>
      <c r="AT649" t="s">
        <v>6</v>
      </c>
      <c r="AU649" t="s">
        <v>239</v>
      </c>
      <c r="AW649">
        <v>5</v>
      </c>
      <c r="AX649" s="124">
        <v>5</v>
      </c>
      <c r="AY649" s="209" t="s">
        <v>309</v>
      </c>
      <c r="AZ649" t="s">
        <v>310</v>
      </c>
      <c r="BB649">
        <f t="shared" si="51"/>
        <v>1</v>
      </c>
      <c r="BC649">
        <f t="shared" si="51"/>
        <v>0</v>
      </c>
      <c r="BD649">
        <f t="shared" si="51"/>
        <v>0</v>
      </c>
      <c r="BE649">
        <f t="shared" si="51"/>
        <v>0</v>
      </c>
      <c r="BF649">
        <f t="shared" si="51"/>
        <v>0</v>
      </c>
      <c r="BG649">
        <f t="shared" si="51"/>
        <v>0</v>
      </c>
      <c r="BH649">
        <f t="shared" si="52"/>
        <v>0</v>
      </c>
      <c r="BI649">
        <f t="shared" si="52"/>
        <v>1</v>
      </c>
      <c r="BJ649">
        <f t="shared" si="52"/>
        <v>0</v>
      </c>
      <c r="BK649">
        <f t="shared" si="52"/>
        <v>1</v>
      </c>
      <c r="BL649">
        <f t="shared" si="52"/>
        <v>1</v>
      </c>
      <c r="BM649">
        <f t="shared" si="52"/>
        <v>0</v>
      </c>
      <c r="BN649">
        <f t="shared" si="52"/>
        <v>0</v>
      </c>
    </row>
    <row r="650" spans="3:66" x14ac:dyDescent="0.2">
      <c r="C650" s="167" t="str">
        <f>IFERROR(VLOOKUP(E650,BLIOTECAS!$C$1:$E$26,3,FALSE),"")</f>
        <v>Humanidades</v>
      </c>
      <c r="D650" s="229">
        <v>43970.454861111109</v>
      </c>
      <c r="E650" t="s">
        <v>87</v>
      </c>
      <c r="F650" t="s">
        <v>316</v>
      </c>
      <c r="G650" t="s">
        <v>311</v>
      </c>
      <c r="H650" t="s">
        <v>312</v>
      </c>
      <c r="Q650">
        <v>3</v>
      </c>
      <c r="R650">
        <v>5</v>
      </c>
      <c r="S650">
        <v>4</v>
      </c>
      <c r="T650">
        <v>4</v>
      </c>
      <c r="U650">
        <v>4</v>
      </c>
      <c r="V650">
        <v>4</v>
      </c>
      <c r="X650">
        <v>4</v>
      </c>
      <c r="Y650">
        <v>4</v>
      </c>
      <c r="Z650">
        <v>4</v>
      </c>
      <c r="AA650">
        <v>4</v>
      </c>
      <c r="AB650">
        <v>4</v>
      </c>
      <c r="AC650" t="s">
        <v>348</v>
      </c>
      <c r="AJ650">
        <v>4</v>
      </c>
      <c r="AK650" t="s">
        <v>7</v>
      </c>
      <c r="AQ650" t="s">
        <v>7</v>
      </c>
      <c r="AR650" s="124" t="s">
        <v>7</v>
      </c>
      <c r="AS650" t="s">
        <v>7</v>
      </c>
      <c r="AU650" t="s">
        <v>7</v>
      </c>
      <c r="AW650">
        <v>5</v>
      </c>
      <c r="AX650" s="124">
        <v>5</v>
      </c>
      <c r="AY650" s="209" t="s">
        <v>321</v>
      </c>
      <c r="AZ650" t="s">
        <v>337</v>
      </c>
      <c r="BB650">
        <f t="shared" si="51"/>
        <v>1</v>
      </c>
      <c r="BC650">
        <f t="shared" si="51"/>
        <v>0</v>
      </c>
      <c r="BD650">
        <f t="shared" si="51"/>
        <v>0</v>
      </c>
      <c r="BE650">
        <f t="shared" si="51"/>
        <v>0</v>
      </c>
      <c r="BF650">
        <f t="shared" si="51"/>
        <v>0</v>
      </c>
      <c r="BG650">
        <f t="shared" si="51"/>
        <v>0</v>
      </c>
      <c r="BH650">
        <f t="shared" si="52"/>
        <v>1</v>
      </c>
      <c r="BI650">
        <f t="shared" si="52"/>
        <v>0</v>
      </c>
      <c r="BJ650">
        <f t="shared" si="52"/>
        <v>0</v>
      </c>
      <c r="BK650">
        <f t="shared" si="52"/>
        <v>1</v>
      </c>
      <c r="BL650">
        <f t="shared" si="52"/>
        <v>1</v>
      </c>
      <c r="BM650">
        <f t="shared" si="52"/>
        <v>0</v>
      </c>
      <c r="BN650">
        <f t="shared" si="52"/>
        <v>0</v>
      </c>
    </row>
    <row r="651" spans="3:66" x14ac:dyDescent="0.2">
      <c r="C651" s="167" t="str">
        <f>IFERROR(VLOOKUP(E651,BLIOTECAS!$C$1:$E$26,3,FALSE),"")</f>
        <v>Humanidades</v>
      </c>
      <c r="D651" s="229">
        <v>43970.454861111109</v>
      </c>
      <c r="E651" t="s">
        <v>83</v>
      </c>
      <c r="F651" t="s">
        <v>311</v>
      </c>
      <c r="G651" t="s">
        <v>316</v>
      </c>
      <c r="H651" t="s">
        <v>330</v>
      </c>
      <c r="I651" t="s">
        <v>80</v>
      </c>
      <c r="J651" t="s">
        <v>83</v>
      </c>
      <c r="L651" t="s">
        <v>522</v>
      </c>
      <c r="Q651">
        <v>4</v>
      </c>
      <c r="R651">
        <v>4</v>
      </c>
      <c r="S651">
        <v>4</v>
      </c>
      <c r="T651">
        <v>4</v>
      </c>
      <c r="U651">
        <v>4</v>
      </c>
      <c r="V651">
        <v>4</v>
      </c>
      <c r="X651">
        <v>3</v>
      </c>
      <c r="Y651">
        <v>4</v>
      </c>
      <c r="Z651">
        <v>2</v>
      </c>
      <c r="AA651">
        <v>4</v>
      </c>
      <c r="AB651">
        <v>4</v>
      </c>
      <c r="AC651" t="s">
        <v>523</v>
      </c>
      <c r="AJ651">
        <v>4</v>
      </c>
      <c r="AK651" t="s">
        <v>239</v>
      </c>
      <c r="AL651" t="s">
        <v>307</v>
      </c>
      <c r="AQ651" t="s">
        <v>7</v>
      </c>
      <c r="AR651" s="124" t="s">
        <v>7</v>
      </c>
      <c r="AS651" t="s">
        <v>239</v>
      </c>
      <c r="AT651" t="s">
        <v>476</v>
      </c>
      <c r="AU651" t="s">
        <v>7</v>
      </c>
      <c r="AW651">
        <v>4</v>
      </c>
      <c r="AX651" s="124">
        <v>4</v>
      </c>
      <c r="AY651" s="209" t="s">
        <v>321</v>
      </c>
      <c r="AZ651" t="s">
        <v>315</v>
      </c>
      <c r="BB651">
        <f t="shared" si="51"/>
        <v>0</v>
      </c>
      <c r="BC651">
        <f t="shared" si="51"/>
        <v>1</v>
      </c>
      <c r="BD651">
        <f t="shared" si="51"/>
        <v>0</v>
      </c>
      <c r="BE651">
        <f t="shared" si="51"/>
        <v>0</v>
      </c>
      <c r="BF651">
        <f t="shared" si="51"/>
        <v>0</v>
      </c>
      <c r="BG651">
        <f t="shared" si="51"/>
        <v>0</v>
      </c>
      <c r="BH651">
        <f t="shared" si="52"/>
        <v>0</v>
      </c>
      <c r="BI651">
        <f t="shared" si="52"/>
        <v>1</v>
      </c>
      <c r="BJ651">
        <f t="shared" si="52"/>
        <v>1</v>
      </c>
      <c r="BK651">
        <f t="shared" si="52"/>
        <v>1</v>
      </c>
      <c r="BL651">
        <f t="shared" si="52"/>
        <v>1</v>
      </c>
      <c r="BM651">
        <f t="shared" si="52"/>
        <v>0</v>
      </c>
      <c r="BN651">
        <f t="shared" si="52"/>
        <v>0</v>
      </c>
    </row>
    <row r="652" spans="3:66" x14ac:dyDescent="0.2">
      <c r="C652" s="167" t="str">
        <f>IFERROR(VLOOKUP(E652,BLIOTECAS!$C$1:$E$26,3,FALSE),"")</f>
        <v>Ciencias Sociales</v>
      </c>
      <c r="D652" s="229">
        <v>43970.454861111109</v>
      </c>
      <c r="E652" t="s">
        <v>75</v>
      </c>
      <c r="F652" t="s">
        <v>311</v>
      </c>
      <c r="G652" t="s">
        <v>304</v>
      </c>
      <c r="H652" t="s">
        <v>312</v>
      </c>
      <c r="I652" t="s">
        <v>75</v>
      </c>
      <c r="J652" t="s">
        <v>86</v>
      </c>
      <c r="K652" t="s">
        <v>317</v>
      </c>
      <c r="L652" t="s">
        <v>524</v>
      </c>
      <c r="Q652">
        <v>5</v>
      </c>
      <c r="R652">
        <v>5</v>
      </c>
      <c r="S652">
        <v>1</v>
      </c>
      <c r="T652">
        <v>4</v>
      </c>
      <c r="U652">
        <v>4</v>
      </c>
      <c r="V652">
        <v>4</v>
      </c>
      <c r="X652">
        <v>4</v>
      </c>
      <c r="Y652">
        <v>5</v>
      </c>
      <c r="Z652">
        <v>3</v>
      </c>
      <c r="AA652">
        <v>4</v>
      </c>
      <c r="AB652">
        <v>4</v>
      </c>
      <c r="AC652" t="s">
        <v>525</v>
      </c>
      <c r="AJ652">
        <v>4</v>
      </c>
      <c r="AK652" t="s">
        <v>239</v>
      </c>
      <c r="AL652" t="s">
        <v>327</v>
      </c>
      <c r="AQ652" t="s">
        <v>7</v>
      </c>
      <c r="AR652" s="124" t="s">
        <v>239</v>
      </c>
      <c r="AS652" t="s">
        <v>239</v>
      </c>
      <c r="AT652" t="s">
        <v>6</v>
      </c>
      <c r="AU652" t="s">
        <v>239</v>
      </c>
      <c r="AW652">
        <v>5</v>
      </c>
      <c r="AX652" s="124">
        <v>5</v>
      </c>
      <c r="AY652" s="209" t="s">
        <v>321</v>
      </c>
      <c r="AZ652" t="s">
        <v>337</v>
      </c>
      <c r="BA652" t="s">
        <v>526</v>
      </c>
      <c r="BB652">
        <f t="shared" si="51"/>
        <v>1</v>
      </c>
      <c r="BC652">
        <f t="shared" si="51"/>
        <v>0</v>
      </c>
      <c r="BD652">
        <f t="shared" si="51"/>
        <v>0</v>
      </c>
      <c r="BE652">
        <f t="shared" si="51"/>
        <v>0</v>
      </c>
      <c r="BF652">
        <f t="shared" si="51"/>
        <v>0</v>
      </c>
      <c r="BG652">
        <f t="shared" si="51"/>
        <v>0</v>
      </c>
      <c r="BH652">
        <f t="shared" si="52"/>
        <v>0</v>
      </c>
      <c r="BI652">
        <f t="shared" si="52"/>
        <v>0</v>
      </c>
      <c r="BJ652">
        <f t="shared" si="52"/>
        <v>0</v>
      </c>
      <c r="BK652">
        <f t="shared" si="52"/>
        <v>1</v>
      </c>
      <c r="BL652">
        <f t="shared" si="52"/>
        <v>0</v>
      </c>
      <c r="BM652">
        <f t="shared" si="52"/>
        <v>1</v>
      </c>
      <c r="BN652">
        <f t="shared" si="52"/>
        <v>0</v>
      </c>
    </row>
    <row r="653" spans="3:66" x14ac:dyDescent="0.2">
      <c r="C653" s="167" t="str">
        <f>IFERROR(VLOOKUP(E653,BLIOTECAS!$C$1:$E$26,3,FALSE),"")</f>
        <v>Ciencias de la Salud</v>
      </c>
      <c r="D653" s="229">
        <v>43970.454861111109</v>
      </c>
      <c r="E653" t="s">
        <v>84</v>
      </c>
      <c r="F653" t="s">
        <v>316</v>
      </c>
      <c r="G653" t="s">
        <v>311</v>
      </c>
      <c r="H653" t="s">
        <v>312</v>
      </c>
      <c r="I653" t="s">
        <v>84</v>
      </c>
      <c r="J653" t="s">
        <v>89</v>
      </c>
      <c r="K653" t="s">
        <v>90</v>
      </c>
      <c r="Q653">
        <v>3</v>
      </c>
      <c r="R653">
        <v>5</v>
      </c>
      <c r="S653">
        <v>1</v>
      </c>
      <c r="T653">
        <v>3</v>
      </c>
      <c r="U653">
        <v>3</v>
      </c>
      <c r="V653">
        <v>4</v>
      </c>
      <c r="X653">
        <v>4</v>
      </c>
      <c r="Y653">
        <v>5</v>
      </c>
      <c r="Z653">
        <v>4</v>
      </c>
      <c r="AA653">
        <v>4</v>
      </c>
      <c r="AB653">
        <v>4</v>
      </c>
      <c r="AC653" t="s">
        <v>527</v>
      </c>
      <c r="AJ653">
        <v>4</v>
      </c>
      <c r="AK653" t="s">
        <v>239</v>
      </c>
      <c r="AL653" t="s">
        <v>307</v>
      </c>
      <c r="AQ653" t="s">
        <v>7</v>
      </c>
      <c r="AR653" s="124" t="s">
        <v>7</v>
      </c>
      <c r="AS653" t="s">
        <v>7</v>
      </c>
      <c r="AU653" t="s">
        <v>239</v>
      </c>
      <c r="AV653" t="s">
        <v>528</v>
      </c>
      <c r="AW653">
        <v>5</v>
      </c>
      <c r="AX653" s="124">
        <v>5</v>
      </c>
      <c r="AY653" s="209" t="s">
        <v>309</v>
      </c>
      <c r="AZ653" t="s">
        <v>315</v>
      </c>
      <c r="BB653">
        <f t="shared" si="51"/>
        <v>1</v>
      </c>
      <c r="BC653">
        <f t="shared" si="51"/>
        <v>0</v>
      </c>
      <c r="BD653">
        <f t="shared" si="51"/>
        <v>0</v>
      </c>
      <c r="BE653">
        <f t="shared" si="51"/>
        <v>0</v>
      </c>
      <c r="BF653">
        <f t="shared" si="51"/>
        <v>0</v>
      </c>
      <c r="BG653">
        <f t="shared" si="51"/>
        <v>0</v>
      </c>
      <c r="BH653">
        <f t="shared" si="52"/>
        <v>0</v>
      </c>
      <c r="BI653">
        <f t="shared" si="52"/>
        <v>1</v>
      </c>
      <c r="BJ653">
        <f t="shared" si="52"/>
        <v>0</v>
      </c>
      <c r="BK653">
        <f t="shared" si="52"/>
        <v>1</v>
      </c>
      <c r="BL653">
        <f t="shared" si="52"/>
        <v>0</v>
      </c>
      <c r="BM653">
        <f t="shared" si="52"/>
        <v>0</v>
      </c>
      <c r="BN653">
        <f t="shared" si="52"/>
        <v>1</v>
      </c>
    </row>
    <row r="654" spans="3:66" x14ac:dyDescent="0.2">
      <c r="C654" s="167" t="str">
        <f>IFERROR(VLOOKUP(E654,BLIOTECAS!$C$1:$E$26,3,FALSE),"")</f>
        <v>Ciencias Sociales</v>
      </c>
      <c r="D654" s="229">
        <v>43970.454861111109</v>
      </c>
      <c r="E654" t="s">
        <v>75</v>
      </c>
      <c r="F654" t="s">
        <v>303</v>
      </c>
      <c r="G654" t="s">
        <v>303</v>
      </c>
      <c r="H654" t="s">
        <v>330</v>
      </c>
      <c r="I654" t="s">
        <v>75</v>
      </c>
      <c r="Q654">
        <v>4</v>
      </c>
      <c r="R654">
        <v>2</v>
      </c>
      <c r="S654">
        <v>2</v>
      </c>
      <c r="T654">
        <v>2</v>
      </c>
      <c r="U654">
        <v>2</v>
      </c>
      <c r="AK654" t="s">
        <v>239</v>
      </c>
      <c r="AL654" t="s">
        <v>307</v>
      </c>
      <c r="AQ654" t="s">
        <v>239</v>
      </c>
      <c r="AR654" s="124" t="s">
        <v>7</v>
      </c>
      <c r="AS654" t="s">
        <v>7</v>
      </c>
      <c r="AU654" t="s">
        <v>7</v>
      </c>
      <c r="AW654">
        <v>2</v>
      </c>
      <c r="AX654" s="124">
        <v>1</v>
      </c>
      <c r="AY654" s="209" t="s">
        <v>405</v>
      </c>
      <c r="AZ654" t="s">
        <v>422</v>
      </c>
      <c r="BB654">
        <f t="shared" si="51"/>
        <v>0</v>
      </c>
      <c r="BC654">
        <f t="shared" si="51"/>
        <v>1</v>
      </c>
      <c r="BD654">
        <f t="shared" si="51"/>
        <v>0</v>
      </c>
      <c r="BE654">
        <f t="shared" si="51"/>
        <v>0</v>
      </c>
      <c r="BF654">
        <f t="shared" si="51"/>
        <v>0</v>
      </c>
      <c r="BG654">
        <f t="shared" si="51"/>
        <v>0</v>
      </c>
      <c r="BH654">
        <f t="shared" si="52"/>
        <v>0</v>
      </c>
      <c r="BI654">
        <f t="shared" si="52"/>
        <v>0</v>
      </c>
      <c r="BJ654">
        <f t="shared" si="52"/>
        <v>0</v>
      </c>
      <c r="BK654">
        <f t="shared" si="52"/>
        <v>0</v>
      </c>
      <c r="BL654">
        <f t="shared" si="52"/>
        <v>0</v>
      </c>
      <c r="BM654">
        <f t="shared" si="52"/>
        <v>0</v>
      </c>
      <c r="BN654">
        <f t="shared" si="52"/>
        <v>0</v>
      </c>
    </row>
    <row r="655" spans="3:66" x14ac:dyDescent="0.2">
      <c r="C655" s="167" t="str">
        <f>IFERROR(VLOOKUP(E655,BLIOTECAS!$C$1:$E$26,3,FALSE),"")</f>
        <v>Humanidades</v>
      </c>
      <c r="D655" s="229">
        <v>43970.454861111109</v>
      </c>
      <c r="E655" t="s">
        <v>87</v>
      </c>
      <c r="F655" t="s">
        <v>304</v>
      </c>
      <c r="G655" t="s">
        <v>311</v>
      </c>
      <c r="H655" t="s">
        <v>384</v>
      </c>
      <c r="I655" t="s">
        <v>87</v>
      </c>
      <c r="J655" t="s">
        <v>317</v>
      </c>
      <c r="K655" t="s">
        <v>318</v>
      </c>
      <c r="L655" t="s">
        <v>66</v>
      </c>
      <c r="Q655">
        <v>5</v>
      </c>
      <c r="R655">
        <v>4</v>
      </c>
      <c r="S655">
        <v>3</v>
      </c>
      <c r="T655">
        <v>3</v>
      </c>
      <c r="U655">
        <v>4</v>
      </c>
      <c r="V655">
        <v>3</v>
      </c>
      <c r="X655">
        <v>4</v>
      </c>
      <c r="Y655">
        <v>5</v>
      </c>
      <c r="Z655">
        <v>3</v>
      </c>
      <c r="AA655">
        <v>4</v>
      </c>
      <c r="AB655">
        <v>4</v>
      </c>
      <c r="AC655" t="s">
        <v>336</v>
      </c>
      <c r="AJ655">
        <v>5</v>
      </c>
      <c r="AK655" t="s">
        <v>239</v>
      </c>
      <c r="AL655" t="s">
        <v>323</v>
      </c>
      <c r="AQ655" t="s">
        <v>7</v>
      </c>
      <c r="AR655" s="124" t="s">
        <v>239</v>
      </c>
      <c r="AS655" t="s">
        <v>239</v>
      </c>
      <c r="AT655" t="s">
        <v>393</v>
      </c>
      <c r="AU655" t="s">
        <v>239</v>
      </c>
      <c r="AW655">
        <v>5</v>
      </c>
      <c r="AX655" s="124">
        <v>5</v>
      </c>
      <c r="AY655" s="209" t="s">
        <v>309</v>
      </c>
      <c r="AZ655" t="s">
        <v>315</v>
      </c>
      <c r="BB655">
        <f t="shared" si="51"/>
        <v>1</v>
      </c>
      <c r="BC655">
        <f t="shared" si="51"/>
        <v>0</v>
      </c>
      <c r="BD655">
        <f t="shared" si="51"/>
        <v>1</v>
      </c>
      <c r="BE655">
        <f t="shared" si="51"/>
        <v>0</v>
      </c>
      <c r="BF655">
        <f t="shared" si="51"/>
        <v>0</v>
      </c>
      <c r="BG655">
        <f t="shared" si="51"/>
        <v>0</v>
      </c>
      <c r="BH655">
        <f t="shared" si="52"/>
        <v>0</v>
      </c>
      <c r="BI655">
        <f t="shared" si="52"/>
        <v>0</v>
      </c>
      <c r="BJ655">
        <f t="shared" si="52"/>
        <v>0</v>
      </c>
      <c r="BK655">
        <f t="shared" si="52"/>
        <v>1</v>
      </c>
      <c r="BL655">
        <f t="shared" si="52"/>
        <v>1</v>
      </c>
      <c r="BM655">
        <f t="shared" si="52"/>
        <v>0</v>
      </c>
      <c r="BN655">
        <f t="shared" si="52"/>
        <v>0</v>
      </c>
    </row>
    <row r="656" spans="3:66" x14ac:dyDescent="0.2">
      <c r="C656" s="167" t="str">
        <f>IFERROR(VLOOKUP(E656,BLIOTECAS!$C$1:$E$26,3,FALSE),"")</f>
        <v>Ciencias Experimentales</v>
      </c>
      <c r="D656" s="229">
        <v>43970.454861111109</v>
      </c>
      <c r="E656" t="s">
        <v>78</v>
      </c>
      <c r="F656" t="s">
        <v>303</v>
      </c>
      <c r="G656" t="s">
        <v>316</v>
      </c>
      <c r="H656" t="s">
        <v>339</v>
      </c>
      <c r="I656" t="s">
        <v>78</v>
      </c>
      <c r="J656" t="s">
        <v>73</v>
      </c>
      <c r="K656" t="s">
        <v>317</v>
      </c>
      <c r="Q656">
        <v>4</v>
      </c>
      <c r="R656">
        <v>5</v>
      </c>
      <c r="S656">
        <v>4</v>
      </c>
      <c r="T656">
        <v>3</v>
      </c>
      <c r="U656">
        <v>5</v>
      </c>
      <c r="V656">
        <v>4</v>
      </c>
      <c r="X656">
        <v>3</v>
      </c>
      <c r="Y656">
        <v>5</v>
      </c>
      <c r="Z656">
        <v>4</v>
      </c>
      <c r="AA656">
        <v>5</v>
      </c>
      <c r="AB656">
        <v>5</v>
      </c>
      <c r="AC656" t="s">
        <v>314</v>
      </c>
      <c r="AJ656">
        <v>3</v>
      </c>
      <c r="AK656" t="s">
        <v>239</v>
      </c>
      <c r="AL656" t="s">
        <v>323</v>
      </c>
      <c r="AQ656" t="s">
        <v>7</v>
      </c>
      <c r="AR656" s="124" t="s">
        <v>239</v>
      </c>
      <c r="AS656" t="s">
        <v>7</v>
      </c>
      <c r="AU656" t="s">
        <v>7</v>
      </c>
      <c r="AW656">
        <v>5</v>
      </c>
      <c r="AX656" s="124">
        <v>5</v>
      </c>
      <c r="AY656" s="209" t="s">
        <v>309</v>
      </c>
      <c r="AZ656" t="s">
        <v>337</v>
      </c>
      <c r="BB656">
        <f t="shared" si="51"/>
        <v>0</v>
      </c>
      <c r="BC656">
        <f t="shared" si="51"/>
        <v>0</v>
      </c>
      <c r="BD656">
        <f t="shared" si="51"/>
        <v>1</v>
      </c>
      <c r="BE656">
        <f t="shared" si="51"/>
        <v>0</v>
      </c>
      <c r="BF656">
        <f t="shared" si="51"/>
        <v>0</v>
      </c>
      <c r="BG656">
        <f t="shared" si="51"/>
        <v>0</v>
      </c>
      <c r="BH656">
        <f t="shared" si="52"/>
        <v>0</v>
      </c>
      <c r="BI656">
        <f t="shared" si="52"/>
        <v>0</v>
      </c>
      <c r="BJ656">
        <f t="shared" si="52"/>
        <v>0</v>
      </c>
      <c r="BK656">
        <f t="shared" si="52"/>
        <v>0</v>
      </c>
      <c r="BL656">
        <f t="shared" si="52"/>
        <v>0</v>
      </c>
      <c r="BM656">
        <f t="shared" si="52"/>
        <v>1</v>
      </c>
      <c r="BN656">
        <f t="shared" si="52"/>
        <v>0</v>
      </c>
    </row>
    <row r="657" spans="3:66" x14ac:dyDescent="0.2">
      <c r="C657" s="167" t="str">
        <f>IFERROR(VLOOKUP(E657,BLIOTECAS!$C$1:$E$26,3,FALSE),"")</f>
        <v>Humanidades</v>
      </c>
      <c r="D657" s="229">
        <v>43970.454861111109</v>
      </c>
      <c r="E657" t="s">
        <v>86</v>
      </c>
      <c r="F657" t="s">
        <v>304</v>
      </c>
      <c r="G657" t="s">
        <v>311</v>
      </c>
      <c r="H657" t="s">
        <v>312</v>
      </c>
      <c r="I657" t="s">
        <v>86</v>
      </c>
      <c r="J657" t="s">
        <v>87</v>
      </c>
      <c r="K657" t="s">
        <v>318</v>
      </c>
      <c r="Q657">
        <v>4</v>
      </c>
      <c r="R657">
        <v>3</v>
      </c>
      <c r="S657">
        <v>5</v>
      </c>
      <c r="T657">
        <v>3</v>
      </c>
      <c r="U657">
        <v>4</v>
      </c>
      <c r="V657">
        <v>3</v>
      </c>
      <c r="X657">
        <v>2</v>
      </c>
      <c r="Y657">
        <v>5</v>
      </c>
      <c r="Z657">
        <v>3</v>
      </c>
      <c r="AA657">
        <v>3</v>
      </c>
      <c r="AB657">
        <v>3</v>
      </c>
      <c r="AC657" t="s">
        <v>331</v>
      </c>
      <c r="AJ657">
        <v>4</v>
      </c>
      <c r="AK657" t="s">
        <v>239</v>
      </c>
      <c r="AL657" t="s">
        <v>323</v>
      </c>
      <c r="AQ657" t="s">
        <v>7</v>
      </c>
      <c r="AR657" s="124" t="s">
        <v>239</v>
      </c>
      <c r="AS657" t="s">
        <v>239</v>
      </c>
      <c r="AT657" t="s">
        <v>324</v>
      </c>
      <c r="AU657" t="s">
        <v>7</v>
      </c>
      <c r="AW657">
        <v>5</v>
      </c>
      <c r="AX657" s="124">
        <v>5</v>
      </c>
      <c r="AY657" s="209" t="s">
        <v>321</v>
      </c>
      <c r="AZ657" t="s">
        <v>337</v>
      </c>
      <c r="BB657">
        <f t="shared" si="51"/>
        <v>1</v>
      </c>
      <c r="BC657">
        <f t="shared" si="51"/>
        <v>0</v>
      </c>
      <c r="BD657">
        <f t="shared" si="51"/>
        <v>0</v>
      </c>
      <c r="BE657">
        <f t="shared" si="51"/>
        <v>0</v>
      </c>
      <c r="BF657">
        <f t="shared" si="51"/>
        <v>0</v>
      </c>
      <c r="BG657">
        <f t="shared" si="51"/>
        <v>0</v>
      </c>
      <c r="BH657">
        <f t="shared" si="52"/>
        <v>0</v>
      </c>
      <c r="BI657">
        <f t="shared" si="52"/>
        <v>0</v>
      </c>
      <c r="BJ657">
        <f t="shared" si="52"/>
        <v>0</v>
      </c>
      <c r="BK657">
        <f t="shared" si="52"/>
        <v>0</v>
      </c>
      <c r="BL657">
        <f t="shared" si="52"/>
        <v>1</v>
      </c>
      <c r="BM657">
        <f t="shared" si="52"/>
        <v>0</v>
      </c>
      <c r="BN657">
        <f t="shared" si="52"/>
        <v>0</v>
      </c>
    </row>
    <row r="658" spans="3:66" x14ac:dyDescent="0.2">
      <c r="C658" s="167" t="str">
        <f>IFERROR(VLOOKUP(E658,BLIOTECAS!$C$1:$E$26,3,FALSE),"")</f>
        <v>Ciencias Sociales</v>
      </c>
      <c r="D658" s="229">
        <v>43970.454861111109</v>
      </c>
      <c r="E658" t="s">
        <v>75</v>
      </c>
      <c r="F658" t="s">
        <v>316</v>
      </c>
      <c r="G658" t="s">
        <v>311</v>
      </c>
      <c r="H658" t="s">
        <v>312</v>
      </c>
      <c r="I658" t="s">
        <v>75</v>
      </c>
      <c r="Q658">
        <v>2</v>
      </c>
      <c r="R658">
        <v>5</v>
      </c>
      <c r="S658">
        <v>4</v>
      </c>
      <c r="T658">
        <v>2</v>
      </c>
      <c r="U658">
        <v>3</v>
      </c>
      <c r="V658">
        <v>4</v>
      </c>
      <c r="X658">
        <v>4</v>
      </c>
      <c r="Y658">
        <v>5</v>
      </c>
      <c r="Z658">
        <v>4</v>
      </c>
      <c r="AA658">
        <v>3</v>
      </c>
      <c r="AB658">
        <v>4</v>
      </c>
      <c r="AC658" t="s">
        <v>336</v>
      </c>
      <c r="AJ658">
        <v>5</v>
      </c>
      <c r="AK658" t="s">
        <v>239</v>
      </c>
      <c r="AL658" t="s">
        <v>327</v>
      </c>
      <c r="AQ658" t="s">
        <v>7</v>
      </c>
      <c r="AR658" s="124" t="s">
        <v>239</v>
      </c>
      <c r="AS658" t="s">
        <v>239</v>
      </c>
      <c r="AT658" t="s">
        <v>6</v>
      </c>
      <c r="AU658" t="s">
        <v>7</v>
      </c>
      <c r="AW658">
        <v>5</v>
      </c>
      <c r="AX658" s="124">
        <v>5</v>
      </c>
      <c r="AY658" s="209" t="s">
        <v>321</v>
      </c>
      <c r="AZ658" t="s">
        <v>315</v>
      </c>
      <c r="BB658">
        <f t="shared" si="51"/>
        <v>1</v>
      </c>
      <c r="BC658">
        <f t="shared" si="51"/>
        <v>0</v>
      </c>
      <c r="BD658">
        <f t="shared" si="51"/>
        <v>0</v>
      </c>
      <c r="BE658">
        <f t="shared" si="51"/>
        <v>0</v>
      </c>
      <c r="BF658">
        <f t="shared" si="51"/>
        <v>0</v>
      </c>
      <c r="BG658">
        <f t="shared" si="51"/>
        <v>0</v>
      </c>
      <c r="BH658">
        <f t="shared" si="52"/>
        <v>0</v>
      </c>
      <c r="BI658">
        <f t="shared" si="52"/>
        <v>0</v>
      </c>
      <c r="BJ658">
        <f t="shared" si="52"/>
        <v>0</v>
      </c>
      <c r="BK658">
        <f t="shared" si="52"/>
        <v>1</v>
      </c>
      <c r="BL658">
        <f t="shared" si="52"/>
        <v>1</v>
      </c>
      <c r="BM658">
        <f t="shared" si="52"/>
        <v>0</v>
      </c>
      <c r="BN658">
        <f t="shared" si="52"/>
        <v>0</v>
      </c>
    </row>
    <row r="659" spans="3:66" x14ac:dyDescent="0.2">
      <c r="C659" s="167" t="str">
        <f>IFERROR(VLOOKUP(E659,BLIOTECAS!$C$1:$E$26,3,FALSE),"")</f>
        <v>Ciencias Sociales</v>
      </c>
      <c r="D659" s="229">
        <v>43970.454861111109</v>
      </c>
      <c r="E659" t="s">
        <v>203</v>
      </c>
      <c r="F659" t="s">
        <v>316</v>
      </c>
      <c r="G659" t="s">
        <v>303</v>
      </c>
      <c r="H659" t="s">
        <v>305</v>
      </c>
      <c r="I659" t="s">
        <v>203</v>
      </c>
      <c r="J659" t="s">
        <v>86</v>
      </c>
      <c r="K659" t="s">
        <v>317</v>
      </c>
      <c r="Q659">
        <v>2</v>
      </c>
      <c r="R659">
        <v>2</v>
      </c>
      <c r="S659">
        <v>3</v>
      </c>
      <c r="T659">
        <v>4</v>
      </c>
      <c r="U659">
        <v>5</v>
      </c>
      <c r="V659">
        <v>4</v>
      </c>
      <c r="X659">
        <v>4</v>
      </c>
      <c r="Y659">
        <v>5</v>
      </c>
      <c r="Z659">
        <v>4</v>
      </c>
      <c r="AA659">
        <v>5</v>
      </c>
      <c r="AB659">
        <v>4</v>
      </c>
      <c r="AC659" t="s">
        <v>529</v>
      </c>
      <c r="AJ659">
        <v>5</v>
      </c>
      <c r="AK659" t="s">
        <v>239</v>
      </c>
      <c r="AL659" t="s">
        <v>307</v>
      </c>
      <c r="AQ659" t="s">
        <v>7</v>
      </c>
      <c r="AR659" s="124" t="s">
        <v>239</v>
      </c>
      <c r="AS659" t="s">
        <v>7</v>
      </c>
      <c r="AU659" t="s">
        <v>7</v>
      </c>
      <c r="AV659" t="s">
        <v>530</v>
      </c>
      <c r="AW659">
        <v>5</v>
      </c>
      <c r="AX659" s="124">
        <v>5</v>
      </c>
      <c r="AY659" s="209" t="s">
        <v>321</v>
      </c>
      <c r="AZ659" t="s">
        <v>337</v>
      </c>
      <c r="BA659" t="s">
        <v>531</v>
      </c>
      <c r="BB659">
        <f t="shared" si="51"/>
        <v>1</v>
      </c>
      <c r="BC659">
        <f t="shared" si="51"/>
        <v>0</v>
      </c>
      <c r="BD659">
        <f t="shared" si="51"/>
        <v>0</v>
      </c>
      <c r="BE659">
        <f t="shared" si="51"/>
        <v>1</v>
      </c>
      <c r="BF659">
        <f t="shared" si="51"/>
        <v>1</v>
      </c>
      <c r="BG659">
        <f t="shared" si="51"/>
        <v>0</v>
      </c>
      <c r="BH659">
        <f t="shared" si="52"/>
        <v>1</v>
      </c>
      <c r="BI659">
        <f t="shared" si="52"/>
        <v>1</v>
      </c>
      <c r="BJ659">
        <f t="shared" si="52"/>
        <v>0</v>
      </c>
      <c r="BK659">
        <f t="shared" si="52"/>
        <v>1</v>
      </c>
      <c r="BL659">
        <f t="shared" si="52"/>
        <v>0</v>
      </c>
      <c r="BM659">
        <f t="shared" si="52"/>
        <v>0</v>
      </c>
      <c r="BN659">
        <f t="shared" si="52"/>
        <v>0</v>
      </c>
    </row>
    <row r="660" spans="3:66" x14ac:dyDescent="0.2">
      <c r="C660" s="167" t="str">
        <f>IFERROR(VLOOKUP(E660,BLIOTECAS!$C$1:$E$26,3,FALSE),"")</f>
        <v>Ciencias Sociales</v>
      </c>
      <c r="D660" s="229">
        <v>43970.45416666667</v>
      </c>
      <c r="E660" t="s">
        <v>82</v>
      </c>
      <c r="F660" t="s">
        <v>311</v>
      </c>
      <c r="G660" t="s">
        <v>311</v>
      </c>
      <c r="H660" t="s">
        <v>532</v>
      </c>
      <c r="I660" t="s">
        <v>317</v>
      </c>
      <c r="J660" t="s">
        <v>359</v>
      </c>
      <c r="K660" t="s">
        <v>80</v>
      </c>
      <c r="Q660">
        <v>5</v>
      </c>
      <c r="R660">
        <v>5</v>
      </c>
      <c r="S660">
        <v>5</v>
      </c>
      <c r="T660">
        <v>3</v>
      </c>
      <c r="U660">
        <v>5</v>
      </c>
      <c r="V660">
        <v>4</v>
      </c>
      <c r="X660">
        <v>3</v>
      </c>
      <c r="Y660">
        <v>5</v>
      </c>
      <c r="Z660">
        <v>4</v>
      </c>
      <c r="AA660">
        <v>4</v>
      </c>
      <c r="AB660">
        <v>4</v>
      </c>
      <c r="AC660" t="s">
        <v>369</v>
      </c>
      <c r="AJ660">
        <v>5</v>
      </c>
      <c r="AK660" t="s">
        <v>239</v>
      </c>
      <c r="AQ660" t="s">
        <v>7</v>
      </c>
      <c r="AR660" s="124" t="s">
        <v>239</v>
      </c>
      <c r="AS660" t="s">
        <v>239</v>
      </c>
      <c r="AT660" t="s">
        <v>324</v>
      </c>
      <c r="AU660" t="s">
        <v>7</v>
      </c>
      <c r="AW660">
        <v>5</v>
      </c>
      <c r="AX660" s="124">
        <v>5</v>
      </c>
      <c r="AY660" s="209" t="s">
        <v>309</v>
      </c>
      <c r="AZ660" t="s">
        <v>310</v>
      </c>
      <c r="BA660" t="s">
        <v>533</v>
      </c>
      <c r="BB660">
        <f t="shared" si="51"/>
        <v>1</v>
      </c>
      <c r="BC660">
        <f t="shared" si="51"/>
        <v>1</v>
      </c>
      <c r="BD660">
        <f t="shared" si="51"/>
        <v>1</v>
      </c>
      <c r="BE660">
        <f t="shared" si="51"/>
        <v>0</v>
      </c>
      <c r="BF660">
        <f t="shared" si="51"/>
        <v>0</v>
      </c>
      <c r="BG660">
        <f t="shared" si="51"/>
        <v>0</v>
      </c>
      <c r="BH660">
        <f t="shared" si="52"/>
        <v>0</v>
      </c>
      <c r="BI660">
        <f t="shared" si="52"/>
        <v>1</v>
      </c>
      <c r="BJ660">
        <f t="shared" si="52"/>
        <v>0</v>
      </c>
      <c r="BK660">
        <f t="shared" si="52"/>
        <v>0</v>
      </c>
      <c r="BL660">
        <f t="shared" si="52"/>
        <v>0</v>
      </c>
      <c r="BM660">
        <f t="shared" si="52"/>
        <v>0</v>
      </c>
      <c r="BN660">
        <f t="shared" si="52"/>
        <v>0</v>
      </c>
    </row>
    <row r="661" spans="3:66" x14ac:dyDescent="0.2">
      <c r="C661" s="167" t="str">
        <f>IFERROR(VLOOKUP(E661,BLIOTECAS!$C$1:$E$26,3,FALSE),"")</f>
        <v>Humanidades</v>
      </c>
      <c r="D661" s="229">
        <v>43970.45416666667</v>
      </c>
      <c r="E661" t="s">
        <v>72</v>
      </c>
      <c r="F661" t="s">
        <v>303</v>
      </c>
      <c r="G661" t="s">
        <v>316</v>
      </c>
      <c r="H661" t="s">
        <v>312</v>
      </c>
      <c r="I661" t="s">
        <v>72</v>
      </c>
      <c r="J661" t="s">
        <v>75</v>
      </c>
      <c r="K661" t="s">
        <v>317</v>
      </c>
      <c r="L661" t="s">
        <v>534</v>
      </c>
      <c r="Q661">
        <v>4</v>
      </c>
      <c r="R661">
        <v>3</v>
      </c>
      <c r="S661">
        <v>5</v>
      </c>
      <c r="T661">
        <v>3</v>
      </c>
      <c r="U661">
        <v>3</v>
      </c>
      <c r="V661">
        <v>4</v>
      </c>
      <c r="X661">
        <v>5</v>
      </c>
      <c r="Y661">
        <v>5</v>
      </c>
      <c r="Z661">
        <v>5</v>
      </c>
      <c r="AA661">
        <v>4</v>
      </c>
      <c r="AB661">
        <v>5</v>
      </c>
      <c r="AC661" t="s">
        <v>314</v>
      </c>
      <c r="AJ661">
        <v>5</v>
      </c>
      <c r="AK661" t="s">
        <v>239</v>
      </c>
      <c r="AL661" t="s">
        <v>307</v>
      </c>
      <c r="AQ661" t="s">
        <v>7</v>
      </c>
      <c r="AR661" s="124" t="s">
        <v>239</v>
      </c>
      <c r="AS661" t="s">
        <v>239</v>
      </c>
      <c r="AT661" t="s">
        <v>393</v>
      </c>
      <c r="AU661" t="s">
        <v>239</v>
      </c>
      <c r="AV661" t="s">
        <v>535</v>
      </c>
      <c r="AW661">
        <v>5</v>
      </c>
      <c r="AX661" s="124">
        <v>5</v>
      </c>
      <c r="AY661" s="209" t="s">
        <v>309</v>
      </c>
      <c r="AZ661" t="s">
        <v>310</v>
      </c>
      <c r="BA661" t="s">
        <v>536</v>
      </c>
      <c r="BB661">
        <f t="shared" si="51"/>
        <v>1</v>
      </c>
      <c r="BC661">
        <f t="shared" si="51"/>
        <v>0</v>
      </c>
      <c r="BD661">
        <f t="shared" si="51"/>
        <v>0</v>
      </c>
      <c r="BE661">
        <f t="shared" si="51"/>
        <v>0</v>
      </c>
      <c r="BF661">
        <f t="shared" si="51"/>
        <v>0</v>
      </c>
      <c r="BG661">
        <f t="shared" si="51"/>
        <v>0</v>
      </c>
      <c r="BH661">
        <f t="shared" si="52"/>
        <v>0</v>
      </c>
      <c r="BI661">
        <f t="shared" si="52"/>
        <v>0</v>
      </c>
      <c r="BJ661">
        <f t="shared" si="52"/>
        <v>0</v>
      </c>
      <c r="BK661">
        <f t="shared" si="52"/>
        <v>0</v>
      </c>
      <c r="BL661">
        <f t="shared" si="52"/>
        <v>0</v>
      </c>
      <c r="BM661">
        <f t="shared" si="52"/>
        <v>1</v>
      </c>
      <c r="BN661">
        <f t="shared" si="52"/>
        <v>0</v>
      </c>
    </row>
    <row r="662" spans="3:66" x14ac:dyDescent="0.2">
      <c r="C662" s="167" t="str">
        <f>IFERROR(VLOOKUP(E662,BLIOTECAS!$C$1:$E$26,3,FALSE),"")</f>
        <v>Humanidades</v>
      </c>
      <c r="D662" s="229">
        <v>43970.45416666667</v>
      </c>
      <c r="E662" t="s">
        <v>85</v>
      </c>
      <c r="F662" t="s">
        <v>311</v>
      </c>
      <c r="G662" t="s">
        <v>304</v>
      </c>
      <c r="H662" t="s">
        <v>312</v>
      </c>
      <c r="I662" t="s">
        <v>317</v>
      </c>
      <c r="J662" t="s">
        <v>318</v>
      </c>
      <c r="K662" t="s">
        <v>87</v>
      </c>
      <c r="L662" t="s">
        <v>537</v>
      </c>
      <c r="Q662">
        <v>5</v>
      </c>
      <c r="R662">
        <v>5</v>
      </c>
      <c r="S662">
        <v>5</v>
      </c>
      <c r="T662">
        <v>3</v>
      </c>
      <c r="U662">
        <v>5</v>
      </c>
      <c r="V662">
        <v>4</v>
      </c>
      <c r="X662">
        <v>4</v>
      </c>
      <c r="Y662">
        <v>4</v>
      </c>
      <c r="Z662">
        <v>3</v>
      </c>
      <c r="AA662">
        <v>4</v>
      </c>
      <c r="AB662">
        <v>3</v>
      </c>
      <c r="AC662" t="s">
        <v>331</v>
      </c>
      <c r="AJ662">
        <v>4</v>
      </c>
      <c r="AK662" t="s">
        <v>239</v>
      </c>
      <c r="AL662" t="s">
        <v>323</v>
      </c>
      <c r="AQ662" t="s">
        <v>7</v>
      </c>
      <c r="AR662" s="124" t="s">
        <v>239</v>
      </c>
      <c r="AS662" t="s">
        <v>7</v>
      </c>
      <c r="AU662" t="s">
        <v>239</v>
      </c>
      <c r="AW662">
        <v>5</v>
      </c>
      <c r="AX662" s="124">
        <v>5</v>
      </c>
      <c r="AY662" s="209" t="s">
        <v>321</v>
      </c>
      <c r="AZ662" t="s">
        <v>315</v>
      </c>
      <c r="BA662" t="s">
        <v>538</v>
      </c>
      <c r="BB662">
        <f t="shared" si="51"/>
        <v>1</v>
      </c>
      <c r="BC662">
        <f t="shared" si="51"/>
        <v>0</v>
      </c>
      <c r="BD662">
        <f t="shared" si="51"/>
        <v>0</v>
      </c>
      <c r="BE662">
        <f t="shared" si="51"/>
        <v>0</v>
      </c>
      <c r="BF662">
        <f t="shared" si="51"/>
        <v>0</v>
      </c>
      <c r="BG662">
        <f t="shared" si="51"/>
        <v>0</v>
      </c>
      <c r="BH662">
        <f t="shared" si="52"/>
        <v>0</v>
      </c>
      <c r="BI662">
        <f t="shared" si="52"/>
        <v>0</v>
      </c>
      <c r="BJ662">
        <f t="shared" si="52"/>
        <v>0</v>
      </c>
      <c r="BK662">
        <f t="shared" si="52"/>
        <v>0</v>
      </c>
      <c r="BL662">
        <f t="shared" si="52"/>
        <v>1</v>
      </c>
      <c r="BM662">
        <f t="shared" si="52"/>
        <v>0</v>
      </c>
      <c r="BN662">
        <f t="shared" si="52"/>
        <v>0</v>
      </c>
    </row>
    <row r="663" spans="3:66" x14ac:dyDescent="0.2">
      <c r="C663" s="167" t="str">
        <f>IFERROR(VLOOKUP(E663,BLIOTECAS!$C$1:$E$26,3,FALSE),"")</f>
        <v>Ciencias Sociales</v>
      </c>
      <c r="D663" s="229">
        <v>43970.45416666667</v>
      </c>
      <c r="E663" t="s">
        <v>75</v>
      </c>
      <c r="F663" t="s">
        <v>303</v>
      </c>
      <c r="G663" t="s">
        <v>304</v>
      </c>
      <c r="H663" t="s">
        <v>339</v>
      </c>
      <c r="I663" t="s">
        <v>75</v>
      </c>
      <c r="J663" t="s">
        <v>317</v>
      </c>
      <c r="Q663">
        <v>3</v>
      </c>
      <c r="R663">
        <v>4</v>
      </c>
      <c r="S663">
        <v>5</v>
      </c>
      <c r="T663">
        <v>5</v>
      </c>
      <c r="U663">
        <v>5</v>
      </c>
      <c r="V663">
        <v>2</v>
      </c>
      <c r="X663">
        <v>3</v>
      </c>
      <c r="Y663">
        <v>3</v>
      </c>
      <c r="Z663">
        <v>2</v>
      </c>
      <c r="AA663">
        <v>2</v>
      </c>
      <c r="AB663">
        <v>2</v>
      </c>
      <c r="AC663" t="s">
        <v>378</v>
      </c>
      <c r="AJ663">
        <v>1</v>
      </c>
      <c r="AK663" t="s">
        <v>239</v>
      </c>
      <c r="AL663" t="s">
        <v>323</v>
      </c>
      <c r="AQ663" t="s">
        <v>7</v>
      </c>
      <c r="AR663" s="124" t="s">
        <v>239</v>
      </c>
      <c r="AS663" t="s">
        <v>7</v>
      </c>
      <c r="AU663" t="s">
        <v>7</v>
      </c>
      <c r="AW663">
        <v>4</v>
      </c>
      <c r="AX663" s="124">
        <v>4</v>
      </c>
      <c r="AY663" s="209" t="s">
        <v>343</v>
      </c>
      <c r="AZ663" t="s">
        <v>337</v>
      </c>
      <c r="BB663">
        <f t="shared" si="51"/>
        <v>0</v>
      </c>
      <c r="BC663">
        <f t="shared" si="51"/>
        <v>0</v>
      </c>
      <c r="BD663">
        <f t="shared" si="51"/>
        <v>1</v>
      </c>
      <c r="BE663">
        <f t="shared" si="51"/>
        <v>0</v>
      </c>
      <c r="BF663">
        <f t="shared" si="51"/>
        <v>0</v>
      </c>
      <c r="BG663">
        <f t="shared" si="51"/>
        <v>0</v>
      </c>
      <c r="BH663">
        <f t="shared" si="52"/>
        <v>0</v>
      </c>
      <c r="BI663">
        <f t="shared" si="52"/>
        <v>1</v>
      </c>
      <c r="BJ663">
        <f t="shared" si="52"/>
        <v>0</v>
      </c>
      <c r="BK663">
        <f t="shared" si="52"/>
        <v>1</v>
      </c>
      <c r="BL663">
        <f t="shared" si="52"/>
        <v>0</v>
      </c>
      <c r="BM663">
        <f t="shared" si="52"/>
        <v>0</v>
      </c>
      <c r="BN663">
        <f t="shared" si="52"/>
        <v>0</v>
      </c>
    </row>
    <row r="664" spans="3:66" x14ac:dyDescent="0.2">
      <c r="C664" s="167" t="str">
        <f>IFERROR(VLOOKUP(E664,BLIOTECAS!$C$1:$E$26,3,FALSE),"")</f>
        <v>Humanidades</v>
      </c>
      <c r="D664" s="229">
        <v>43970.45416666667</v>
      </c>
      <c r="E664" t="s">
        <v>86</v>
      </c>
      <c r="F664" t="s">
        <v>311</v>
      </c>
      <c r="G664" t="s">
        <v>311</v>
      </c>
      <c r="H664" t="s">
        <v>312</v>
      </c>
      <c r="I664" t="s">
        <v>86</v>
      </c>
      <c r="J664" t="s">
        <v>317</v>
      </c>
      <c r="K664" t="s">
        <v>318</v>
      </c>
      <c r="Q664">
        <v>5</v>
      </c>
      <c r="R664">
        <v>3</v>
      </c>
      <c r="S664">
        <v>4</v>
      </c>
      <c r="T664">
        <v>3</v>
      </c>
      <c r="U664">
        <v>3</v>
      </c>
      <c r="V664">
        <v>5</v>
      </c>
      <c r="X664">
        <v>3</v>
      </c>
      <c r="Y664">
        <v>4</v>
      </c>
      <c r="Z664">
        <v>1</v>
      </c>
      <c r="AA664">
        <v>4</v>
      </c>
      <c r="AB664">
        <v>3</v>
      </c>
      <c r="AC664" t="s">
        <v>371</v>
      </c>
      <c r="AJ664">
        <v>3</v>
      </c>
      <c r="AK664" t="s">
        <v>239</v>
      </c>
      <c r="AL664" t="s">
        <v>307</v>
      </c>
      <c r="AQ664" t="s">
        <v>7</v>
      </c>
      <c r="AR664" s="124" t="s">
        <v>239</v>
      </c>
      <c r="AS664" t="s">
        <v>7</v>
      </c>
      <c r="AU664" t="s">
        <v>7</v>
      </c>
      <c r="AW664">
        <v>5</v>
      </c>
      <c r="AX664" s="124">
        <v>5</v>
      </c>
      <c r="AY664" s="209" t="s">
        <v>343</v>
      </c>
      <c r="AZ664" t="s">
        <v>413</v>
      </c>
      <c r="BB664">
        <f t="shared" si="51"/>
        <v>1</v>
      </c>
      <c r="BC664">
        <f t="shared" si="51"/>
        <v>0</v>
      </c>
      <c r="BD664">
        <f t="shared" si="51"/>
        <v>0</v>
      </c>
      <c r="BE664">
        <f t="shared" si="51"/>
        <v>0</v>
      </c>
      <c r="BF664">
        <f t="shared" si="51"/>
        <v>0</v>
      </c>
      <c r="BG664">
        <f t="shared" si="51"/>
        <v>0</v>
      </c>
      <c r="BH664">
        <f t="shared" si="52"/>
        <v>1</v>
      </c>
      <c r="BI664">
        <f t="shared" si="52"/>
        <v>0</v>
      </c>
      <c r="BJ664">
        <f t="shared" si="52"/>
        <v>0</v>
      </c>
      <c r="BK664">
        <f t="shared" si="52"/>
        <v>0</v>
      </c>
      <c r="BL664">
        <f t="shared" si="52"/>
        <v>1</v>
      </c>
      <c r="BM664">
        <f t="shared" si="52"/>
        <v>0</v>
      </c>
      <c r="BN664">
        <f t="shared" si="52"/>
        <v>0</v>
      </c>
    </row>
    <row r="665" spans="3:66" x14ac:dyDescent="0.2">
      <c r="C665" s="167" t="str">
        <f>IFERROR(VLOOKUP(E665,BLIOTECAS!$C$1:$E$26,3,FALSE),"")</f>
        <v>Ciencias Sociales</v>
      </c>
      <c r="D665" s="229">
        <v>43970.45416666667</v>
      </c>
      <c r="E665" t="s">
        <v>203</v>
      </c>
      <c r="F665" t="s">
        <v>303</v>
      </c>
      <c r="G665" t="s">
        <v>311</v>
      </c>
      <c r="H665" t="s">
        <v>312</v>
      </c>
      <c r="I665" t="s">
        <v>203</v>
      </c>
      <c r="J665" t="s">
        <v>80</v>
      </c>
      <c r="Q665">
        <v>3</v>
      </c>
      <c r="R665">
        <v>5</v>
      </c>
      <c r="S665">
        <v>1</v>
      </c>
      <c r="T665">
        <v>2</v>
      </c>
      <c r="U665">
        <v>4</v>
      </c>
      <c r="V665">
        <v>2</v>
      </c>
      <c r="X665">
        <v>3</v>
      </c>
      <c r="Y665">
        <v>5</v>
      </c>
      <c r="Z665">
        <v>2</v>
      </c>
      <c r="AA665">
        <v>5</v>
      </c>
      <c r="AB665">
        <v>3</v>
      </c>
      <c r="AC665" t="s">
        <v>378</v>
      </c>
      <c r="AJ665">
        <v>5</v>
      </c>
      <c r="AK665" t="s">
        <v>239</v>
      </c>
      <c r="AL665" t="s">
        <v>323</v>
      </c>
      <c r="AQ665" t="s">
        <v>7</v>
      </c>
      <c r="AR665" s="124" t="s">
        <v>239</v>
      </c>
      <c r="AS665" t="s">
        <v>239</v>
      </c>
      <c r="AT665" t="s">
        <v>6</v>
      </c>
      <c r="AU665" t="s">
        <v>239</v>
      </c>
      <c r="AW665">
        <v>5</v>
      </c>
      <c r="AX665" s="124">
        <v>5</v>
      </c>
      <c r="AY665" s="209" t="s">
        <v>321</v>
      </c>
      <c r="AZ665" t="s">
        <v>315</v>
      </c>
      <c r="BA665" t="s">
        <v>539</v>
      </c>
      <c r="BB665">
        <f t="shared" si="51"/>
        <v>1</v>
      </c>
      <c r="BC665">
        <f t="shared" si="51"/>
        <v>0</v>
      </c>
      <c r="BD665">
        <f t="shared" si="51"/>
        <v>0</v>
      </c>
      <c r="BE665">
        <f t="shared" si="51"/>
        <v>0</v>
      </c>
      <c r="BF665">
        <f t="shared" si="51"/>
        <v>0</v>
      </c>
      <c r="BG665">
        <f t="shared" si="51"/>
        <v>0</v>
      </c>
      <c r="BH665">
        <f t="shared" si="52"/>
        <v>0</v>
      </c>
      <c r="BI665">
        <f t="shared" si="52"/>
        <v>1</v>
      </c>
      <c r="BJ665">
        <f t="shared" si="52"/>
        <v>0</v>
      </c>
      <c r="BK665">
        <f t="shared" si="52"/>
        <v>1</v>
      </c>
      <c r="BL665">
        <f t="shared" si="52"/>
        <v>0</v>
      </c>
      <c r="BM665">
        <f t="shared" si="52"/>
        <v>0</v>
      </c>
      <c r="BN665">
        <f t="shared" si="52"/>
        <v>0</v>
      </c>
    </row>
    <row r="666" spans="3:66" x14ac:dyDescent="0.2">
      <c r="C666" s="167" t="str">
        <f>IFERROR(VLOOKUP(E666,BLIOTECAS!$C$1:$E$26,3,FALSE),"")</f>
        <v>Ciencias Sociales</v>
      </c>
      <c r="D666" s="229">
        <v>43970.45416666667</v>
      </c>
      <c r="E666" t="s">
        <v>76</v>
      </c>
      <c r="F666" t="s">
        <v>303</v>
      </c>
      <c r="G666" t="s">
        <v>304</v>
      </c>
      <c r="H666" t="s">
        <v>312</v>
      </c>
      <c r="I666" t="s">
        <v>76</v>
      </c>
      <c r="J666" t="s">
        <v>80</v>
      </c>
      <c r="L666" t="s">
        <v>398</v>
      </c>
      <c r="Q666">
        <v>5</v>
      </c>
      <c r="R666">
        <v>4</v>
      </c>
      <c r="S666">
        <v>5</v>
      </c>
      <c r="T666">
        <v>5</v>
      </c>
      <c r="U666">
        <v>5</v>
      </c>
      <c r="V666">
        <v>4</v>
      </c>
      <c r="X666">
        <v>5</v>
      </c>
      <c r="Y666">
        <v>5</v>
      </c>
      <c r="Z666">
        <v>4</v>
      </c>
      <c r="AA666">
        <v>5</v>
      </c>
      <c r="AB666">
        <v>5</v>
      </c>
      <c r="AC666" t="s">
        <v>314</v>
      </c>
      <c r="AJ666">
        <v>4</v>
      </c>
      <c r="AK666" t="s">
        <v>239</v>
      </c>
      <c r="AL666" t="s">
        <v>327</v>
      </c>
      <c r="AQ666" t="s">
        <v>239</v>
      </c>
      <c r="AR666" s="124" t="s">
        <v>239</v>
      </c>
      <c r="AS666" t="s">
        <v>7</v>
      </c>
      <c r="AU666" t="s">
        <v>239</v>
      </c>
      <c r="AW666">
        <v>5</v>
      </c>
      <c r="AX666" s="124">
        <v>5</v>
      </c>
      <c r="AY666" s="209" t="s">
        <v>309</v>
      </c>
      <c r="AZ666" t="s">
        <v>310</v>
      </c>
      <c r="BB666">
        <f t="shared" si="51"/>
        <v>1</v>
      </c>
      <c r="BC666">
        <f t="shared" si="51"/>
        <v>0</v>
      </c>
      <c r="BD666">
        <f t="shared" si="51"/>
        <v>0</v>
      </c>
      <c r="BE666">
        <f t="shared" si="51"/>
        <v>0</v>
      </c>
      <c r="BF666">
        <f t="shared" si="51"/>
        <v>0</v>
      </c>
      <c r="BG666">
        <f t="shared" si="51"/>
        <v>0</v>
      </c>
      <c r="BH666">
        <f t="shared" si="52"/>
        <v>0</v>
      </c>
      <c r="BI666">
        <f t="shared" si="52"/>
        <v>0</v>
      </c>
      <c r="BJ666">
        <f t="shared" si="52"/>
        <v>0</v>
      </c>
      <c r="BK666">
        <f t="shared" si="52"/>
        <v>0</v>
      </c>
      <c r="BL666">
        <f t="shared" si="52"/>
        <v>0</v>
      </c>
      <c r="BM666">
        <f t="shared" si="52"/>
        <v>1</v>
      </c>
      <c r="BN666">
        <f t="shared" si="52"/>
        <v>0</v>
      </c>
    </row>
    <row r="667" spans="3:66" x14ac:dyDescent="0.2">
      <c r="C667" s="167" t="str">
        <f>IFERROR(VLOOKUP(E667,BLIOTECAS!$C$1:$E$26,3,FALSE),"")</f>
        <v>Humanidades</v>
      </c>
      <c r="D667" s="229">
        <v>43970.453472222223</v>
      </c>
      <c r="E667" t="s">
        <v>85</v>
      </c>
      <c r="F667" t="s">
        <v>311</v>
      </c>
      <c r="G667" t="s">
        <v>311</v>
      </c>
      <c r="H667" t="s">
        <v>312</v>
      </c>
      <c r="I667" t="s">
        <v>318</v>
      </c>
      <c r="J667" t="s">
        <v>87</v>
      </c>
      <c r="K667" t="s">
        <v>86</v>
      </c>
      <c r="Q667">
        <v>5</v>
      </c>
      <c r="R667">
        <v>5</v>
      </c>
      <c r="S667">
        <v>5</v>
      </c>
      <c r="T667">
        <v>3</v>
      </c>
      <c r="U667">
        <v>3</v>
      </c>
      <c r="V667">
        <v>4</v>
      </c>
      <c r="X667">
        <v>4</v>
      </c>
      <c r="Y667">
        <v>3</v>
      </c>
      <c r="Z667">
        <v>2</v>
      </c>
      <c r="AA667">
        <v>3</v>
      </c>
      <c r="AB667">
        <v>3</v>
      </c>
      <c r="AC667" t="s">
        <v>331</v>
      </c>
      <c r="AJ667">
        <v>3</v>
      </c>
      <c r="AK667" t="s">
        <v>239</v>
      </c>
      <c r="AL667" t="s">
        <v>307</v>
      </c>
      <c r="AQ667" t="s">
        <v>7</v>
      </c>
      <c r="AR667" s="124" t="s">
        <v>239</v>
      </c>
      <c r="AS667" t="s">
        <v>239</v>
      </c>
      <c r="AT667" t="s">
        <v>393</v>
      </c>
      <c r="AU667" t="s">
        <v>239</v>
      </c>
      <c r="AW667">
        <v>3</v>
      </c>
      <c r="AX667" s="124">
        <v>3</v>
      </c>
      <c r="AY667" s="209" t="s">
        <v>321</v>
      </c>
      <c r="AZ667" t="s">
        <v>337</v>
      </c>
      <c r="BB667">
        <f t="shared" si="51"/>
        <v>1</v>
      </c>
      <c r="BC667">
        <f t="shared" si="51"/>
        <v>0</v>
      </c>
      <c r="BD667">
        <f t="shared" si="51"/>
        <v>0</v>
      </c>
      <c r="BE667">
        <f t="shared" si="51"/>
        <v>0</v>
      </c>
      <c r="BF667">
        <f t="shared" si="51"/>
        <v>0</v>
      </c>
      <c r="BG667">
        <f t="shared" si="51"/>
        <v>0</v>
      </c>
      <c r="BH667">
        <f t="shared" si="52"/>
        <v>0</v>
      </c>
      <c r="BI667">
        <f t="shared" si="52"/>
        <v>0</v>
      </c>
      <c r="BJ667">
        <f t="shared" si="52"/>
        <v>0</v>
      </c>
      <c r="BK667">
        <f t="shared" si="52"/>
        <v>0</v>
      </c>
      <c r="BL667">
        <f t="shared" si="52"/>
        <v>1</v>
      </c>
      <c r="BM667">
        <f t="shared" si="52"/>
        <v>0</v>
      </c>
      <c r="BN667">
        <f t="shared" si="52"/>
        <v>0</v>
      </c>
    </row>
    <row r="668" spans="3:66" x14ac:dyDescent="0.2">
      <c r="C668" s="167" t="str">
        <f>IFERROR(VLOOKUP(E668,BLIOTECAS!$C$1:$E$26,3,FALSE),"")</f>
        <v>Ciencias Sociales</v>
      </c>
      <c r="D668" s="229">
        <v>43970.453472222223</v>
      </c>
      <c r="E668" t="s">
        <v>203</v>
      </c>
      <c r="F668" t="s">
        <v>303</v>
      </c>
      <c r="G668" t="s">
        <v>316</v>
      </c>
      <c r="H668" t="s">
        <v>312</v>
      </c>
      <c r="I668" t="s">
        <v>203</v>
      </c>
      <c r="J668" t="s">
        <v>80</v>
      </c>
      <c r="K668" t="s">
        <v>76</v>
      </c>
      <c r="Q668">
        <v>5</v>
      </c>
      <c r="R668">
        <v>4</v>
      </c>
      <c r="S668">
        <v>4</v>
      </c>
      <c r="T668">
        <v>2</v>
      </c>
      <c r="U668">
        <v>4</v>
      </c>
      <c r="V668">
        <v>4</v>
      </c>
      <c r="X668">
        <v>4</v>
      </c>
      <c r="Y668">
        <v>4</v>
      </c>
      <c r="Z668">
        <v>4</v>
      </c>
      <c r="AA668">
        <v>4</v>
      </c>
      <c r="AB668">
        <v>4</v>
      </c>
      <c r="AC668" t="s">
        <v>314</v>
      </c>
      <c r="AJ668">
        <v>4</v>
      </c>
      <c r="AK668" t="s">
        <v>7</v>
      </c>
      <c r="AQ668" t="s">
        <v>7</v>
      </c>
      <c r="AR668" s="124" t="s">
        <v>239</v>
      </c>
      <c r="AS668" t="s">
        <v>7</v>
      </c>
      <c r="AU668" t="s">
        <v>239</v>
      </c>
      <c r="AW668">
        <v>5</v>
      </c>
      <c r="AX668" s="124">
        <v>5</v>
      </c>
      <c r="AY668" s="209" t="s">
        <v>321</v>
      </c>
      <c r="AZ668" t="s">
        <v>310</v>
      </c>
      <c r="BB668">
        <f t="shared" si="51"/>
        <v>1</v>
      </c>
      <c r="BC668">
        <f t="shared" si="51"/>
        <v>0</v>
      </c>
      <c r="BD668">
        <f t="shared" si="51"/>
        <v>0</v>
      </c>
      <c r="BE668">
        <f t="shared" si="51"/>
        <v>0</v>
      </c>
      <c r="BF668">
        <f t="shared" si="51"/>
        <v>0</v>
      </c>
      <c r="BG668">
        <f t="shared" si="51"/>
        <v>0</v>
      </c>
      <c r="BH668">
        <f t="shared" si="52"/>
        <v>0</v>
      </c>
      <c r="BI668">
        <f t="shared" si="52"/>
        <v>0</v>
      </c>
      <c r="BJ668">
        <f t="shared" si="52"/>
        <v>0</v>
      </c>
      <c r="BK668">
        <f t="shared" si="52"/>
        <v>0</v>
      </c>
      <c r="BL668">
        <f t="shared" si="52"/>
        <v>0</v>
      </c>
      <c r="BM668">
        <f t="shared" si="52"/>
        <v>1</v>
      </c>
      <c r="BN668">
        <f t="shared" si="52"/>
        <v>0</v>
      </c>
    </row>
    <row r="669" spans="3:66" x14ac:dyDescent="0.2">
      <c r="C669" s="167" t="str">
        <f>IFERROR(VLOOKUP(E669,BLIOTECAS!$C$1:$E$26,3,FALSE),"")</f>
        <v>Ciencias de la Salud</v>
      </c>
      <c r="D669" s="229">
        <v>43970.453472222223</v>
      </c>
      <c r="E669" t="s">
        <v>84</v>
      </c>
      <c r="F669" t="s">
        <v>316</v>
      </c>
      <c r="G669" t="s">
        <v>304</v>
      </c>
      <c r="H669" t="s">
        <v>312</v>
      </c>
      <c r="I669" t="s">
        <v>84</v>
      </c>
      <c r="Q669">
        <v>2</v>
      </c>
      <c r="R669">
        <v>5</v>
      </c>
      <c r="S669">
        <v>4</v>
      </c>
      <c r="T669">
        <v>4</v>
      </c>
      <c r="U669">
        <v>4</v>
      </c>
      <c r="V669">
        <v>3</v>
      </c>
      <c r="X669">
        <v>3</v>
      </c>
      <c r="Y669">
        <v>4</v>
      </c>
      <c r="Z669">
        <v>3</v>
      </c>
      <c r="AA669">
        <v>3</v>
      </c>
      <c r="AB669">
        <v>4</v>
      </c>
      <c r="AC669" t="s">
        <v>326</v>
      </c>
      <c r="AJ669">
        <v>5</v>
      </c>
      <c r="AK669" t="s">
        <v>239</v>
      </c>
      <c r="AL669" t="s">
        <v>327</v>
      </c>
      <c r="AQ669" t="s">
        <v>239</v>
      </c>
      <c r="AR669" s="124" t="s">
        <v>7</v>
      </c>
      <c r="AS669" t="s">
        <v>7</v>
      </c>
      <c r="AU669" t="s">
        <v>7</v>
      </c>
      <c r="AW669">
        <v>4</v>
      </c>
      <c r="AX669" s="124">
        <v>5</v>
      </c>
      <c r="AY669" s="209" t="s">
        <v>321</v>
      </c>
      <c r="AZ669" t="s">
        <v>337</v>
      </c>
      <c r="BB669">
        <f t="shared" si="51"/>
        <v>1</v>
      </c>
      <c r="BC669">
        <f t="shared" si="51"/>
        <v>0</v>
      </c>
      <c r="BD669">
        <f t="shared" si="51"/>
        <v>0</v>
      </c>
      <c r="BE669">
        <f t="shared" si="51"/>
        <v>0</v>
      </c>
      <c r="BF669">
        <f t="shared" si="51"/>
        <v>0</v>
      </c>
      <c r="BG669">
        <f t="shared" si="51"/>
        <v>0</v>
      </c>
      <c r="BH669">
        <f t="shared" si="52"/>
        <v>0</v>
      </c>
      <c r="BI669">
        <f t="shared" si="52"/>
        <v>0</v>
      </c>
      <c r="BJ669">
        <f t="shared" si="52"/>
        <v>0</v>
      </c>
      <c r="BK669">
        <f t="shared" si="52"/>
        <v>1</v>
      </c>
      <c r="BL669">
        <f t="shared" si="52"/>
        <v>0</v>
      </c>
      <c r="BM669">
        <f t="shared" si="52"/>
        <v>0</v>
      </c>
      <c r="BN669">
        <f t="shared" si="52"/>
        <v>0</v>
      </c>
    </row>
    <row r="670" spans="3:66" x14ac:dyDescent="0.2">
      <c r="C670" s="167" t="str">
        <f>IFERROR(VLOOKUP(E670,BLIOTECAS!$C$1:$E$26,3,FALSE),"")</f>
        <v>Ciencias de la Salud</v>
      </c>
      <c r="D670" s="229">
        <v>43970.453472222223</v>
      </c>
      <c r="E670" t="s">
        <v>200</v>
      </c>
      <c r="F670" t="s">
        <v>303</v>
      </c>
      <c r="G670" t="s">
        <v>303</v>
      </c>
      <c r="H670" t="s">
        <v>312</v>
      </c>
      <c r="I670" t="s">
        <v>200</v>
      </c>
      <c r="J670" t="s">
        <v>89</v>
      </c>
      <c r="Q670">
        <v>1</v>
      </c>
      <c r="R670">
        <v>5</v>
      </c>
      <c r="S670">
        <v>1</v>
      </c>
      <c r="T670">
        <v>3</v>
      </c>
      <c r="U670">
        <v>3</v>
      </c>
      <c r="V670">
        <v>4</v>
      </c>
      <c r="X670">
        <v>4</v>
      </c>
      <c r="Y670">
        <v>5</v>
      </c>
      <c r="Z670">
        <v>3</v>
      </c>
      <c r="AA670">
        <v>5</v>
      </c>
      <c r="AB670">
        <v>4</v>
      </c>
      <c r="AC670" t="s">
        <v>525</v>
      </c>
      <c r="AJ670">
        <v>5</v>
      </c>
      <c r="AK670" t="s">
        <v>239</v>
      </c>
      <c r="AL670" t="s">
        <v>323</v>
      </c>
      <c r="AQ670" t="s">
        <v>239</v>
      </c>
      <c r="AR670" s="124" t="s">
        <v>239</v>
      </c>
      <c r="AS670" t="s">
        <v>239</v>
      </c>
      <c r="AT670" t="s">
        <v>324</v>
      </c>
      <c r="AU670" t="s">
        <v>239</v>
      </c>
      <c r="AW670">
        <v>5</v>
      </c>
      <c r="AX670" s="124">
        <v>5</v>
      </c>
      <c r="AY670" s="209" t="s">
        <v>309</v>
      </c>
      <c r="AZ670" t="s">
        <v>310</v>
      </c>
      <c r="BB670">
        <f t="shared" si="51"/>
        <v>1</v>
      </c>
      <c r="BC670">
        <f t="shared" si="51"/>
        <v>0</v>
      </c>
      <c r="BD670">
        <f t="shared" si="51"/>
        <v>0</v>
      </c>
      <c r="BE670">
        <f t="shared" si="51"/>
        <v>0</v>
      </c>
      <c r="BF670">
        <f t="shared" si="51"/>
        <v>0</v>
      </c>
      <c r="BG670">
        <f t="shared" si="51"/>
        <v>0</v>
      </c>
      <c r="BH670">
        <f t="shared" si="52"/>
        <v>0</v>
      </c>
      <c r="BI670">
        <f t="shared" si="52"/>
        <v>0</v>
      </c>
      <c r="BJ670">
        <f t="shared" si="52"/>
        <v>0</v>
      </c>
      <c r="BK670">
        <f t="shared" si="52"/>
        <v>1</v>
      </c>
      <c r="BL670">
        <f t="shared" si="52"/>
        <v>0</v>
      </c>
      <c r="BM670">
        <f t="shared" si="52"/>
        <v>1</v>
      </c>
      <c r="BN670">
        <f t="shared" si="52"/>
        <v>0</v>
      </c>
    </row>
    <row r="671" spans="3:66" x14ac:dyDescent="0.2">
      <c r="C671" s="167" t="str">
        <f>IFERROR(VLOOKUP(E671,BLIOTECAS!$C$1:$E$26,3,FALSE),"")</f>
        <v>Ciencias de la Salud</v>
      </c>
      <c r="D671" s="229">
        <v>43970.453472222223</v>
      </c>
      <c r="E671" t="s">
        <v>89</v>
      </c>
      <c r="F671" t="s">
        <v>316</v>
      </c>
      <c r="G671" t="s">
        <v>303</v>
      </c>
      <c r="H671" t="s">
        <v>312</v>
      </c>
      <c r="I671" t="s">
        <v>89</v>
      </c>
      <c r="Q671">
        <v>5</v>
      </c>
      <c r="R671">
        <v>4</v>
      </c>
      <c r="S671">
        <v>5</v>
      </c>
      <c r="U671">
        <v>4</v>
      </c>
      <c r="V671">
        <v>3</v>
      </c>
      <c r="X671">
        <v>4</v>
      </c>
      <c r="Y671">
        <v>5</v>
      </c>
      <c r="Z671">
        <v>4</v>
      </c>
      <c r="AA671">
        <v>5</v>
      </c>
      <c r="AB671">
        <v>4</v>
      </c>
      <c r="AC671" t="s">
        <v>314</v>
      </c>
      <c r="AJ671">
        <v>5</v>
      </c>
      <c r="AK671" t="s">
        <v>239</v>
      </c>
      <c r="AL671" t="s">
        <v>323</v>
      </c>
      <c r="AQ671" t="s">
        <v>7</v>
      </c>
      <c r="AR671" s="124" t="s">
        <v>239</v>
      </c>
      <c r="AS671" t="s">
        <v>239</v>
      </c>
      <c r="AT671" t="s">
        <v>324</v>
      </c>
      <c r="AU671" t="s">
        <v>7</v>
      </c>
      <c r="AW671">
        <v>5</v>
      </c>
      <c r="AX671" s="124">
        <v>5</v>
      </c>
      <c r="AY671" s="209" t="s">
        <v>309</v>
      </c>
      <c r="AZ671" t="s">
        <v>315</v>
      </c>
      <c r="BB671">
        <f t="shared" si="51"/>
        <v>1</v>
      </c>
      <c r="BC671">
        <f t="shared" si="51"/>
        <v>0</v>
      </c>
      <c r="BD671">
        <f t="shared" si="51"/>
        <v>0</v>
      </c>
      <c r="BE671">
        <f t="shared" si="51"/>
        <v>0</v>
      </c>
      <c r="BF671">
        <f t="shared" si="51"/>
        <v>0</v>
      </c>
      <c r="BG671">
        <f t="shared" si="51"/>
        <v>0</v>
      </c>
      <c r="BH671">
        <f t="shared" si="52"/>
        <v>0</v>
      </c>
      <c r="BI671">
        <f t="shared" si="52"/>
        <v>0</v>
      </c>
      <c r="BJ671">
        <f t="shared" si="52"/>
        <v>0</v>
      </c>
      <c r="BK671">
        <f t="shared" si="52"/>
        <v>0</v>
      </c>
      <c r="BL671">
        <f t="shared" si="52"/>
        <v>0</v>
      </c>
      <c r="BM671">
        <f t="shared" si="52"/>
        <v>1</v>
      </c>
      <c r="BN671">
        <f t="shared" si="52"/>
        <v>0</v>
      </c>
    </row>
    <row r="672" spans="3:66" x14ac:dyDescent="0.2">
      <c r="C672" s="167" t="str">
        <f>IFERROR(VLOOKUP(E672,BLIOTECAS!$C$1:$E$26,3,FALSE),"")</f>
        <v>Ciencias Experimentales</v>
      </c>
      <c r="D672" s="229">
        <v>43970.453472222223</v>
      </c>
      <c r="E672" t="s">
        <v>79</v>
      </c>
      <c r="F672" t="s">
        <v>303</v>
      </c>
      <c r="G672" t="s">
        <v>304</v>
      </c>
      <c r="H672" t="s">
        <v>333</v>
      </c>
      <c r="I672" t="s">
        <v>79</v>
      </c>
      <c r="Q672">
        <v>5</v>
      </c>
      <c r="R672">
        <v>5</v>
      </c>
      <c r="U672">
        <v>4</v>
      </c>
      <c r="V672">
        <v>5</v>
      </c>
      <c r="X672">
        <v>5</v>
      </c>
      <c r="Y672">
        <v>5</v>
      </c>
      <c r="Z672">
        <v>4</v>
      </c>
      <c r="AA672">
        <v>5</v>
      </c>
      <c r="AB672">
        <v>5</v>
      </c>
      <c r="AC672" t="s">
        <v>314</v>
      </c>
      <c r="AJ672">
        <v>5</v>
      </c>
      <c r="AK672" t="s">
        <v>7</v>
      </c>
      <c r="AQ672" t="s">
        <v>7</v>
      </c>
      <c r="AR672" s="124" t="s">
        <v>239</v>
      </c>
      <c r="AS672" t="s">
        <v>7</v>
      </c>
      <c r="AU672" t="s">
        <v>7</v>
      </c>
      <c r="AW672">
        <v>4</v>
      </c>
      <c r="AX672" s="124">
        <v>5</v>
      </c>
      <c r="AY672" s="209" t="s">
        <v>309</v>
      </c>
      <c r="AZ672" t="s">
        <v>337</v>
      </c>
      <c r="BB672">
        <f t="shared" si="51"/>
        <v>0</v>
      </c>
      <c r="BC672">
        <f t="shared" si="51"/>
        <v>0</v>
      </c>
      <c r="BD672">
        <f t="shared" si="51"/>
        <v>0</v>
      </c>
      <c r="BE672">
        <f t="shared" si="51"/>
        <v>1</v>
      </c>
      <c r="BF672">
        <f t="shared" si="51"/>
        <v>0</v>
      </c>
      <c r="BG672">
        <f t="shared" si="51"/>
        <v>0</v>
      </c>
      <c r="BH672">
        <f t="shared" si="52"/>
        <v>0</v>
      </c>
      <c r="BI672">
        <f t="shared" si="52"/>
        <v>0</v>
      </c>
      <c r="BJ672">
        <f t="shared" si="52"/>
        <v>0</v>
      </c>
      <c r="BK672">
        <f t="shared" si="52"/>
        <v>0</v>
      </c>
      <c r="BL672">
        <f t="shared" si="52"/>
        <v>0</v>
      </c>
      <c r="BM672">
        <f t="shared" si="52"/>
        <v>1</v>
      </c>
      <c r="BN672">
        <f t="shared" si="52"/>
        <v>0</v>
      </c>
    </row>
    <row r="673" spans="3:66" x14ac:dyDescent="0.2">
      <c r="C673" s="167" t="str">
        <f>IFERROR(VLOOKUP(E673,BLIOTECAS!$C$1:$E$26,3,FALSE),"")</f>
        <v>Ciencias de la Salud</v>
      </c>
      <c r="D673" s="229">
        <v>43970.453472222223</v>
      </c>
      <c r="E673" t="s">
        <v>89</v>
      </c>
      <c r="F673" t="s">
        <v>316</v>
      </c>
      <c r="G673" t="s">
        <v>311</v>
      </c>
      <c r="H673" t="s">
        <v>333</v>
      </c>
      <c r="I673" t="s">
        <v>89</v>
      </c>
      <c r="Q673">
        <v>4</v>
      </c>
      <c r="S673">
        <v>5</v>
      </c>
      <c r="U673">
        <v>5</v>
      </c>
      <c r="V673">
        <v>3</v>
      </c>
      <c r="X673">
        <v>3</v>
      </c>
      <c r="Y673">
        <v>5</v>
      </c>
      <c r="Z673">
        <v>2</v>
      </c>
      <c r="AA673">
        <v>3</v>
      </c>
      <c r="AB673">
        <v>1</v>
      </c>
      <c r="AC673" t="s">
        <v>326</v>
      </c>
      <c r="AJ673">
        <v>5</v>
      </c>
      <c r="AK673" t="s">
        <v>7</v>
      </c>
      <c r="AQ673" t="s">
        <v>7</v>
      </c>
      <c r="AR673" s="124" t="s">
        <v>7</v>
      </c>
      <c r="AS673" t="s">
        <v>7</v>
      </c>
      <c r="AU673" t="s">
        <v>7</v>
      </c>
      <c r="AW673">
        <v>5</v>
      </c>
      <c r="AX673" s="124">
        <v>5</v>
      </c>
      <c r="AY673" s="209" t="s">
        <v>321</v>
      </c>
      <c r="AZ673" t="s">
        <v>315</v>
      </c>
      <c r="BB673">
        <f t="shared" si="51"/>
        <v>0</v>
      </c>
      <c r="BC673">
        <f t="shared" si="51"/>
        <v>0</v>
      </c>
      <c r="BD673">
        <f t="shared" si="51"/>
        <v>0</v>
      </c>
      <c r="BE673">
        <f t="shared" ref="BC673:BG680" si="53">IF(IFERROR(FIND(BE$1,$H673,1),0)&lt;&gt;0,1,0)</f>
        <v>1</v>
      </c>
      <c r="BF673">
        <f t="shared" si="53"/>
        <v>0</v>
      </c>
      <c r="BG673">
        <f t="shared" si="53"/>
        <v>0</v>
      </c>
      <c r="BH673">
        <f t="shared" si="52"/>
        <v>0</v>
      </c>
      <c r="BI673">
        <f t="shared" si="52"/>
        <v>0</v>
      </c>
      <c r="BJ673">
        <f t="shared" si="52"/>
        <v>0</v>
      </c>
      <c r="BK673">
        <f t="shared" ref="BI673:BN680" si="54">IF(IFERROR(FIND(BK$1,$AC673,1),0)&lt;&gt;0,1,0)</f>
        <v>1</v>
      </c>
      <c r="BL673">
        <f t="shared" si="54"/>
        <v>0</v>
      </c>
      <c r="BM673">
        <f t="shared" si="54"/>
        <v>0</v>
      </c>
      <c r="BN673">
        <f t="shared" si="54"/>
        <v>0</v>
      </c>
    </row>
    <row r="674" spans="3:66" x14ac:dyDescent="0.2">
      <c r="C674" s="167" t="str">
        <f>IFERROR(VLOOKUP(E674,BLIOTECAS!$C$1:$E$26,3,FALSE),"")</f>
        <v>Ciencias de la Salud</v>
      </c>
      <c r="D674" s="229">
        <v>43970.453472222223</v>
      </c>
      <c r="E674" t="s">
        <v>92</v>
      </c>
      <c r="F674" t="s">
        <v>316</v>
      </c>
      <c r="G674" t="s">
        <v>303</v>
      </c>
      <c r="H674" t="s">
        <v>312</v>
      </c>
      <c r="I674" t="s">
        <v>92</v>
      </c>
      <c r="J674" t="s">
        <v>79</v>
      </c>
      <c r="Q674">
        <v>2</v>
      </c>
      <c r="R674">
        <v>5</v>
      </c>
      <c r="S674">
        <v>1</v>
      </c>
      <c r="T674">
        <v>1</v>
      </c>
      <c r="U674">
        <v>5</v>
      </c>
      <c r="V674">
        <v>3</v>
      </c>
      <c r="X674">
        <v>4</v>
      </c>
      <c r="Y674">
        <v>5</v>
      </c>
      <c r="Z674">
        <v>3</v>
      </c>
      <c r="AA674">
        <v>4</v>
      </c>
      <c r="AB674">
        <v>4</v>
      </c>
      <c r="AC674" t="s">
        <v>326</v>
      </c>
      <c r="AJ674">
        <v>5</v>
      </c>
      <c r="AK674" t="s">
        <v>239</v>
      </c>
      <c r="AQ674" t="s">
        <v>7</v>
      </c>
      <c r="AR674" s="124" t="s">
        <v>239</v>
      </c>
      <c r="AS674" t="s">
        <v>239</v>
      </c>
      <c r="AT674" t="s">
        <v>324</v>
      </c>
      <c r="AU674" t="s">
        <v>7</v>
      </c>
      <c r="AW674">
        <v>4</v>
      </c>
      <c r="AX674" s="124">
        <v>5</v>
      </c>
      <c r="AY674" s="209" t="s">
        <v>321</v>
      </c>
      <c r="AZ674" t="s">
        <v>315</v>
      </c>
      <c r="BB674">
        <f t="shared" ref="BB674:BB680" si="55">IF(IFERROR(FIND(BB$1,$H674,1),0)&lt;&gt;0,1,0)</f>
        <v>1</v>
      </c>
      <c r="BC674">
        <f t="shared" si="53"/>
        <v>0</v>
      </c>
      <c r="BD674">
        <f t="shared" si="53"/>
        <v>0</v>
      </c>
      <c r="BE674">
        <f t="shared" si="53"/>
        <v>0</v>
      </c>
      <c r="BF674">
        <f t="shared" si="53"/>
        <v>0</v>
      </c>
      <c r="BG674">
        <f t="shared" si="53"/>
        <v>0</v>
      </c>
      <c r="BH674">
        <f t="shared" ref="BH674:BH680" si="56">IF(IFERROR(FIND(BH$1,$AC674,1),0)&lt;&gt;0,1,0)</f>
        <v>0</v>
      </c>
      <c r="BI674">
        <f t="shared" si="54"/>
        <v>0</v>
      </c>
      <c r="BJ674">
        <f t="shared" si="54"/>
        <v>0</v>
      </c>
      <c r="BK674">
        <f t="shared" si="54"/>
        <v>1</v>
      </c>
      <c r="BL674">
        <f t="shared" si="54"/>
        <v>0</v>
      </c>
      <c r="BM674">
        <f t="shared" si="54"/>
        <v>0</v>
      </c>
      <c r="BN674">
        <f t="shared" si="54"/>
        <v>0</v>
      </c>
    </row>
    <row r="675" spans="3:66" x14ac:dyDescent="0.2">
      <c r="C675" s="167" t="str">
        <f>IFERROR(VLOOKUP(E675,BLIOTECAS!$C$1:$E$26,3,FALSE),"")</f>
        <v>Humanidades</v>
      </c>
      <c r="D675" s="229">
        <v>43970.452777777777</v>
      </c>
      <c r="E675" t="s">
        <v>85</v>
      </c>
      <c r="F675" t="s">
        <v>311</v>
      </c>
      <c r="G675" t="s">
        <v>316</v>
      </c>
      <c r="H675" t="s">
        <v>312</v>
      </c>
      <c r="I675" t="s">
        <v>317</v>
      </c>
      <c r="J675" t="s">
        <v>318</v>
      </c>
      <c r="K675" t="s">
        <v>86</v>
      </c>
      <c r="L675" t="s">
        <v>540</v>
      </c>
      <c r="Q675">
        <v>5</v>
      </c>
      <c r="R675">
        <v>1</v>
      </c>
      <c r="S675">
        <v>5</v>
      </c>
      <c r="T675">
        <v>5</v>
      </c>
      <c r="U675">
        <v>5</v>
      </c>
      <c r="V675">
        <v>1</v>
      </c>
      <c r="X675">
        <v>1</v>
      </c>
      <c r="Y675">
        <v>1</v>
      </c>
      <c r="Z675">
        <v>1</v>
      </c>
      <c r="AA675">
        <v>1</v>
      </c>
      <c r="AB675">
        <v>1</v>
      </c>
      <c r="AC675" t="s">
        <v>331</v>
      </c>
      <c r="AJ675">
        <v>1</v>
      </c>
      <c r="AK675" t="s">
        <v>239</v>
      </c>
      <c r="AL675" t="s">
        <v>541</v>
      </c>
      <c r="AQ675" t="s">
        <v>7</v>
      </c>
      <c r="AR675" s="124" t="s">
        <v>239</v>
      </c>
      <c r="AS675" t="s">
        <v>7</v>
      </c>
      <c r="AU675" t="s">
        <v>7</v>
      </c>
      <c r="AV675" t="s">
        <v>542</v>
      </c>
      <c r="AW675">
        <v>5</v>
      </c>
      <c r="AX675" s="124">
        <v>5</v>
      </c>
      <c r="AY675" s="209" t="s">
        <v>412</v>
      </c>
      <c r="AZ675" t="s">
        <v>315</v>
      </c>
      <c r="BA675" t="s">
        <v>543</v>
      </c>
      <c r="BB675">
        <f t="shared" si="55"/>
        <v>1</v>
      </c>
      <c r="BC675">
        <f t="shared" si="53"/>
        <v>0</v>
      </c>
      <c r="BD675">
        <f t="shared" si="53"/>
        <v>0</v>
      </c>
      <c r="BE675">
        <f t="shared" si="53"/>
        <v>0</v>
      </c>
      <c r="BF675">
        <f t="shared" si="53"/>
        <v>0</v>
      </c>
      <c r="BG675">
        <f t="shared" si="53"/>
        <v>0</v>
      </c>
      <c r="BH675">
        <f t="shared" si="56"/>
        <v>0</v>
      </c>
      <c r="BI675">
        <f t="shared" si="54"/>
        <v>0</v>
      </c>
      <c r="BJ675">
        <f t="shared" si="54"/>
        <v>0</v>
      </c>
      <c r="BK675">
        <f t="shared" si="54"/>
        <v>0</v>
      </c>
      <c r="BL675">
        <f t="shared" si="54"/>
        <v>1</v>
      </c>
      <c r="BM675">
        <f t="shared" si="54"/>
        <v>0</v>
      </c>
      <c r="BN675">
        <f t="shared" si="54"/>
        <v>0</v>
      </c>
    </row>
    <row r="676" spans="3:66" x14ac:dyDescent="0.2">
      <c r="C676" s="167" t="str">
        <f>IFERROR(VLOOKUP(E676,BLIOTECAS!$C$1:$E$26,3,FALSE),"")</f>
        <v>Ciencias Experimentales</v>
      </c>
      <c r="D676" s="229">
        <v>43970.452777777777</v>
      </c>
      <c r="E676" t="s">
        <v>79</v>
      </c>
      <c r="F676" t="s">
        <v>316</v>
      </c>
      <c r="G676" t="s">
        <v>311</v>
      </c>
      <c r="H676" t="s">
        <v>312</v>
      </c>
      <c r="I676" t="s">
        <v>79</v>
      </c>
      <c r="R676">
        <v>5</v>
      </c>
      <c r="S676">
        <v>4</v>
      </c>
      <c r="T676">
        <v>3</v>
      </c>
      <c r="U676">
        <v>5</v>
      </c>
      <c r="V676">
        <v>5</v>
      </c>
      <c r="X676">
        <v>5</v>
      </c>
      <c r="Y676">
        <v>5</v>
      </c>
      <c r="Z676">
        <v>3</v>
      </c>
      <c r="AA676">
        <v>4</v>
      </c>
      <c r="AB676">
        <v>4</v>
      </c>
      <c r="AC676" t="s">
        <v>314</v>
      </c>
      <c r="AJ676">
        <v>5</v>
      </c>
      <c r="AK676" t="s">
        <v>239</v>
      </c>
      <c r="AL676" t="s">
        <v>323</v>
      </c>
      <c r="AQ676" t="s">
        <v>239</v>
      </c>
      <c r="AR676" s="124" t="s">
        <v>239</v>
      </c>
      <c r="AS676" t="s">
        <v>7</v>
      </c>
      <c r="AU676" t="s">
        <v>7</v>
      </c>
      <c r="AW676">
        <v>5</v>
      </c>
      <c r="AX676" s="124">
        <v>5</v>
      </c>
      <c r="AY676" s="209" t="s">
        <v>309</v>
      </c>
      <c r="AZ676" t="s">
        <v>315</v>
      </c>
      <c r="BB676">
        <f t="shared" si="55"/>
        <v>1</v>
      </c>
      <c r="BC676">
        <f t="shared" si="53"/>
        <v>0</v>
      </c>
      <c r="BD676">
        <f t="shared" si="53"/>
        <v>0</v>
      </c>
      <c r="BE676">
        <f t="shared" si="53"/>
        <v>0</v>
      </c>
      <c r="BF676">
        <f t="shared" si="53"/>
        <v>0</v>
      </c>
      <c r="BG676">
        <f t="shared" si="53"/>
        <v>0</v>
      </c>
      <c r="BH676">
        <f t="shared" si="56"/>
        <v>0</v>
      </c>
      <c r="BI676">
        <f t="shared" si="54"/>
        <v>0</v>
      </c>
      <c r="BJ676">
        <f t="shared" si="54"/>
        <v>0</v>
      </c>
      <c r="BK676">
        <f t="shared" si="54"/>
        <v>0</v>
      </c>
      <c r="BL676">
        <f t="shared" si="54"/>
        <v>0</v>
      </c>
      <c r="BM676">
        <f t="shared" si="54"/>
        <v>1</v>
      </c>
      <c r="BN676">
        <f t="shared" si="54"/>
        <v>0</v>
      </c>
    </row>
    <row r="677" spans="3:66" x14ac:dyDescent="0.2">
      <c r="C677" s="167" t="str">
        <f>IFERROR(VLOOKUP(E677,BLIOTECAS!$C$1:$E$26,3,FALSE),"")</f>
        <v>Ciencias Sociales</v>
      </c>
      <c r="D677" s="229">
        <v>43970.452777777777</v>
      </c>
      <c r="E677" t="s">
        <v>80</v>
      </c>
      <c r="F677" t="s">
        <v>316</v>
      </c>
      <c r="G677" t="s">
        <v>311</v>
      </c>
      <c r="H677" t="s">
        <v>333</v>
      </c>
      <c r="I677" t="s">
        <v>80</v>
      </c>
      <c r="J677" t="s">
        <v>91</v>
      </c>
      <c r="Q677">
        <v>1</v>
      </c>
      <c r="R677">
        <v>5</v>
      </c>
      <c r="S677">
        <v>3</v>
      </c>
      <c r="T677">
        <v>1</v>
      </c>
      <c r="U677">
        <v>5</v>
      </c>
      <c r="V677">
        <v>5</v>
      </c>
      <c r="X677">
        <v>5</v>
      </c>
      <c r="Y677">
        <v>5</v>
      </c>
      <c r="Z677">
        <v>3</v>
      </c>
      <c r="AA677">
        <v>3</v>
      </c>
      <c r="AB677">
        <v>4</v>
      </c>
      <c r="AC677" t="s">
        <v>326</v>
      </c>
      <c r="AK677" t="s">
        <v>239</v>
      </c>
      <c r="AL677" t="s">
        <v>323</v>
      </c>
      <c r="AQ677" t="s">
        <v>7</v>
      </c>
      <c r="AR677" s="124" t="s">
        <v>239</v>
      </c>
      <c r="AS677" t="s">
        <v>7</v>
      </c>
      <c r="AU677" t="s">
        <v>7</v>
      </c>
      <c r="AV677" t="s">
        <v>544</v>
      </c>
      <c r="AW677">
        <v>5</v>
      </c>
      <c r="AX677" s="124">
        <v>5</v>
      </c>
      <c r="AY677" s="209" t="s">
        <v>309</v>
      </c>
      <c r="AZ677" t="s">
        <v>337</v>
      </c>
      <c r="BB677">
        <f t="shared" si="55"/>
        <v>0</v>
      </c>
      <c r="BC677">
        <f t="shared" si="53"/>
        <v>0</v>
      </c>
      <c r="BD677">
        <f t="shared" si="53"/>
        <v>0</v>
      </c>
      <c r="BE677">
        <f t="shared" si="53"/>
        <v>1</v>
      </c>
      <c r="BF677">
        <f t="shared" si="53"/>
        <v>0</v>
      </c>
      <c r="BG677">
        <f t="shared" si="53"/>
        <v>0</v>
      </c>
      <c r="BH677">
        <f t="shared" si="56"/>
        <v>0</v>
      </c>
      <c r="BI677">
        <f t="shared" si="54"/>
        <v>0</v>
      </c>
      <c r="BJ677">
        <f t="shared" si="54"/>
        <v>0</v>
      </c>
      <c r="BK677">
        <f t="shared" si="54"/>
        <v>1</v>
      </c>
      <c r="BL677">
        <f t="shared" si="54"/>
        <v>0</v>
      </c>
      <c r="BM677">
        <f t="shared" si="54"/>
        <v>0</v>
      </c>
      <c r="BN677">
        <f t="shared" si="54"/>
        <v>0</v>
      </c>
    </row>
    <row r="678" spans="3:66" x14ac:dyDescent="0.2">
      <c r="C678" s="167" t="str">
        <f>IFERROR(VLOOKUP(E678,BLIOTECAS!$C$1:$E$26,3,FALSE),"")</f>
        <v>Humanidades</v>
      </c>
      <c r="D678" s="229">
        <v>43970.45208333333</v>
      </c>
      <c r="E678" t="s">
        <v>85</v>
      </c>
      <c r="F678" t="s">
        <v>304</v>
      </c>
      <c r="G678" t="s">
        <v>304</v>
      </c>
      <c r="H678" t="s">
        <v>456</v>
      </c>
      <c r="I678" t="s">
        <v>318</v>
      </c>
      <c r="Q678">
        <v>2</v>
      </c>
      <c r="R678">
        <v>5</v>
      </c>
      <c r="S678">
        <v>2</v>
      </c>
      <c r="T678">
        <v>4</v>
      </c>
      <c r="U678">
        <v>3</v>
      </c>
      <c r="V678">
        <v>4</v>
      </c>
      <c r="X678">
        <v>4</v>
      </c>
      <c r="Y678">
        <v>4</v>
      </c>
      <c r="Z678">
        <v>3</v>
      </c>
      <c r="AA678">
        <v>3</v>
      </c>
      <c r="AB678">
        <v>3</v>
      </c>
      <c r="AC678" t="s">
        <v>314</v>
      </c>
      <c r="AJ678">
        <v>4</v>
      </c>
      <c r="AK678" t="s">
        <v>239</v>
      </c>
      <c r="AL678" t="s">
        <v>323</v>
      </c>
      <c r="AQ678" t="s">
        <v>7</v>
      </c>
      <c r="AR678" s="124" t="s">
        <v>239</v>
      </c>
      <c r="AS678" t="s">
        <v>7</v>
      </c>
      <c r="AU678" t="s">
        <v>7</v>
      </c>
      <c r="AW678">
        <v>4</v>
      </c>
      <c r="AX678" s="124">
        <v>3</v>
      </c>
      <c r="AY678" s="209" t="s">
        <v>321</v>
      </c>
      <c r="AZ678" t="s">
        <v>422</v>
      </c>
      <c r="BB678">
        <f t="shared" si="55"/>
        <v>0</v>
      </c>
      <c r="BC678">
        <f t="shared" si="53"/>
        <v>1</v>
      </c>
      <c r="BD678">
        <f t="shared" si="53"/>
        <v>1</v>
      </c>
      <c r="BE678">
        <f t="shared" si="53"/>
        <v>0</v>
      </c>
      <c r="BF678">
        <f t="shared" si="53"/>
        <v>0</v>
      </c>
      <c r="BG678">
        <f t="shared" si="53"/>
        <v>0</v>
      </c>
      <c r="BH678">
        <f t="shared" si="56"/>
        <v>0</v>
      </c>
      <c r="BI678">
        <f t="shared" si="54"/>
        <v>0</v>
      </c>
      <c r="BJ678">
        <f t="shared" si="54"/>
        <v>0</v>
      </c>
      <c r="BK678">
        <f t="shared" si="54"/>
        <v>0</v>
      </c>
      <c r="BL678">
        <f t="shared" si="54"/>
        <v>0</v>
      </c>
      <c r="BM678">
        <f t="shared" si="54"/>
        <v>1</v>
      </c>
      <c r="BN678">
        <f t="shared" si="54"/>
        <v>0</v>
      </c>
    </row>
    <row r="679" spans="3:66" x14ac:dyDescent="0.2">
      <c r="C679" s="167" t="str">
        <f>IFERROR(VLOOKUP(E679,BLIOTECAS!$C$1:$E$26,3,FALSE),"")</f>
        <v>Ciencias Sociales</v>
      </c>
      <c r="D679" s="229">
        <v>43970.45208333333</v>
      </c>
      <c r="E679" t="s">
        <v>80</v>
      </c>
      <c r="F679" t="s">
        <v>311</v>
      </c>
      <c r="G679" t="s">
        <v>303</v>
      </c>
      <c r="H679" t="s">
        <v>312</v>
      </c>
      <c r="I679" t="s">
        <v>80</v>
      </c>
      <c r="Q679">
        <v>5</v>
      </c>
      <c r="R679">
        <v>4</v>
      </c>
      <c r="S679">
        <v>3</v>
      </c>
      <c r="T679">
        <v>4</v>
      </c>
      <c r="U679">
        <v>4</v>
      </c>
      <c r="V679">
        <v>4</v>
      </c>
      <c r="X679">
        <v>4</v>
      </c>
      <c r="Y679">
        <v>5</v>
      </c>
      <c r="Z679">
        <v>5</v>
      </c>
      <c r="AA679">
        <v>5</v>
      </c>
      <c r="AB679">
        <v>5</v>
      </c>
      <c r="AC679" t="s">
        <v>369</v>
      </c>
      <c r="AJ679">
        <v>5</v>
      </c>
      <c r="AK679" t="s">
        <v>239</v>
      </c>
      <c r="AQ679" t="s">
        <v>239</v>
      </c>
      <c r="AR679" s="124" t="s">
        <v>239</v>
      </c>
      <c r="AS679" t="s">
        <v>7</v>
      </c>
      <c r="AU679" t="s">
        <v>239</v>
      </c>
      <c r="AW679">
        <v>5</v>
      </c>
      <c r="AX679" s="124">
        <v>5</v>
      </c>
      <c r="AY679" s="209" t="s">
        <v>309</v>
      </c>
      <c r="AZ679" t="s">
        <v>310</v>
      </c>
      <c r="BB679">
        <f t="shared" si="55"/>
        <v>1</v>
      </c>
      <c r="BC679">
        <f t="shared" si="53"/>
        <v>0</v>
      </c>
      <c r="BD679">
        <f t="shared" si="53"/>
        <v>0</v>
      </c>
      <c r="BE679">
        <f t="shared" si="53"/>
        <v>0</v>
      </c>
      <c r="BF679">
        <f t="shared" si="53"/>
        <v>0</v>
      </c>
      <c r="BG679">
        <f t="shared" si="53"/>
        <v>0</v>
      </c>
      <c r="BH679">
        <f t="shared" si="56"/>
        <v>0</v>
      </c>
      <c r="BI679">
        <f t="shared" si="54"/>
        <v>1</v>
      </c>
      <c r="BJ679">
        <f t="shared" si="54"/>
        <v>0</v>
      </c>
      <c r="BK679">
        <f t="shared" si="54"/>
        <v>0</v>
      </c>
      <c r="BL679">
        <f t="shared" si="54"/>
        <v>0</v>
      </c>
      <c r="BM679">
        <f t="shared" si="54"/>
        <v>0</v>
      </c>
      <c r="BN679">
        <f t="shared" si="54"/>
        <v>0</v>
      </c>
    </row>
    <row r="680" spans="3:66" x14ac:dyDescent="0.2">
      <c r="C680" s="167" t="str">
        <f>IFERROR(VLOOKUP(E680,BLIOTECAS!$C$1:$E$26,3,FALSE),"")</f>
        <v>Ciencias Sociales</v>
      </c>
      <c r="D680" s="229">
        <v>43970.45208333333</v>
      </c>
      <c r="E680" t="s">
        <v>75</v>
      </c>
      <c r="F680" t="s">
        <v>303</v>
      </c>
      <c r="G680" t="s">
        <v>304</v>
      </c>
      <c r="H680" t="s">
        <v>330</v>
      </c>
      <c r="I680" t="s">
        <v>75</v>
      </c>
      <c r="J680" t="s">
        <v>87</v>
      </c>
      <c r="K680" t="s">
        <v>317</v>
      </c>
      <c r="Q680">
        <v>2</v>
      </c>
      <c r="R680">
        <v>5</v>
      </c>
      <c r="S680">
        <v>3</v>
      </c>
      <c r="T680">
        <v>3</v>
      </c>
      <c r="U680">
        <v>3</v>
      </c>
      <c r="V680">
        <v>4</v>
      </c>
      <c r="X680">
        <v>3</v>
      </c>
      <c r="Y680">
        <v>4</v>
      </c>
      <c r="Z680">
        <v>4</v>
      </c>
      <c r="AA680">
        <v>4</v>
      </c>
      <c r="AB680">
        <v>5</v>
      </c>
      <c r="AC680" t="s">
        <v>341</v>
      </c>
      <c r="AJ680">
        <v>5</v>
      </c>
      <c r="AK680" t="s">
        <v>239</v>
      </c>
      <c r="AL680" t="s">
        <v>323</v>
      </c>
      <c r="AQ680" t="s">
        <v>7</v>
      </c>
      <c r="AR680" s="124" t="s">
        <v>239</v>
      </c>
      <c r="AS680" t="s">
        <v>239</v>
      </c>
      <c r="AT680" t="s">
        <v>6</v>
      </c>
      <c r="AU680" t="s">
        <v>7</v>
      </c>
      <c r="AW680">
        <v>5</v>
      </c>
      <c r="AX680" s="124">
        <v>4</v>
      </c>
      <c r="AY680" s="209" t="s">
        <v>309</v>
      </c>
      <c r="AZ680" t="s">
        <v>310</v>
      </c>
      <c r="BB680">
        <f t="shared" si="55"/>
        <v>0</v>
      </c>
      <c r="BC680">
        <f t="shared" si="53"/>
        <v>1</v>
      </c>
      <c r="BD680">
        <f t="shared" si="53"/>
        <v>0</v>
      </c>
      <c r="BE680">
        <f t="shared" si="53"/>
        <v>0</v>
      </c>
      <c r="BF680">
        <f t="shared" si="53"/>
        <v>0</v>
      </c>
      <c r="BG680">
        <f t="shared" si="53"/>
        <v>0</v>
      </c>
      <c r="BH680">
        <f t="shared" si="56"/>
        <v>0</v>
      </c>
      <c r="BI680">
        <f t="shared" si="54"/>
        <v>1</v>
      </c>
      <c r="BJ680">
        <f t="shared" si="54"/>
        <v>0</v>
      </c>
      <c r="BK680">
        <f t="shared" si="54"/>
        <v>1</v>
      </c>
      <c r="BL680">
        <f t="shared" si="54"/>
        <v>1</v>
      </c>
      <c r="BM680">
        <f t="shared" si="54"/>
        <v>0</v>
      </c>
      <c r="BN680">
        <f t="shared" si="54"/>
        <v>0</v>
      </c>
    </row>
  </sheetData>
  <autoFilter ref="A2:BN676"/>
  <phoneticPr fontId="34"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7"/>
  <sheetViews>
    <sheetView workbookViewId="0">
      <selection activeCell="G23" sqref="G23"/>
    </sheetView>
  </sheetViews>
  <sheetFormatPr baseColWidth="10" defaultColWidth="11.42578125" defaultRowHeight="12.75" x14ac:dyDescent="0.2"/>
  <cols>
    <col min="1" max="3" width="11.42578125" style="158"/>
    <col min="4" max="4" width="17.140625" style="158" customWidth="1"/>
    <col min="5" max="5" width="7.42578125" style="158" customWidth="1"/>
    <col min="6" max="6" width="11.42578125" style="158"/>
    <col min="7" max="7" width="17.85546875" style="158" customWidth="1"/>
    <col min="8" max="16384" width="11.42578125" style="158"/>
  </cols>
  <sheetData>
    <row r="5" spans="1:8" x14ac:dyDescent="0.2">
      <c r="A5" s="157" t="s">
        <v>169</v>
      </c>
      <c r="B5" s="157">
        <f>COUNTIF(TABLA!L:L,"*"&amp;A5&amp;"*")</f>
        <v>4</v>
      </c>
      <c r="D5" s="159" t="s">
        <v>170</v>
      </c>
      <c r="E5" s="160">
        <f>SUM(B5:B7)</f>
        <v>8</v>
      </c>
      <c r="G5" s="158" t="s">
        <v>130</v>
      </c>
      <c r="H5" s="158">
        <v>42</v>
      </c>
    </row>
    <row r="6" spans="1:8" x14ac:dyDescent="0.2">
      <c r="A6" s="157" t="s">
        <v>171</v>
      </c>
      <c r="B6" s="157">
        <f>COUNTIF(TABLA!L:L,"*"&amp;A6&amp;"*")</f>
        <v>1</v>
      </c>
      <c r="D6" s="161" t="s">
        <v>172</v>
      </c>
      <c r="E6" s="162">
        <f>B10+B8</f>
        <v>2</v>
      </c>
      <c r="G6" s="158" t="s">
        <v>131</v>
      </c>
      <c r="H6" s="158">
        <v>16</v>
      </c>
    </row>
    <row r="7" spans="1:8" x14ac:dyDescent="0.2">
      <c r="A7" s="157" t="s">
        <v>170</v>
      </c>
      <c r="B7" s="157">
        <f>COUNTIF(TABLA!L:L,"*"&amp;A7&amp;"*")</f>
        <v>3</v>
      </c>
      <c r="D7" s="161" t="s">
        <v>173</v>
      </c>
      <c r="E7" s="162">
        <f>SUM(B21:B22)</f>
        <v>0</v>
      </c>
      <c r="G7" s="158" t="s">
        <v>132</v>
      </c>
      <c r="H7" s="158">
        <v>11</v>
      </c>
    </row>
    <row r="8" spans="1:8" x14ac:dyDescent="0.2">
      <c r="A8" s="157" t="s">
        <v>175</v>
      </c>
      <c r="B8" s="157">
        <f>COUNTIF(TABLA!L:L,"*"&amp;A8&amp;"*")</f>
        <v>1</v>
      </c>
      <c r="D8" s="161" t="s">
        <v>190</v>
      </c>
      <c r="E8" s="162">
        <f>B23+B25</f>
        <v>9</v>
      </c>
      <c r="G8" s="158" t="s">
        <v>178</v>
      </c>
      <c r="H8" s="158">
        <v>10</v>
      </c>
    </row>
    <row r="9" spans="1:8" x14ac:dyDescent="0.2">
      <c r="A9" s="211" t="s">
        <v>226</v>
      </c>
      <c r="B9" s="157">
        <f>COUNTIF(TABLA!L:L,"*"&amp;A9&amp;"*")</f>
        <v>0</v>
      </c>
      <c r="D9" s="161" t="s">
        <v>188</v>
      </c>
      <c r="E9" s="162">
        <f>B24</f>
        <v>5</v>
      </c>
      <c r="G9" s="158" t="s">
        <v>188</v>
      </c>
      <c r="H9" s="158">
        <v>7</v>
      </c>
    </row>
    <row r="10" spans="1:8" x14ac:dyDescent="0.2">
      <c r="A10" s="157" t="s">
        <v>172</v>
      </c>
      <c r="B10" s="157">
        <f>COUNTIF(TABLA!L:L,"*"&amp;A10&amp;"*")</f>
        <v>1</v>
      </c>
      <c r="D10" s="161" t="s">
        <v>177</v>
      </c>
      <c r="E10" s="162">
        <f>B18</f>
        <v>7</v>
      </c>
      <c r="G10" s="158" t="s">
        <v>170</v>
      </c>
      <c r="H10" s="158">
        <v>6</v>
      </c>
    </row>
    <row r="11" spans="1:8" x14ac:dyDescent="0.2">
      <c r="A11" s="157" t="s">
        <v>131</v>
      </c>
      <c r="B11" s="157">
        <f>COUNTIF(TABLA!L:L,"*"&amp;A11&amp;"*")</f>
        <v>17</v>
      </c>
      <c r="D11" s="161" t="s">
        <v>174</v>
      </c>
      <c r="E11" s="162">
        <f>SUM(B16:B17)</f>
        <v>8</v>
      </c>
      <c r="G11" s="158" t="s">
        <v>177</v>
      </c>
      <c r="H11" s="158">
        <v>5</v>
      </c>
    </row>
    <row r="12" spans="1:8" x14ac:dyDescent="0.2">
      <c r="A12" s="157" t="s">
        <v>178</v>
      </c>
      <c r="B12" s="157">
        <f>COUNTIF(TABLA!L:L,"*"&amp;A12&amp;"*")</f>
        <v>13</v>
      </c>
      <c r="D12" s="161" t="s">
        <v>132</v>
      </c>
      <c r="E12" s="162">
        <f>SUM(B13:B15)</f>
        <v>17</v>
      </c>
      <c r="G12" s="158" t="s">
        <v>190</v>
      </c>
      <c r="H12" s="158">
        <v>2</v>
      </c>
    </row>
    <row r="13" spans="1:8" x14ac:dyDescent="0.2">
      <c r="A13" s="157" t="s">
        <v>179</v>
      </c>
      <c r="B13" s="157">
        <f>COUNTIF(TABLA!L:L,"*"&amp;A13&amp;"*")</f>
        <v>8</v>
      </c>
      <c r="D13" s="161" t="s">
        <v>130</v>
      </c>
      <c r="E13" s="162">
        <f>SUM(B19:B20)</f>
        <v>52</v>
      </c>
      <c r="G13" s="158" t="s">
        <v>174</v>
      </c>
      <c r="H13" s="158">
        <v>2</v>
      </c>
    </row>
    <row r="14" spans="1:8" x14ac:dyDescent="0.2">
      <c r="A14" s="157" t="s">
        <v>180</v>
      </c>
      <c r="B14" s="157">
        <f>COUNTIF(TABLA!L:L,"*"&amp;A14&amp;"*")</f>
        <v>0</v>
      </c>
      <c r="D14" s="158" t="s">
        <v>186</v>
      </c>
      <c r="E14" s="158">
        <f>B26</f>
        <v>3</v>
      </c>
      <c r="G14" s="158" t="s">
        <v>186</v>
      </c>
      <c r="H14" s="158">
        <v>2</v>
      </c>
    </row>
    <row r="15" spans="1:8" x14ac:dyDescent="0.2">
      <c r="A15" s="157" t="s">
        <v>181</v>
      </c>
      <c r="B15" s="157">
        <f>COUNTIF(TABLA!L:L,"*"&amp;A15&amp;"*")</f>
        <v>9</v>
      </c>
      <c r="D15" s="158" t="s">
        <v>131</v>
      </c>
      <c r="E15" s="158">
        <f>B11+B9</f>
        <v>17</v>
      </c>
      <c r="G15" s="158" t="s">
        <v>172</v>
      </c>
      <c r="H15" s="158">
        <v>1</v>
      </c>
    </row>
    <row r="16" spans="1:8" ht="11.25" customHeight="1" x14ac:dyDescent="0.2">
      <c r="A16" s="157" t="s">
        <v>182</v>
      </c>
      <c r="B16" s="157">
        <f>COUNTIF(TABLA!L:L,"*"&amp;A16&amp;"*")</f>
        <v>4</v>
      </c>
      <c r="D16" s="158" t="s">
        <v>178</v>
      </c>
      <c r="E16" s="158">
        <f>B12</f>
        <v>13</v>
      </c>
      <c r="G16" s="158" t="s">
        <v>173</v>
      </c>
      <c r="H16" s="158">
        <v>0</v>
      </c>
    </row>
    <row r="17" spans="1:5" x14ac:dyDescent="0.2">
      <c r="A17" s="157" t="s">
        <v>174</v>
      </c>
      <c r="B17" s="157">
        <f>COUNTIF(TABLA!L:L,"*"&amp;A17&amp;"*")</f>
        <v>4</v>
      </c>
      <c r="D17" s="163"/>
      <c r="E17" s="164"/>
    </row>
    <row r="18" spans="1:5" x14ac:dyDescent="0.2">
      <c r="A18" s="157" t="s">
        <v>177</v>
      </c>
      <c r="B18" s="157">
        <f>COUNTIF(TABLA!L:L,"*"&amp;A18&amp;"*")</f>
        <v>7</v>
      </c>
      <c r="E18" s="165"/>
    </row>
    <row r="19" spans="1:5" x14ac:dyDescent="0.2">
      <c r="A19" s="157" t="s">
        <v>183</v>
      </c>
      <c r="B19" s="157">
        <f>COUNTIF(TABLA!L:L,"*"&amp;A19&amp;"*")</f>
        <v>45</v>
      </c>
    </row>
    <row r="20" spans="1:5" x14ac:dyDescent="0.2">
      <c r="A20" s="157" t="s">
        <v>130</v>
      </c>
      <c r="B20" s="157">
        <f>COUNTIF(TABLA!L:L,"*"&amp;A20&amp;"*")</f>
        <v>7</v>
      </c>
    </row>
    <row r="21" spans="1:5" x14ac:dyDescent="0.2">
      <c r="A21" s="157" t="s">
        <v>184</v>
      </c>
      <c r="B21" s="157">
        <f>COUNTIF(TABLA!L:L,"*"&amp;A21&amp;"*")</f>
        <v>0</v>
      </c>
    </row>
    <row r="22" spans="1:5" x14ac:dyDescent="0.2">
      <c r="A22" s="157" t="s">
        <v>173</v>
      </c>
      <c r="B22" s="157">
        <f>COUNTIF(TABLA!L:L,"*"&amp;A22&amp;"*")</f>
        <v>0</v>
      </c>
    </row>
    <row r="23" spans="1:5" x14ac:dyDescent="0.2">
      <c r="A23" s="157" t="s">
        <v>189</v>
      </c>
      <c r="B23" s="157">
        <f>COUNTIF(TABLA!L:L,"*"&amp;A23&amp;"*")</f>
        <v>7</v>
      </c>
    </row>
    <row r="24" spans="1:5" x14ac:dyDescent="0.2">
      <c r="A24" s="157" t="s">
        <v>187</v>
      </c>
      <c r="B24" s="157">
        <f>COUNTIF(TABLA!L:L,"*"&amp;A24&amp;"*")</f>
        <v>5</v>
      </c>
    </row>
    <row r="25" spans="1:5" x14ac:dyDescent="0.2">
      <c r="A25" s="157" t="s">
        <v>176</v>
      </c>
      <c r="B25" s="157">
        <f>COUNTIF(TABLA!L:L,"*"&amp;A25&amp;"*")</f>
        <v>2</v>
      </c>
    </row>
    <row r="26" spans="1:5" x14ac:dyDescent="0.2">
      <c r="A26" s="158" t="s">
        <v>185</v>
      </c>
      <c r="B26" s="157">
        <f>COUNTIF(TABLA!L:L,"*"&amp;A26&amp;"*")</f>
        <v>3</v>
      </c>
    </row>
    <row r="27" spans="1:5" x14ac:dyDescent="0.2">
      <c r="B27" s="157">
        <v>116</v>
      </c>
    </row>
  </sheetData>
  <sortState ref="G5:H16">
    <sortCondition descending="1" ref="H5:H1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54"/>
  <sheetViews>
    <sheetView workbookViewId="0">
      <selection activeCell="AD8" sqref="AD8"/>
    </sheetView>
  </sheetViews>
  <sheetFormatPr baseColWidth="10" defaultColWidth="9.85546875" defaultRowHeight="12.75" x14ac:dyDescent="0.2"/>
  <cols>
    <col min="1" max="1" width="19.42578125" customWidth="1"/>
    <col min="2" max="7" width="5.28515625" customWidth="1"/>
    <col min="8" max="9" width="9.85546875" customWidth="1"/>
    <col min="10" max="10" width="21.140625" customWidth="1"/>
    <col min="11" max="21" width="5.85546875" customWidth="1"/>
  </cols>
  <sheetData>
    <row r="3" spans="1:21" x14ac:dyDescent="0.2">
      <c r="J3" t="str">
        <f>CONCATENATE(B4,". Año 2019")</f>
        <v>3.5 La facilidad para navegar por el catálogo de la Biblioteca. Año 2019</v>
      </c>
    </row>
    <row r="4" spans="1:21" x14ac:dyDescent="0.2">
      <c r="A4" s="231" t="s">
        <v>192</v>
      </c>
      <c r="B4" s="231" t="s">
        <v>111</v>
      </c>
      <c r="C4" s="239"/>
      <c r="D4" s="239"/>
      <c r="E4" s="239"/>
      <c r="F4" s="239"/>
      <c r="G4" s="239"/>
      <c r="H4" s="240"/>
      <c r="K4" s="16"/>
    </row>
    <row r="5" spans="1:21" x14ac:dyDescent="0.2">
      <c r="A5" s="231" t="s">
        <v>198</v>
      </c>
      <c r="B5" s="233">
        <v>1</v>
      </c>
      <c r="C5" s="241">
        <v>2</v>
      </c>
      <c r="D5" s="241">
        <v>3</v>
      </c>
      <c r="E5" s="241">
        <v>4</v>
      </c>
      <c r="F5" s="241">
        <v>5</v>
      </c>
      <c r="G5" s="241" t="s">
        <v>34</v>
      </c>
      <c r="H5" s="232" t="s">
        <v>35</v>
      </c>
      <c r="K5" s="17">
        <v>0</v>
      </c>
      <c r="L5" s="17">
        <v>2.5</v>
      </c>
      <c r="M5" s="17">
        <v>5</v>
      </c>
      <c r="N5" s="17">
        <v>7.5</v>
      </c>
      <c r="O5" s="17">
        <v>10</v>
      </c>
      <c r="U5" s="65"/>
    </row>
    <row r="6" spans="1:21" x14ac:dyDescent="0.2">
      <c r="A6" s="233"/>
      <c r="B6" s="242">
        <v>2</v>
      </c>
      <c r="C6" s="243">
        <v>2</v>
      </c>
      <c r="D6" s="243">
        <v>4</v>
      </c>
      <c r="E6" s="243">
        <v>16</v>
      </c>
      <c r="F6" s="243">
        <v>6</v>
      </c>
      <c r="G6" s="243">
        <v>4</v>
      </c>
      <c r="H6" s="234">
        <v>34</v>
      </c>
      <c r="J6">
        <f>A6</f>
        <v>0</v>
      </c>
      <c r="K6" s="168">
        <v>0</v>
      </c>
      <c r="L6">
        <f>C6*L$5</f>
        <v>5</v>
      </c>
      <c r="M6">
        <f>D6*M$5</f>
        <v>20</v>
      </c>
      <c r="N6">
        <f>E6*N$5</f>
        <v>120</v>
      </c>
      <c r="O6">
        <f>F6*O$5</f>
        <v>60</v>
      </c>
      <c r="P6">
        <f>SUM(K6:O6)/SUM(B6:F6)</f>
        <v>6.833333333333333</v>
      </c>
      <c r="U6" s="65"/>
    </row>
    <row r="7" spans="1:21" x14ac:dyDescent="0.2">
      <c r="A7" s="235" t="s">
        <v>197</v>
      </c>
      <c r="B7" s="244"/>
      <c r="C7" s="81">
        <v>5</v>
      </c>
      <c r="D7" s="81">
        <v>25</v>
      </c>
      <c r="E7" s="81">
        <v>39</v>
      </c>
      <c r="F7" s="81">
        <v>15</v>
      </c>
      <c r="G7" s="81"/>
      <c r="H7" s="236">
        <v>84</v>
      </c>
      <c r="J7" t="str">
        <f t="shared" ref="J7:J14" si="0">A7</f>
        <v>Ciencias de la Salud</v>
      </c>
      <c r="K7" s="168">
        <v>0</v>
      </c>
      <c r="L7">
        <f t="shared" ref="L7:L17" si="1">C7*L$5</f>
        <v>12.5</v>
      </c>
      <c r="M7">
        <f t="shared" ref="M7:M17" si="2">D7*M$5</f>
        <v>125</v>
      </c>
      <c r="N7">
        <f t="shared" ref="N7:N17" si="3">E7*N$5</f>
        <v>292.5</v>
      </c>
      <c r="O7">
        <f t="shared" ref="O7:O17" si="4">F7*O$5</f>
        <v>150</v>
      </c>
      <c r="P7" s="65">
        <f t="shared" ref="P7:P34" si="5">SUM(K7:O7)/SUM(B7:F7)</f>
        <v>6.9047619047619051</v>
      </c>
      <c r="U7" s="65"/>
    </row>
    <row r="8" spans="1:21" x14ac:dyDescent="0.2">
      <c r="A8" s="235" t="s">
        <v>195</v>
      </c>
      <c r="B8" s="244">
        <v>3</v>
      </c>
      <c r="C8" s="81">
        <v>7</v>
      </c>
      <c r="D8" s="81">
        <v>20</v>
      </c>
      <c r="E8" s="81">
        <v>28</v>
      </c>
      <c r="F8" s="81">
        <v>15</v>
      </c>
      <c r="G8" s="81">
        <v>4</v>
      </c>
      <c r="H8" s="236">
        <v>77</v>
      </c>
      <c r="J8" t="str">
        <f t="shared" si="0"/>
        <v>Ciencias Experimentales</v>
      </c>
      <c r="K8" s="168">
        <v>0</v>
      </c>
      <c r="L8">
        <f>C8*L$5</f>
        <v>17.5</v>
      </c>
      <c r="M8">
        <f t="shared" si="2"/>
        <v>100</v>
      </c>
      <c r="N8">
        <f t="shared" si="3"/>
        <v>210</v>
      </c>
      <c r="O8">
        <f t="shared" si="4"/>
        <v>150</v>
      </c>
      <c r="P8" s="65">
        <f t="shared" si="5"/>
        <v>6.5410958904109586</v>
      </c>
      <c r="U8" s="65"/>
    </row>
    <row r="9" spans="1:21" x14ac:dyDescent="0.2">
      <c r="A9" s="235" t="s">
        <v>196</v>
      </c>
      <c r="B9" s="244">
        <v>7</v>
      </c>
      <c r="C9" s="81">
        <v>12</v>
      </c>
      <c r="D9" s="81">
        <v>20</v>
      </c>
      <c r="E9" s="81">
        <v>36</v>
      </c>
      <c r="F9" s="81">
        <v>17</v>
      </c>
      <c r="G9" s="81">
        <v>4</v>
      </c>
      <c r="H9" s="236">
        <v>96</v>
      </c>
      <c r="J9" t="str">
        <f t="shared" si="0"/>
        <v>Ciencias Sociales</v>
      </c>
      <c r="K9" s="168">
        <v>0</v>
      </c>
      <c r="L9">
        <f t="shared" si="1"/>
        <v>30</v>
      </c>
      <c r="M9">
        <f t="shared" si="2"/>
        <v>100</v>
      </c>
      <c r="N9">
        <f t="shared" si="3"/>
        <v>270</v>
      </c>
      <c r="O9">
        <f t="shared" si="4"/>
        <v>170</v>
      </c>
      <c r="P9" s="65">
        <f t="shared" si="5"/>
        <v>6.1956521739130439</v>
      </c>
      <c r="U9" s="65"/>
    </row>
    <row r="10" spans="1:21" x14ac:dyDescent="0.2">
      <c r="A10" s="235" t="s">
        <v>194</v>
      </c>
      <c r="B10" s="244">
        <v>20</v>
      </c>
      <c r="C10" s="81">
        <v>15</v>
      </c>
      <c r="D10" s="81">
        <v>26</v>
      </c>
      <c r="E10" s="81">
        <v>34</v>
      </c>
      <c r="F10" s="81">
        <v>23</v>
      </c>
      <c r="G10" s="81">
        <v>2</v>
      </c>
      <c r="H10" s="236">
        <v>120</v>
      </c>
      <c r="J10" t="str">
        <f t="shared" si="0"/>
        <v>Humanidades</v>
      </c>
      <c r="K10" s="168">
        <v>0</v>
      </c>
      <c r="L10">
        <f t="shared" si="1"/>
        <v>37.5</v>
      </c>
      <c r="M10">
        <f t="shared" si="2"/>
        <v>130</v>
      </c>
      <c r="N10">
        <f t="shared" si="3"/>
        <v>255</v>
      </c>
      <c r="O10">
        <f t="shared" si="4"/>
        <v>230</v>
      </c>
      <c r="P10" s="65">
        <f t="shared" si="5"/>
        <v>5.5296610169491522</v>
      </c>
      <c r="U10" s="65"/>
    </row>
    <row r="11" spans="1:21" x14ac:dyDescent="0.2">
      <c r="A11" s="237" t="s">
        <v>35</v>
      </c>
      <c r="B11" s="245">
        <v>32</v>
      </c>
      <c r="C11" s="246">
        <v>41</v>
      </c>
      <c r="D11" s="246">
        <v>95</v>
      </c>
      <c r="E11" s="246">
        <v>153</v>
      </c>
      <c r="F11" s="246">
        <v>76</v>
      </c>
      <c r="G11" s="246">
        <v>14</v>
      </c>
      <c r="H11" s="238">
        <v>411</v>
      </c>
      <c r="J11" t="str">
        <f t="shared" si="0"/>
        <v>Total general</v>
      </c>
      <c r="K11" s="168">
        <v>0</v>
      </c>
      <c r="L11">
        <f>C11*L$5</f>
        <v>102.5</v>
      </c>
      <c r="M11">
        <f t="shared" si="2"/>
        <v>475</v>
      </c>
      <c r="N11">
        <f t="shared" si="3"/>
        <v>1147.5</v>
      </c>
      <c r="O11">
        <f>F11*O$5</f>
        <v>760</v>
      </c>
      <c r="P11" s="65">
        <f>SUM(K11:O11)/SUM(B11:F11)</f>
        <v>6.2594458438287157</v>
      </c>
      <c r="U11" s="65"/>
    </row>
    <row r="12" spans="1:21" x14ac:dyDescent="0.2">
      <c r="J12">
        <f t="shared" si="0"/>
        <v>0</v>
      </c>
      <c r="K12" s="168">
        <v>0</v>
      </c>
      <c r="L12">
        <f t="shared" si="1"/>
        <v>0</v>
      </c>
      <c r="M12">
        <f t="shared" si="2"/>
        <v>0</v>
      </c>
      <c r="N12">
        <f t="shared" si="3"/>
        <v>0</v>
      </c>
      <c r="O12">
        <f t="shared" si="4"/>
        <v>0</v>
      </c>
      <c r="P12" s="65" t="e">
        <f t="shared" si="5"/>
        <v>#DIV/0!</v>
      </c>
      <c r="U12" s="65"/>
    </row>
    <row r="13" spans="1:21" x14ac:dyDescent="0.2">
      <c r="J13">
        <f t="shared" si="0"/>
        <v>0</v>
      </c>
      <c r="K13" s="168">
        <v>0</v>
      </c>
      <c r="L13">
        <f t="shared" si="1"/>
        <v>0</v>
      </c>
      <c r="M13">
        <f t="shared" si="2"/>
        <v>0</v>
      </c>
      <c r="N13">
        <f t="shared" si="3"/>
        <v>0</v>
      </c>
      <c r="O13">
        <f t="shared" si="4"/>
        <v>0</v>
      </c>
      <c r="P13" t="e">
        <f t="shared" si="5"/>
        <v>#DIV/0!</v>
      </c>
      <c r="U13" s="65"/>
    </row>
    <row r="14" spans="1:21" x14ac:dyDescent="0.2">
      <c r="J14">
        <f t="shared" si="0"/>
        <v>0</v>
      </c>
      <c r="K14" s="168">
        <v>0</v>
      </c>
      <c r="L14">
        <f t="shared" si="1"/>
        <v>0</v>
      </c>
      <c r="M14">
        <f t="shared" si="2"/>
        <v>0</v>
      </c>
      <c r="N14">
        <f t="shared" si="3"/>
        <v>0</v>
      </c>
      <c r="O14">
        <f t="shared" si="4"/>
        <v>0</v>
      </c>
      <c r="P14" t="e">
        <f t="shared" si="5"/>
        <v>#DIV/0!</v>
      </c>
      <c r="U14" s="65"/>
    </row>
    <row r="15" spans="1:21" x14ac:dyDescent="0.2">
      <c r="K15" s="168">
        <v>0</v>
      </c>
      <c r="L15">
        <f t="shared" si="1"/>
        <v>0</v>
      </c>
      <c r="M15">
        <f t="shared" si="2"/>
        <v>0</v>
      </c>
      <c r="N15">
        <f t="shared" si="3"/>
        <v>0</v>
      </c>
      <c r="O15">
        <f t="shared" si="4"/>
        <v>0</v>
      </c>
      <c r="P15" t="e">
        <f t="shared" si="5"/>
        <v>#DIV/0!</v>
      </c>
      <c r="U15" s="65"/>
    </row>
    <row r="16" spans="1:21" x14ac:dyDescent="0.2">
      <c r="K16" s="168">
        <v>0</v>
      </c>
      <c r="L16">
        <f t="shared" si="1"/>
        <v>0</v>
      </c>
      <c r="M16">
        <f t="shared" si="2"/>
        <v>0</v>
      </c>
      <c r="N16">
        <f t="shared" si="3"/>
        <v>0</v>
      </c>
      <c r="O16">
        <f t="shared" si="4"/>
        <v>0</v>
      </c>
      <c r="P16" t="e">
        <f t="shared" si="5"/>
        <v>#DIV/0!</v>
      </c>
      <c r="U16" s="65"/>
    </row>
    <row r="17" spans="11:21" x14ac:dyDescent="0.2">
      <c r="K17" s="168">
        <v>0</v>
      </c>
      <c r="L17">
        <f t="shared" si="1"/>
        <v>0</v>
      </c>
      <c r="M17">
        <f t="shared" si="2"/>
        <v>0</v>
      </c>
      <c r="N17">
        <f t="shared" si="3"/>
        <v>0</v>
      </c>
      <c r="O17">
        <f t="shared" si="4"/>
        <v>0</v>
      </c>
      <c r="P17" t="e">
        <f t="shared" si="5"/>
        <v>#DIV/0!</v>
      </c>
      <c r="U17" s="65"/>
    </row>
    <row r="18" spans="11:21" x14ac:dyDescent="0.2">
      <c r="K18" s="168">
        <v>0</v>
      </c>
      <c r="L18">
        <f t="shared" ref="L18:L42" si="6">C18*L$5</f>
        <v>0</v>
      </c>
      <c r="M18">
        <f t="shared" ref="M18:M42" si="7">D18*M$5</f>
        <v>0</v>
      </c>
      <c r="N18">
        <f t="shared" ref="N18:N42" si="8">E18*N$5</f>
        <v>0</v>
      </c>
      <c r="O18">
        <f t="shared" ref="O18:O42" si="9">F18*O$5</f>
        <v>0</v>
      </c>
      <c r="P18" t="e">
        <f t="shared" si="5"/>
        <v>#DIV/0!</v>
      </c>
      <c r="U18" s="65"/>
    </row>
    <row r="19" spans="11:21" x14ac:dyDescent="0.2">
      <c r="K19" s="168">
        <v>0</v>
      </c>
      <c r="L19">
        <f t="shared" si="6"/>
        <v>0</v>
      </c>
      <c r="M19">
        <f t="shared" si="7"/>
        <v>0</v>
      </c>
      <c r="N19">
        <f t="shared" si="8"/>
        <v>0</v>
      </c>
      <c r="O19">
        <f t="shared" si="9"/>
        <v>0</v>
      </c>
      <c r="P19" t="e">
        <f t="shared" si="5"/>
        <v>#DIV/0!</v>
      </c>
      <c r="U19" s="65"/>
    </row>
    <row r="20" spans="11:21" x14ac:dyDescent="0.2">
      <c r="K20" s="168">
        <v>0</v>
      </c>
      <c r="L20">
        <f t="shared" si="6"/>
        <v>0</v>
      </c>
      <c r="M20">
        <f t="shared" si="7"/>
        <v>0</v>
      </c>
      <c r="N20">
        <f t="shared" si="8"/>
        <v>0</v>
      </c>
      <c r="O20">
        <f t="shared" si="9"/>
        <v>0</v>
      </c>
      <c r="P20" t="e">
        <f t="shared" si="5"/>
        <v>#DIV/0!</v>
      </c>
      <c r="U20" s="65"/>
    </row>
    <row r="21" spans="11:21" x14ac:dyDescent="0.2">
      <c r="K21" s="168">
        <v>0</v>
      </c>
      <c r="L21">
        <f t="shared" si="6"/>
        <v>0</v>
      </c>
      <c r="M21">
        <f t="shared" si="7"/>
        <v>0</v>
      </c>
      <c r="N21">
        <f t="shared" si="8"/>
        <v>0</v>
      </c>
      <c r="O21">
        <f t="shared" si="9"/>
        <v>0</v>
      </c>
      <c r="P21" t="e">
        <f t="shared" si="5"/>
        <v>#DIV/0!</v>
      </c>
      <c r="U21" s="65"/>
    </row>
    <row r="22" spans="11:21" x14ac:dyDescent="0.2">
      <c r="K22" s="168">
        <v>0</v>
      </c>
      <c r="L22">
        <f t="shared" si="6"/>
        <v>0</v>
      </c>
      <c r="M22">
        <f t="shared" si="7"/>
        <v>0</v>
      </c>
      <c r="N22">
        <f t="shared" si="8"/>
        <v>0</v>
      </c>
      <c r="O22">
        <f t="shared" si="9"/>
        <v>0</v>
      </c>
      <c r="P22" t="e">
        <f t="shared" si="5"/>
        <v>#DIV/0!</v>
      </c>
      <c r="U22" s="65"/>
    </row>
    <row r="23" spans="11:21" x14ac:dyDescent="0.2">
      <c r="K23" s="168">
        <v>0</v>
      </c>
      <c r="L23">
        <f t="shared" si="6"/>
        <v>0</v>
      </c>
      <c r="M23">
        <f t="shared" si="7"/>
        <v>0</v>
      </c>
      <c r="N23">
        <f t="shared" si="8"/>
        <v>0</v>
      </c>
      <c r="O23">
        <f t="shared" si="9"/>
        <v>0</v>
      </c>
      <c r="P23" t="e">
        <f t="shared" si="5"/>
        <v>#DIV/0!</v>
      </c>
      <c r="U23" s="65"/>
    </row>
    <row r="24" spans="11:21" x14ac:dyDescent="0.2">
      <c r="K24" s="168">
        <v>0</v>
      </c>
      <c r="L24">
        <f t="shared" si="6"/>
        <v>0</v>
      </c>
      <c r="M24">
        <f t="shared" si="7"/>
        <v>0</v>
      </c>
      <c r="N24">
        <f t="shared" si="8"/>
        <v>0</v>
      </c>
      <c r="O24">
        <f t="shared" si="9"/>
        <v>0</v>
      </c>
      <c r="P24" t="e">
        <f t="shared" si="5"/>
        <v>#DIV/0!</v>
      </c>
      <c r="U24" s="65"/>
    </row>
    <row r="25" spans="11:21" x14ac:dyDescent="0.2">
      <c r="K25" s="168">
        <v>0</v>
      </c>
      <c r="L25">
        <f t="shared" si="6"/>
        <v>0</v>
      </c>
      <c r="M25">
        <f t="shared" si="7"/>
        <v>0</v>
      </c>
      <c r="N25">
        <f t="shared" si="8"/>
        <v>0</v>
      </c>
      <c r="O25">
        <f t="shared" si="9"/>
        <v>0</v>
      </c>
      <c r="P25" t="e">
        <f t="shared" si="5"/>
        <v>#DIV/0!</v>
      </c>
      <c r="U25" s="65"/>
    </row>
    <row r="26" spans="11:21" x14ac:dyDescent="0.2">
      <c r="K26" s="168">
        <v>0</v>
      </c>
      <c r="L26">
        <f t="shared" si="6"/>
        <v>0</v>
      </c>
      <c r="M26">
        <f t="shared" si="7"/>
        <v>0</v>
      </c>
      <c r="N26">
        <f t="shared" si="8"/>
        <v>0</v>
      </c>
      <c r="O26">
        <f t="shared" si="9"/>
        <v>0</v>
      </c>
      <c r="P26" t="e">
        <f t="shared" si="5"/>
        <v>#DIV/0!</v>
      </c>
      <c r="U26" s="65"/>
    </row>
    <row r="27" spans="11:21" x14ac:dyDescent="0.2">
      <c r="K27" s="168">
        <v>0</v>
      </c>
      <c r="L27">
        <f t="shared" si="6"/>
        <v>0</v>
      </c>
      <c r="M27">
        <f t="shared" si="7"/>
        <v>0</v>
      </c>
      <c r="N27">
        <f t="shared" si="8"/>
        <v>0</v>
      </c>
      <c r="O27">
        <f t="shared" si="9"/>
        <v>0</v>
      </c>
      <c r="P27" t="e">
        <f t="shared" si="5"/>
        <v>#DIV/0!</v>
      </c>
      <c r="U27" s="65"/>
    </row>
    <row r="28" spans="11:21" x14ac:dyDescent="0.2">
      <c r="K28" s="168">
        <v>0</v>
      </c>
      <c r="L28">
        <f t="shared" si="6"/>
        <v>0</v>
      </c>
      <c r="M28">
        <f t="shared" si="7"/>
        <v>0</v>
      </c>
      <c r="N28">
        <f t="shared" si="8"/>
        <v>0</v>
      </c>
      <c r="O28">
        <f t="shared" si="9"/>
        <v>0</v>
      </c>
      <c r="P28" t="e">
        <f t="shared" si="5"/>
        <v>#DIV/0!</v>
      </c>
      <c r="U28" s="65"/>
    </row>
    <row r="29" spans="11:21" x14ac:dyDescent="0.2">
      <c r="K29" s="168">
        <v>0</v>
      </c>
      <c r="L29">
        <f t="shared" si="6"/>
        <v>0</v>
      </c>
      <c r="M29">
        <f t="shared" si="7"/>
        <v>0</v>
      </c>
      <c r="N29">
        <f t="shared" si="8"/>
        <v>0</v>
      </c>
      <c r="O29">
        <f t="shared" si="9"/>
        <v>0</v>
      </c>
      <c r="P29" t="e">
        <f t="shared" si="5"/>
        <v>#DIV/0!</v>
      </c>
      <c r="U29" s="65"/>
    </row>
    <row r="30" spans="11:21" x14ac:dyDescent="0.2">
      <c r="K30" s="168">
        <v>0</v>
      </c>
      <c r="L30">
        <f t="shared" si="6"/>
        <v>0</v>
      </c>
      <c r="M30">
        <f t="shared" si="7"/>
        <v>0</v>
      </c>
      <c r="N30">
        <f t="shared" si="8"/>
        <v>0</v>
      </c>
      <c r="O30">
        <f t="shared" si="9"/>
        <v>0</v>
      </c>
      <c r="P30" t="e">
        <f t="shared" si="5"/>
        <v>#DIV/0!</v>
      </c>
      <c r="U30" s="65"/>
    </row>
    <row r="31" spans="11:21" x14ac:dyDescent="0.2">
      <c r="K31" s="168">
        <v>0</v>
      </c>
      <c r="L31">
        <f t="shared" si="6"/>
        <v>0</v>
      </c>
      <c r="M31">
        <f t="shared" si="7"/>
        <v>0</v>
      </c>
      <c r="N31">
        <f t="shared" si="8"/>
        <v>0</v>
      </c>
      <c r="O31">
        <f t="shared" si="9"/>
        <v>0</v>
      </c>
      <c r="P31" t="e">
        <f t="shared" si="5"/>
        <v>#DIV/0!</v>
      </c>
      <c r="U31" s="65"/>
    </row>
    <row r="32" spans="11:21" x14ac:dyDescent="0.2">
      <c r="K32" s="168">
        <v>0</v>
      </c>
      <c r="L32">
        <f t="shared" si="6"/>
        <v>0</v>
      </c>
      <c r="M32">
        <f t="shared" si="7"/>
        <v>0</v>
      </c>
      <c r="N32">
        <f t="shared" si="8"/>
        <v>0</v>
      </c>
      <c r="O32">
        <f t="shared" si="9"/>
        <v>0</v>
      </c>
      <c r="P32" t="e">
        <f t="shared" si="5"/>
        <v>#DIV/0!</v>
      </c>
      <c r="U32" s="65"/>
    </row>
    <row r="33" spans="10:21" x14ac:dyDescent="0.2">
      <c r="K33" s="168">
        <v>0</v>
      </c>
      <c r="L33">
        <f t="shared" si="6"/>
        <v>0</v>
      </c>
      <c r="M33">
        <f t="shared" si="7"/>
        <v>0</v>
      </c>
      <c r="N33">
        <f t="shared" si="8"/>
        <v>0</v>
      </c>
      <c r="O33">
        <f t="shared" si="9"/>
        <v>0</v>
      </c>
      <c r="P33" t="e">
        <f t="shared" si="5"/>
        <v>#DIV/0!</v>
      </c>
      <c r="U33" s="65"/>
    </row>
    <row r="34" spans="10:21" x14ac:dyDescent="0.2">
      <c r="K34" s="168">
        <v>0</v>
      </c>
      <c r="L34">
        <f t="shared" si="6"/>
        <v>0</v>
      </c>
      <c r="M34">
        <f t="shared" si="7"/>
        <v>0</v>
      </c>
      <c r="N34">
        <f t="shared" si="8"/>
        <v>0</v>
      </c>
      <c r="O34">
        <f t="shared" si="9"/>
        <v>0</v>
      </c>
      <c r="P34" t="e">
        <f t="shared" si="5"/>
        <v>#DIV/0!</v>
      </c>
      <c r="U34" s="65"/>
    </row>
    <row r="35" spans="10:21" x14ac:dyDescent="0.2">
      <c r="J35">
        <f t="shared" ref="J35:J42" si="10">B35*J$5</f>
        <v>0</v>
      </c>
      <c r="L35">
        <f t="shared" si="6"/>
        <v>0</v>
      </c>
      <c r="M35">
        <f t="shared" si="7"/>
        <v>0</v>
      </c>
      <c r="N35">
        <f t="shared" si="8"/>
        <v>0</v>
      </c>
      <c r="O35">
        <f t="shared" si="9"/>
        <v>0</v>
      </c>
      <c r="P35" t="e">
        <f t="shared" ref="P35:P42" si="11">SUM(J35:O35)/H35</f>
        <v>#DIV/0!</v>
      </c>
      <c r="U35" s="65"/>
    </row>
    <row r="36" spans="10:21" x14ac:dyDescent="0.2">
      <c r="J36">
        <f t="shared" si="10"/>
        <v>0</v>
      </c>
      <c r="L36">
        <f t="shared" si="6"/>
        <v>0</v>
      </c>
      <c r="M36">
        <f t="shared" si="7"/>
        <v>0</v>
      </c>
      <c r="N36">
        <f t="shared" si="8"/>
        <v>0</v>
      </c>
      <c r="O36">
        <f t="shared" si="9"/>
        <v>0</v>
      </c>
      <c r="P36" t="e">
        <f t="shared" si="11"/>
        <v>#DIV/0!</v>
      </c>
    </row>
    <row r="37" spans="10:21" x14ac:dyDescent="0.2">
      <c r="J37">
        <f t="shared" si="10"/>
        <v>0</v>
      </c>
      <c r="L37">
        <f t="shared" si="6"/>
        <v>0</v>
      </c>
      <c r="M37">
        <f t="shared" si="7"/>
        <v>0</v>
      </c>
      <c r="N37">
        <f t="shared" si="8"/>
        <v>0</v>
      </c>
      <c r="O37">
        <f t="shared" si="9"/>
        <v>0</v>
      </c>
      <c r="P37" t="e">
        <f t="shared" si="11"/>
        <v>#DIV/0!</v>
      </c>
    </row>
    <row r="38" spans="10:21" x14ac:dyDescent="0.2">
      <c r="J38">
        <f t="shared" si="10"/>
        <v>0</v>
      </c>
      <c r="L38">
        <f t="shared" si="6"/>
        <v>0</v>
      </c>
      <c r="M38">
        <f t="shared" si="7"/>
        <v>0</v>
      </c>
      <c r="N38">
        <f t="shared" si="8"/>
        <v>0</v>
      </c>
      <c r="O38">
        <f t="shared" si="9"/>
        <v>0</v>
      </c>
      <c r="P38" t="e">
        <f t="shared" si="11"/>
        <v>#DIV/0!</v>
      </c>
    </row>
    <row r="39" spans="10:21" x14ac:dyDescent="0.2">
      <c r="J39">
        <f t="shared" si="10"/>
        <v>0</v>
      </c>
      <c r="L39">
        <f t="shared" si="6"/>
        <v>0</v>
      </c>
      <c r="M39">
        <f t="shared" si="7"/>
        <v>0</v>
      </c>
      <c r="N39">
        <f t="shared" si="8"/>
        <v>0</v>
      </c>
      <c r="O39">
        <f t="shared" si="9"/>
        <v>0</v>
      </c>
      <c r="P39" t="e">
        <f t="shared" si="11"/>
        <v>#DIV/0!</v>
      </c>
    </row>
    <row r="40" spans="10:21" x14ac:dyDescent="0.2">
      <c r="J40">
        <f t="shared" si="10"/>
        <v>0</v>
      </c>
      <c r="L40">
        <f t="shared" si="6"/>
        <v>0</v>
      </c>
      <c r="M40">
        <f t="shared" si="7"/>
        <v>0</v>
      </c>
      <c r="N40">
        <f t="shared" si="8"/>
        <v>0</v>
      </c>
      <c r="O40">
        <f t="shared" si="9"/>
        <v>0</v>
      </c>
      <c r="P40" t="e">
        <f t="shared" si="11"/>
        <v>#DIV/0!</v>
      </c>
    </row>
    <row r="41" spans="10:21" x14ac:dyDescent="0.2">
      <c r="J41">
        <f t="shared" si="10"/>
        <v>0</v>
      </c>
      <c r="L41">
        <f t="shared" si="6"/>
        <v>0</v>
      </c>
      <c r="M41">
        <f t="shared" si="7"/>
        <v>0</v>
      </c>
      <c r="N41">
        <f t="shared" si="8"/>
        <v>0</v>
      </c>
      <c r="O41">
        <f t="shared" si="9"/>
        <v>0</v>
      </c>
      <c r="P41" t="e">
        <f t="shared" si="11"/>
        <v>#DIV/0!</v>
      </c>
    </row>
    <row r="42" spans="10:21" x14ac:dyDescent="0.2">
      <c r="J42">
        <f t="shared" si="10"/>
        <v>0</v>
      </c>
      <c r="L42">
        <f t="shared" si="6"/>
        <v>0</v>
      </c>
      <c r="M42">
        <f t="shared" si="7"/>
        <v>0</v>
      </c>
      <c r="N42">
        <f t="shared" si="8"/>
        <v>0</v>
      </c>
      <c r="O42">
        <f t="shared" si="9"/>
        <v>0</v>
      </c>
      <c r="P42" t="e">
        <f t="shared" si="11"/>
        <v>#DIV/0!</v>
      </c>
    </row>
    <row r="43" spans="10:21" x14ac:dyDescent="0.2">
      <c r="J43">
        <f t="shared" ref="J43:J54" si="12">B43*J$5</f>
        <v>0</v>
      </c>
      <c r="L43">
        <f t="shared" ref="L43:L54" si="13">C43*L$5</f>
        <v>0</v>
      </c>
      <c r="M43">
        <f t="shared" ref="M43:M54" si="14">D43*M$5</f>
        <v>0</v>
      </c>
      <c r="N43">
        <f t="shared" ref="N43:N54" si="15">E43*N$5</f>
        <v>0</v>
      </c>
      <c r="O43">
        <f t="shared" ref="O43:O54" si="16">F43*O$5</f>
        <v>0</v>
      </c>
      <c r="P43" t="e">
        <f t="shared" ref="P43:P54" si="17">SUM(J43:O43)/H43</f>
        <v>#DIV/0!</v>
      </c>
    </row>
    <row r="44" spans="10:21" x14ac:dyDescent="0.2">
      <c r="J44">
        <f t="shared" si="12"/>
        <v>0</v>
      </c>
      <c r="L44">
        <f t="shared" si="13"/>
        <v>0</v>
      </c>
      <c r="M44">
        <f t="shared" si="14"/>
        <v>0</v>
      </c>
      <c r="N44">
        <f t="shared" si="15"/>
        <v>0</v>
      </c>
      <c r="O44">
        <f t="shared" si="16"/>
        <v>0</v>
      </c>
      <c r="P44" t="e">
        <f t="shared" si="17"/>
        <v>#DIV/0!</v>
      </c>
    </row>
    <row r="45" spans="10:21" x14ac:dyDescent="0.2">
      <c r="J45">
        <f t="shared" si="12"/>
        <v>0</v>
      </c>
      <c r="L45">
        <f t="shared" si="13"/>
        <v>0</v>
      </c>
      <c r="M45">
        <f t="shared" si="14"/>
        <v>0</v>
      </c>
      <c r="N45">
        <f t="shared" si="15"/>
        <v>0</v>
      </c>
      <c r="O45">
        <f t="shared" si="16"/>
        <v>0</v>
      </c>
      <c r="P45" t="e">
        <f t="shared" si="17"/>
        <v>#DIV/0!</v>
      </c>
    </row>
    <row r="46" spans="10:21" x14ac:dyDescent="0.2">
      <c r="J46">
        <f t="shared" si="12"/>
        <v>0</v>
      </c>
      <c r="L46">
        <f t="shared" si="13"/>
        <v>0</v>
      </c>
      <c r="M46">
        <f t="shared" si="14"/>
        <v>0</v>
      </c>
      <c r="N46">
        <f t="shared" si="15"/>
        <v>0</v>
      </c>
      <c r="O46">
        <f t="shared" si="16"/>
        <v>0</v>
      </c>
      <c r="P46" t="e">
        <f t="shared" si="17"/>
        <v>#DIV/0!</v>
      </c>
    </row>
    <row r="47" spans="10:21" x14ac:dyDescent="0.2">
      <c r="J47">
        <f t="shared" si="12"/>
        <v>0</v>
      </c>
      <c r="L47">
        <f t="shared" si="13"/>
        <v>0</v>
      </c>
      <c r="M47">
        <f t="shared" si="14"/>
        <v>0</v>
      </c>
      <c r="N47">
        <f t="shared" si="15"/>
        <v>0</v>
      </c>
      <c r="O47">
        <f t="shared" si="16"/>
        <v>0</v>
      </c>
      <c r="P47" t="e">
        <f t="shared" si="17"/>
        <v>#DIV/0!</v>
      </c>
    </row>
    <row r="48" spans="10:21" x14ac:dyDescent="0.2">
      <c r="J48">
        <f t="shared" si="12"/>
        <v>0</v>
      </c>
      <c r="L48">
        <f t="shared" si="13"/>
        <v>0</v>
      </c>
      <c r="M48">
        <f t="shared" si="14"/>
        <v>0</v>
      </c>
      <c r="N48">
        <f t="shared" si="15"/>
        <v>0</v>
      </c>
      <c r="O48">
        <f t="shared" si="16"/>
        <v>0</v>
      </c>
      <c r="P48" t="e">
        <f t="shared" si="17"/>
        <v>#DIV/0!</v>
      </c>
    </row>
    <row r="49" spans="10:16" x14ac:dyDescent="0.2">
      <c r="J49">
        <f t="shared" si="12"/>
        <v>0</v>
      </c>
      <c r="L49">
        <f t="shared" si="13"/>
        <v>0</v>
      </c>
      <c r="M49">
        <f t="shared" si="14"/>
        <v>0</v>
      </c>
      <c r="N49">
        <f t="shared" si="15"/>
        <v>0</v>
      </c>
      <c r="O49">
        <f t="shared" si="16"/>
        <v>0</v>
      </c>
      <c r="P49" t="e">
        <f t="shared" si="17"/>
        <v>#DIV/0!</v>
      </c>
    </row>
    <row r="50" spans="10:16" x14ac:dyDescent="0.2">
      <c r="J50">
        <f t="shared" si="12"/>
        <v>0</v>
      </c>
      <c r="L50">
        <f t="shared" si="13"/>
        <v>0</v>
      </c>
      <c r="M50">
        <f t="shared" si="14"/>
        <v>0</v>
      </c>
      <c r="N50">
        <f t="shared" si="15"/>
        <v>0</v>
      </c>
      <c r="O50">
        <f t="shared" si="16"/>
        <v>0</v>
      </c>
      <c r="P50" t="e">
        <f t="shared" si="17"/>
        <v>#DIV/0!</v>
      </c>
    </row>
    <row r="51" spans="10:16" x14ac:dyDescent="0.2">
      <c r="J51">
        <f t="shared" si="12"/>
        <v>0</v>
      </c>
      <c r="L51">
        <f t="shared" si="13"/>
        <v>0</v>
      </c>
      <c r="M51">
        <f t="shared" si="14"/>
        <v>0</v>
      </c>
      <c r="N51">
        <f t="shared" si="15"/>
        <v>0</v>
      </c>
      <c r="O51">
        <f t="shared" si="16"/>
        <v>0</v>
      </c>
      <c r="P51" t="e">
        <f t="shared" si="17"/>
        <v>#DIV/0!</v>
      </c>
    </row>
    <row r="52" spans="10:16" x14ac:dyDescent="0.2">
      <c r="J52">
        <f t="shared" si="12"/>
        <v>0</v>
      </c>
      <c r="L52">
        <f t="shared" si="13"/>
        <v>0</v>
      </c>
      <c r="M52">
        <f t="shared" si="14"/>
        <v>0</v>
      </c>
      <c r="N52">
        <f t="shared" si="15"/>
        <v>0</v>
      </c>
      <c r="O52">
        <f t="shared" si="16"/>
        <v>0</v>
      </c>
      <c r="P52" t="e">
        <f t="shared" si="17"/>
        <v>#DIV/0!</v>
      </c>
    </row>
    <row r="53" spans="10:16" x14ac:dyDescent="0.2">
      <c r="J53">
        <f t="shared" si="12"/>
        <v>0</v>
      </c>
      <c r="L53">
        <f t="shared" si="13"/>
        <v>0</v>
      </c>
      <c r="M53">
        <f t="shared" si="14"/>
        <v>0</v>
      </c>
      <c r="N53">
        <f t="shared" si="15"/>
        <v>0</v>
      </c>
      <c r="O53">
        <f t="shared" si="16"/>
        <v>0</v>
      </c>
      <c r="P53" t="e">
        <f t="shared" si="17"/>
        <v>#DIV/0!</v>
      </c>
    </row>
    <row r="54" spans="10:16" x14ac:dyDescent="0.2">
      <c r="J54">
        <f t="shared" si="12"/>
        <v>0</v>
      </c>
      <c r="L54">
        <f t="shared" si="13"/>
        <v>0</v>
      </c>
      <c r="M54">
        <f t="shared" si="14"/>
        <v>0</v>
      </c>
      <c r="N54">
        <f t="shared" si="15"/>
        <v>0</v>
      </c>
      <c r="O54">
        <f t="shared" si="16"/>
        <v>0</v>
      </c>
      <c r="P54" t="e">
        <f t="shared" si="17"/>
        <v>#DIV/0!</v>
      </c>
    </row>
  </sheetData>
  <phoneticPr fontId="34" type="noConversion"/>
  <pageMargins left="0.75" right="0.75" top="1" bottom="1" header="0" footer="0"/>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A32" sqref="A32"/>
    </sheetView>
  </sheetViews>
  <sheetFormatPr baseColWidth="10" defaultRowHeight="12.75" x14ac:dyDescent="0.2"/>
  <cols>
    <col min="1" max="1" width="38.85546875" customWidth="1"/>
    <col min="2" max="2" width="7.7109375" customWidth="1"/>
    <col min="3" max="3" width="34.28515625" customWidth="1"/>
  </cols>
  <sheetData>
    <row r="1" spans="1:5" x14ac:dyDescent="0.2">
      <c r="A1" s="183" t="s">
        <v>72</v>
      </c>
      <c r="B1" s="184">
        <v>1</v>
      </c>
      <c r="C1" s="183" t="s">
        <v>72</v>
      </c>
      <c r="D1" s="98" t="s">
        <v>41</v>
      </c>
      <c r="E1" t="s">
        <v>194</v>
      </c>
    </row>
    <row r="2" spans="1:5" x14ac:dyDescent="0.2">
      <c r="A2" s="185" t="s">
        <v>73</v>
      </c>
      <c r="B2" s="184">
        <v>2</v>
      </c>
      <c r="C2" s="185" t="s">
        <v>73</v>
      </c>
      <c r="D2" s="100" t="s">
        <v>42</v>
      </c>
      <c r="E2" t="s">
        <v>195</v>
      </c>
    </row>
    <row r="3" spans="1:5" x14ac:dyDescent="0.2">
      <c r="A3" s="185" t="s">
        <v>74</v>
      </c>
      <c r="B3" s="184">
        <v>3</v>
      </c>
      <c r="C3" s="185" t="s">
        <v>74</v>
      </c>
      <c r="D3" s="100" t="s">
        <v>43</v>
      </c>
      <c r="E3" t="s">
        <v>196</v>
      </c>
    </row>
    <row r="4" spans="1:5" x14ac:dyDescent="0.2">
      <c r="A4" s="185" t="s">
        <v>75</v>
      </c>
      <c r="B4" s="184">
        <v>4</v>
      </c>
      <c r="C4" s="185" t="s">
        <v>75</v>
      </c>
      <c r="D4" s="100" t="s">
        <v>44</v>
      </c>
      <c r="E4" t="s">
        <v>196</v>
      </c>
    </row>
    <row r="5" spans="1:5" ht="25.5" x14ac:dyDescent="0.2">
      <c r="A5" s="185" t="s">
        <v>76</v>
      </c>
      <c r="B5" s="184">
        <v>5</v>
      </c>
      <c r="C5" s="185" t="s">
        <v>76</v>
      </c>
      <c r="D5" s="100" t="s">
        <v>45</v>
      </c>
      <c r="E5" t="s">
        <v>196</v>
      </c>
    </row>
    <row r="6" spans="1:5" x14ac:dyDescent="0.2">
      <c r="A6" s="185" t="s">
        <v>77</v>
      </c>
      <c r="B6" s="184">
        <v>6</v>
      </c>
      <c r="C6" s="185" t="s">
        <v>77</v>
      </c>
      <c r="D6" s="100" t="s">
        <v>46</v>
      </c>
      <c r="E6" t="s">
        <v>195</v>
      </c>
    </row>
    <row r="7" spans="1:5" x14ac:dyDescent="0.2">
      <c r="A7" s="185" t="s">
        <v>78</v>
      </c>
      <c r="B7" s="184">
        <v>7</v>
      </c>
      <c r="C7" s="185" t="s">
        <v>78</v>
      </c>
      <c r="D7" s="100" t="s">
        <v>47</v>
      </c>
      <c r="E7" t="s">
        <v>195</v>
      </c>
    </row>
    <row r="8" spans="1:5" x14ac:dyDescent="0.2">
      <c r="A8" s="185" t="s">
        <v>79</v>
      </c>
      <c r="B8" s="184">
        <v>8</v>
      </c>
      <c r="C8" s="185" t="s">
        <v>79</v>
      </c>
      <c r="D8" s="100" t="s">
        <v>48</v>
      </c>
      <c r="E8" t="s">
        <v>195</v>
      </c>
    </row>
    <row r="9" spans="1:5" x14ac:dyDescent="0.2">
      <c r="A9" s="185" t="s">
        <v>80</v>
      </c>
      <c r="B9" s="184">
        <v>9</v>
      </c>
      <c r="C9" s="185" t="s">
        <v>80</v>
      </c>
      <c r="D9" s="100" t="s">
        <v>49</v>
      </c>
      <c r="E9" t="s">
        <v>196</v>
      </c>
    </row>
    <row r="10" spans="1:5" x14ac:dyDescent="0.2">
      <c r="A10" s="185" t="s">
        <v>81</v>
      </c>
      <c r="B10" s="184">
        <v>10</v>
      </c>
      <c r="C10" s="185" t="s">
        <v>81</v>
      </c>
      <c r="D10" s="100" t="s">
        <v>50</v>
      </c>
      <c r="E10" t="s">
        <v>195</v>
      </c>
    </row>
    <row r="11" spans="1:5" x14ac:dyDescent="0.2">
      <c r="A11" s="185" t="s">
        <v>82</v>
      </c>
      <c r="B11" s="184">
        <v>11</v>
      </c>
      <c r="C11" s="185" t="s">
        <v>82</v>
      </c>
      <c r="D11" s="100" t="s">
        <v>51</v>
      </c>
      <c r="E11" t="s">
        <v>196</v>
      </c>
    </row>
    <row r="12" spans="1:5" ht="25.5" x14ac:dyDescent="0.2">
      <c r="A12" s="185" t="s">
        <v>83</v>
      </c>
      <c r="B12" s="184">
        <v>12</v>
      </c>
      <c r="C12" s="185" t="s">
        <v>83</v>
      </c>
      <c r="D12" s="100" t="s">
        <v>52</v>
      </c>
      <c r="E12" t="s">
        <v>194</v>
      </c>
    </row>
    <row r="13" spans="1:5" x14ac:dyDescent="0.2">
      <c r="A13" s="185" t="s">
        <v>84</v>
      </c>
      <c r="B13" s="184">
        <v>13</v>
      </c>
      <c r="C13" s="185" t="s">
        <v>84</v>
      </c>
      <c r="D13" s="100" t="s">
        <v>53</v>
      </c>
      <c r="E13" t="s">
        <v>197</v>
      </c>
    </row>
    <row r="14" spans="1:5" x14ac:dyDescent="0.2">
      <c r="A14" s="185" t="s">
        <v>85</v>
      </c>
      <c r="B14" s="184">
        <v>14</v>
      </c>
      <c r="C14" s="185" t="s">
        <v>85</v>
      </c>
      <c r="D14" s="100" t="s">
        <v>54</v>
      </c>
      <c r="E14" t="s">
        <v>194</v>
      </c>
    </row>
    <row r="15" spans="1:5" x14ac:dyDescent="0.2">
      <c r="A15" s="185" t="s">
        <v>86</v>
      </c>
      <c r="B15" s="184">
        <v>15</v>
      </c>
      <c r="C15" s="185" t="s">
        <v>86</v>
      </c>
      <c r="D15" s="100" t="s">
        <v>55</v>
      </c>
      <c r="E15" t="s">
        <v>194</v>
      </c>
    </row>
    <row r="16" spans="1:5" x14ac:dyDescent="0.2">
      <c r="A16" s="185" t="s">
        <v>87</v>
      </c>
      <c r="B16" s="184">
        <v>16</v>
      </c>
      <c r="C16" s="185" t="s">
        <v>87</v>
      </c>
      <c r="D16" s="100" t="s">
        <v>97</v>
      </c>
      <c r="E16" t="s">
        <v>194</v>
      </c>
    </row>
    <row r="17" spans="1:5" x14ac:dyDescent="0.2">
      <c r="A17" s="185" t="s">
        <v>88</v>
      </c>
      <c r="B17" s="184">
        <v>17</v>
      </c>
      <c r="C17" s="185" t="s">
        <v>88</v>
      </c>
      <c r="D17" s="100" t="s">
        <v>56</v>
      </c>
      <c r="E17" t="s">
        <v>195</v>
      </c>
    </row>
    <row r="18" spans="1:5" x14ac:dyDescent="0.2">
      <c r="A18" s="185" t="s">
        <v>89</v>
      </c>
      <c r="B18" s="184">
        <v>18</v>
      </c>
      <c r="C18" s="185" t="s">
        <v>89</v>
      </c>
      <c r="D18" s="100" t="s">
        <v>57</v>
      </c>
      <c r="E18" t="s">
        <v>197</v>
      </c>
    </row>
    <row r="19" spans="1:5" x14ac:dyDescent="0.2">
      <c r="A19" s="185" t="s">
        <v>90</v>
      </c>
      <c r="B19" s="184">
        <v>19</v>
      </c>
      <c r="C19" s="185" t="s">
        <v>90</v>
      </c>
      <c r="D19" s="100" t="s">
        <v>58</v>
      </c>
      <c r="E19" t="s">
        <v>197</v>
      </c>
    </row>
    <row r="20" spans="1:5" x14ac:dyDescent="0.2">
      <c r="A20" s="185" t="s">
        <v>91</v>
      </c>
      <c r="B20" s="184">
        <v>20</v>
      </c>
      <c r="C20" s="185" t="s">
        <v>91</v>
      </c>
      <c r="D20" s="100" t="s">
        <v>59</v>
      </c>
      <c r="E20" t="s">
        <v>197</v>
      </c>
    </row>
    <row r="21" spans="1:5" x14ac:dyDescent="0.2">
      <c r="A21" s="185" t="s">
        <v>92</v>
      </c>
      <c r="B21" s="184">
        <v>21</v>
      </c>
      <c r="C21" s="185" t="s">
        <v>92</v>
      </c>
      <c r="D21" s="100" t="s">
        <v>60</v>
      </c>
      <c r="E21" t="s">
        <v>197</v>
      </c>
    </row>
    <row r="22" spans="1:5" x14ac:dyDescent="0.2">
      <c r="A22" s="185" t="s">
        <v>200</v>
      </c>
      <c r="B22" s="184">
        <v>22</v>
      </c>
      <c r="C22" s="185" t="s">
        <v>200</v>
      </c>
      <c r="D22" s="100" t="s">
        <v>36</v>
      </c>
      <c r="E22" t="s">
        <v>197</v>
      </c>
    </row>
    <row r="23" spans="1:5" x14ac:dyDescent="0.2">
      <c r="A23" s="185" t="s">
        <v>201</v>
      </c>
      <c r="B23" s="184">
        <v>23</v>
      </c>
      <c r="C23" s="185" t="s">
        <v>201</v>
      </c>
      <c r="D23" s="100" t="s">
        <v>37</v>
      </c>
      <c r="E23" t="s">
        <v>195</v>
      </c>
    </row>
    <row r="24" spans="1:5" x14ac:dyDescent="0.2">
      <c r="A24" s="185" t="s">
        <v>199</v>
      </c>
      <c r="B24" s="184">
        <v>24</v>
      </c>
      <c r="C24" s="185" t="s">
        <v>199</v>
      </c>
      <c r="D24" s="100" t="s">
        <v>38</v>
      </c>
      <c r="E24" t="s">
        <v>196</v>
      </c>
    </row>
    <row r="25" spans="1:5" x14ac:dyDescent="0.2">
      <c r="A25" s="185" t="s">
        <v>202</v>
      </c>
      <c r="B25" s="184">
        <v>25</v>
      </c>
      <c r="C25" s="185" t="s">
        <v>202</v>
      </c>
      <c r="D25" s="100" t="s">
        <v>39</v>
      </c>
      <c r="E25" t="s">
        <v>197</v>
      </c>
    </row>
    <row r="26" spans="1:5" x14ac:dyDescent="0.2">
      <c r="A26" s="185" t="s">
        <v>203</v>
      </c>
      <c r="B26" s="184">
        <v>26</v>
      </c>
      <c r="C26" s="185" t="s">
        <v>203</v>
      </c>
      <c r="D26" s="101" t="s">
        <v>40</v>
      </c>
      <c r="E26" t="s">
        <v>196</v>
      </c>
    </row>
    <row r="27" spans="1:5" x14ac:dyDescent="0.2">
      <c r="A27" s="185" t="s">
        <v>68</v>
      </c>
      <c r="B27" s="184">
        <v>28</v>
      </c>
      <c r="C27" s="185" t="s">
        <v>68</v>
      </c>
    </row>
    <row r="28" spans="1:5" x14ac:dyDescent="0.2">
      <c r="A28" s="101"/>
      <c r="B28" s="98"/>
      <c r="C28" s="99"/>
    </row>
    <row r="29" spans="1:5" x14ac:dyDescent="0.2">
      <c r="A29" s="101"/>
      <c r="B29" s="100"/>
      <c r="C29" s="99"/>
    </row>
    <row r="30" spans="1:5" x14ac:dyDescent="0.2">
      <c r="A30" s="101"/>
      <c r="B30" s="98"/>
      <c r="C30" s="99"/>
    </row>
    <row r="31" spans="1:5" x14ac:dyDescent="0.2">
      <c r="A31" s="101"/>
      <c r="B31" s="98"/>
      <c r="C31" s="99"/>
    </row>
    <row r="32" spans="1:5" x14ac:dyDescent="0.2">
      <c r="A32" s="101"/>
      <c r="B32" s="100"/>
      <c r="C32" s="99"/>
    </row>
  </sheetData>
  <phoneticPr fontId="0"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K690"/>
  <sheetViews>
    <sheetView topLeftCell="A435" zoomScale="115" zoomScaleNormal="115" workbookViewId="0">
      <selection activeCell="E7" sqref="E7"/>
    </sheetView>
  </sheetViews>
  <sheetFormatPr baseColWidth="10" defaultRowHeight="12.75" x14ac:dyDescent="0.2"/>
  <cols>
    <col min="1" max="1" width="2.42578125" customWidth="1"/>
    <col min="2" max="2" width="21.85546875" style="134" customWidth="1"/>
    <col min="3" max="3" width="33.7109375" customWidth="1"/>
    <col min="4" max="4" width="42" style="134" customWidth="1"/>
    <col min="5" max="5" width="81.28515625" style="134" customWidth="1"/>
    <col min="6" max="6" width="12" customWidth="1"/>
    <col min="7" max="37" width="6.42578125" customWidth="1"/>
  </cols>
  <sheetData>
    <row r="1" spans="2:37" x14ac:dyDescent="0.2">
      <c r="F1" s="33" t="s">
        <v>165</v>
      </c>
      <c r="G1" s="33" t="s">
        <v>256</v>
      </c>
      <c r="H1" s="135" t="s">
        <v>162</v>
      </c>
      <c r="I1" s="135" t="s">
        <v>163</v>
      </c>
      <c r="J1" s="135" t="s">
        <v>164</v>
      </c>
      <c r="K1" s="135" t="s">
        <v>165</v>
      </c>
      <c r="L1" s="135" t="s">
        <v>166</v>
      </c>
      <c r="M1" s="135" t="s">
        <v>167</v>
      </c>
      <c r="N1" s="33" t="s">
        <v>242</v>
      </c>
      <c r="O1" s="33" t="s">
        <v>243</v>
      </c>
      <c r="P1" s="135" t="s">
        <v>168</v>
      </c>
      <c r="Q1" s="170" t="s">
        <v>205</v>
      </c>
      <c r="R1" s="170" t="s">
        <v>206</v>
      </c>
      <c r="S1" s="170" t="s">
        <v>207</v>
      </c>
      <c r="T1" s="33" t="s">
        <v>244</v>
      </c>
      <c r="U1" s="33" t="s">
        <v>245</v>
      </c>
      <c r="V1" s="33" t="s">
        <v>246</v>
      </c>
      <c r="W1" s="33" t="s">
        <v>247</v>
      </c>
      <c r="X1" s="33" t="s">
        <v>248</v>
      </c>
      <c r="Y1" s="33" t="s">
        <v>249</v>
      </c>
      <c r="Z1" s="33" t="s">
        <v>250</v>
      </c>
      <c r="AA1" s="33" t="s">
        <v>204</v>
      </c>
      <c r="AB1" s="33" t="s">
        <v>251</v>
      </c>
      <c r="AC1" s="33" t="s">
        <v>252</v>
      </c>
      <c r="AD1" s="33" t="s">
        <v>253</v>
      </c>
      <c r="AE1" s="33" t="s">
        <v>254</v>
      </c>
      <c r="AF1" s="33" t="s">
        <v>241</v>
      </c>
      <c r="AG1" s="33" t="s">
        <v>255</v>
      </c>
    </row>
    <row r="2" spans="2:37" s="2" customFormat="1" ht="190.5" x14ac:dyDescent="0.2">
      <c r="B2" s="134"/>
      <c r="C2" s="2" t="s">
        <v>33</v>
      </c>
      <c r="D2" s="134" t="str">
        <f>TABLA!AV1</f>
        <v>5.12 ¿Qué otros servicios de apoyo a la investigación considera que debería incorporar la Biblioteca?</v>
      </c>
      <c r="E2" s="134" t="str">
        <f>TABLA!BA1</f>
        <v>8. OBSERVACIONES Y SUGERENCIAS</v>
      </c>
      <c r="F2" s="127" t="s">
        <v>133</v>
      </c>
      <c r="G2" s="127" t="s">
        <v>134</v>
      </c>
      <c r="H2" s="127" t="s">
        <v>135</v>
      </c>
      <c r="I2" s="127" t="s">
        <v>136</v>
      </c>
      <c r="J2" s="127" t="s">
        <v>137</v>
      </c>
      <c r="K2" s="127" t="s">
        <v>138</v>
      </c>
      <c r="L2" s="127" t="s">
        <v>139</v>
      </c>
      <c r="M2" s="127" t="s">
        <v>140</v>
      </c>
      <c r="N2" s="127" t="s">
        <v>141</v>
      </c>
      <c r="O2" s="128" t="s">
        <v>142</v>
      </c>
      <c r="P2" s="128" t="s">
        <v>143</v>
      </c>
      <c r="Q2" s="128" t="s">
        <v>144</v>
      </c>
      <c r="R2" s="128" t="s">
        <v>145</v>
      </c>
      <c r="S2" s="128" t="s">
        <v>146</v>
      </c>
      <c r="T2" s="128" t="s">
        <v>147</v>
      </c>
      <c r="U2" s="128" t="s">
        <v>148</v>
      </c>
      <c r="V2" s="128" t="s">
        <v>149</v>
      </c>
      <c r="W2" s="128" t="s">
        <v>150</v>
      </c>
      <c r="X2" s="128" t="s">
        <v>151</v>
      </c>
      <c r="Y2" s="128" t="s">
        <v>152</v>
      </c>
      <c r="Z2" s="128" t="s">
        <v>153</v>
      </c>
      <c r="AA2" s="129" t="s">
        <v>154</v>
      </c>
      <c r="AB2" s="130" t="s">
        <v>155</v>
      </c>
      <c r="AC2" s="130" t="s">
        <v>156</v>
      </c>
      <c r="AD2" s="130" t="s">
        <v>157</v>
      </c>
      <c r="AE2" s="130" t="s">
        <v>158</v>
      </c>
      <c r="AF2" s="130" t="s">
        <v>159</v>
      </c>
      <c r="AG2" s="130" t="s">
        <v>160</v>
      </c>
      <c r="AH2" s="131" t="s">
        <v>161</v>
      </c>
      <c r="AI2" s="131"/>
      <c r="AJ2" s="132" t="s">
        <v>5</v>
      </c>
      <c r="AK2" s="133" t="s">
        <v>0</v>
      </c>
    </row>
    <row r="3" spans="2:37" hidden="1" x14ac:dyDescent="0.2">
      <c r="B3" s="21" t="str">
        <f>IF(ISNA(LOOKUP($C3,BLIOTECAS!$B$1:$B$27,BLIOTECAS!C$1:C$27)),"",LOOKUP($C3,BLIOTECAS!$B$1:$B$27,BLIOTECAS!C$1:C$27))</f>
        <v/>
      </c>
      <c r="C3" t="str">
        <f>TABLA!E3</f>
        <v>F. Derecho</v>
      </c>
      <c r="D3" s="134">
        <f>TABLA!AV3</f>
        <v>0</v>
      </c>
      <c r="E3" s="271">
        <f>TABLA!BA3</f>
        <v>0</v>
      </c>
      <c r="F3" t="str">
        <f t="shared" ref="F3:O15" si="0">IFERROR((IF(FIND(F$1,$E3,1)&gt;0,"x")),"")</f>
        <v/>
      </c>
      <c r="G3" t="str">
        <f t="shared" si="0"/>
        <v/>
      </c>
      <c r="H3" t="str">
        <f t="shared" si="0"/>
        <v/>
      </c>
      <c r="I3" t="str">
        <f t="shared" si="0"/>
        <v/>
      </c>
      <c r="J3" t="str">
        <f t="shared" si="0"/>
        <v/>
      </c>
      <c r="K3" t="str">
        <f t="shared" si="0"/>
        <v/>
      </c>
      <c r="L3" t="str">
        <f t="shared" si="0"/>
        <v/>
      </c>
      <c r="M3" t="str">
        <f t="shared" si="0"/>
        <v/>
      </c>
      <c r="N3" t="str">
        <f t="shared" si="0"/>
        <v/>
      </c>
      <c r="O3" t="str">
        <f t="shared" si="0"/>
        <v/>
      </c>
      <c r="P3" t="str">
        <f t="shared" ref="P3:Y15" si="1">IFERROR((IF(FIND(P$1,$E3,1)&gt;0,"x")),"")</f>
        <v/>
      </c>
      <c r="Q3" t="str">
        <f t="shared" si="1"/>
        <v/>
      </c>
      <c r="R3" t="str">
        <f t="shared" si="1"/>
        <v/>
      </c>
      <c r="S3" t="str">
        <f t="shared" si="1"/>
        <v/>
      </c>
      <c r="T3" t="str">
        <f t="shared" si="1"/>
        <v/>
      </c>
      <c r="U3" t="str">
        <f t="shared" si="1"/>
        <v/>
      </c>
      <c r="V3" t="str">
        <f t="shared" si="1"/>
        <v/>
      </c>
      <c r="W3" t="str">
        <f t="shared" si="1"/>
        <v/>
      </c>
      <c r="X3" t="str">
        <f t="shared" si="1"/>
        <v/>
      </c>
      <c r="Y3" t="str">
        <f t="shared" si="1"/>
        <v/>
      </c>
      <c r="Z3" t="str">
        <f t="shared" ref="Z3:AG15" si="2">IFERROR((IF(FIND(Z$1,$E3,1)&gt;0,"x")),"")</f>
        <v/>
      </c>
      <c r="AA3" t="str">
        <f t="shared" si="2"/>
        <v/>
      </c>
      <c r="AB3" t="str">
        <f t="shared" si="2"/>
        <v/>
      </c>
      <c r="AC3" t="str">
        <f t="shared" si="2"/>
        <v/>
      </c>
      <c r="AD3" t="str">
        <f t="shared" si="2"/>
        <v/>
      </c>
      <c r="AE3" t="str">
        <f t="shared" si="2"/>
        <v/>
      </c>
      <c r="AF3" t="str">
        <f t="shared" si="2"/>
        <v/>
      </c>
      <c r="AG3" t="str">
        <f t="shared" si="2"/>
        <v/>
      </c>
      <c r="AH3">
        <f t="shared" ref="AH3:AH61" si="3">COUNTIF(D3,"&lt;&gt;0")</f>
        <v>0</v>
      </c>
      <c r="AI3">
        <f t="shared" ref="AI3:AI61" si="4">COUNTIF(E3,"&lt;&gt;0")</f>
        <v>0</v>
      </c>
    </row>
    <row r="4" spans="2:37" hidden="1" x14ac:dyDescent="0.2">
      <c r="B4" s="21" t="str">
        <f>IF(ISNA(LOOKUP($C4,BLIOTECAS!$B$1:$B$27,BLIOTECAS!C$1:C$27)),"",LOOKUP($C4,BLIOTECAS!$B$1:$B$27,BLIOTECAS!C$1:C$27))</f>
        <v/>
      </c>
      <c r="C4" t="str">
        <f>TABLA!E4</f>
        <v>F. Enfermería, Fisioterapia y Podología</v>
      </c>
      <c r="D4" s="134">
        <f>TABLA!AV4</f>
        <v>0</v>
      </c>
      <c r="E4" s="271">
        <f>TABLA!BA4</f>
        <v>0</v>
      </c>
      <c r="F4" t="str">
        <f t="shared" si="0"/>
        <v/>
      </c>
      <c r="G4" t="str">
        <f t="shared" si="0"/>
        <v/>
      </c>
      <c r="H4" t="str">
        <f t="shared" si="0"/>
        <v/>
      </c>
      <c r="I4" t="str">
        <f t="shared" si="0"/>
        <v/>
      </c>
      <c r="J4" t="str">
        <f t="shared" si="0"/>
        <v/>
      </c>
      <c r="K4" t="str">
        <f t="shared" si="0"/>
        <v/>
      </c>
      <c r="L4" t="str">
        <f t="shared" si="0"/>
        <v/>
      </c>
      <c r="M4" t="str">
        <f t="shared" si="0"/>
        <v/>
      </c>
      <c r="N4" t="str">
        <f t="shared" si="0"/>
        <v/>
      </c>
      <c r="O4" t="str">
        <f t="shared" si="0"/>
        <v/>
      </c>
      <c r="P4" t="str">
        <f t="shared" si="1"/>
        <v/>
      </c>
      <c r="Q4" t="str">
        <f t="shared" si="1"/>
        <v/>
      </c>
      <c r="R4" t="str">
        <f t="shared" si="1"/>
        <v/>
      </c>
      <c r="S4" t="str">
        <f t="shared" si="1"/>
        <v/>
      </c>
      <c r="T4" t="str">
        <f t="shared" si="1"/>
        <v/>
      </c>
      <c r="U4" t="str">
        <f t="shared" si="1"/>
        <v/>
      </c>
      <c r="V4" t="str">
        <f t="shared" si="1"/>
        <v/>
      </c>
      <c r="W4" t="str">
        <f t="shared" si="1"/>
        <v/>
      </c>
      <c r="X4" t="str">
        <f t="shared" si="1"/>
        <v/>
      </c>
      <c r="Y4" t="str">
        <f t="shared" si="1"/>
        <v/>
      </c>
      <c r="Z4" t="str">
        <f t="shared" si="2"/>
        <v/>
      </c>
      <c r="AA4" t="str">
        <f t="shared" si="2"/>
        <v/>
      </c>
      <c r="AB4" t="str">
        <f t="shared" si="2"/>
        <v/>
      </c>
      <c r="AC4" t="str">
        <f t="shared" si="2"/>
        <v/>
      </c>
      <c r="AD4" t="str">
        <f t="shared" si="2"/>
        <v/>
      </c>
      <c r="AE4" t="str">
        <f t="shared" si="2"/>
        <v/>
      </c>
      <c r="AF4" t="str">
        <f t="shared" si="2"/>
        <v/>
      </c>
      <c r="AG4" t="str">
        <f t="shared" si="2"/>
        <v/>
      </c>
      <c r="AH4">
        <f t="shared" si="3"/>
        <v>0</v>
      </c>
      <c r="AI4">
        <f t="shared" si="4"/>
        <v>0</v>
      </c>
    </row>
    <row r="5" spans="2:37" hidden="1" x14ac:dyDescent="0.2">
      <c r="B5" s="21" t="str">
        <f>IF(ISNA(LOOKUP($C5,BLIOTECAS!$B$1:$B$27,BLIOTECAS!C$1:C$27)),"",LOOKUP($C5,BLIOTECAS!$B$1:$B$27,BLIOTECAS!C$1:C$27))</f>
        <v/>
      </c>
      <c r="C5" t="str">
        <f>TABLA!E5</f>
        <v>F. Bellas Artes</v>
      </c>
      <c r="D5" s="134">
        <f>TABLA!AV5</f>
        <v>0</v>
      </c>
      <c r="E5" s="271">
        <f>TABLA!BA5</f>
        <v>0</v>
      </c>
      <c r="F5" t="str">
        <f t="shared" si="0"/>
        <v/>
      </c>
      <c r="G5" t="str">
        <f t="shared" si="0"/>
        <v/>
      </c>
      <c r="H5" t="str">
        <f t="shared" si="0"/>
        <v/>
      </c>
      <c r="I5" t="str">
        <f t="shared" si="0"/>
        <v/>
      </c>
      <c r="J5" t="str">
        <f t="shared" si="0"/>
        <v/>
      </c>
      <c r="K5" t="str">
        <f t="shared" si="0"/>
        <v/>
      </c>
      <c r="L5" t="str">
        <f t="shared" si="0"/>
        <v/>
      </c>
      <c r="M5" t="str">
        <f t="shared" si="0"/>
        <v/>
      </c>
      <c r="N5" t="str">
        <f t="shared" si="0"/>
        <v/>
      </c>
      <c r="O5" t="str">
        <f t="shared" si="0"/>
        <v/>
      </c>
      <c r="P5" t="str">
        <f t="shared" si="1"/>
        <v/>
      </c>
      <c r="Q5" t="str">
        <f t="shared" si="1"/>
        <v/>
      </c>
      <c r="R5" t="str">
        <f t="shared" si="1"/>
        <v/>
      </c>
      <c r="S5" t="str">
        <f t="shared" si="1"/>
        <v/>
      </c>
      <c r="T5" t="str">
        <f t="shared" si="1"/>
        <v/>
      </c>
      <c r="U5" t="str">
        <f t="shared" si="1"/>
        <v/>
      </c>
      <c r="V5" t="str">
        <f t="shared" si="1"/>
        <v/>
      </c>
      <c r="W5" t="str">
        <f t="shared" si="1"/>
        <v/>
      </c>
      <c r="X5" t="str">
        <f t="shared" si="1"/>
        <v/>
      </c>
      <c r="Y5" t="str">
        <f t="shared" si="1"/>
        <v/>
      </c>
      <c r="Z5" t="str">
        <f t="shared" si="2"/>
        <v/>
      </c>
      <c r="AA5" t="str">
        <f t="shared" si="2"/>
        <v/>
      </c>
      <c r="AB5" t="str">
        <f t="shared" si="2"/>
        <v/>
      </c>
      <c r="AC5" t="str">
        <f t="shared" si="2"/>
        <v/>
      </c>
      <c r="AD5" t="str">
        <f t="shared" si="2"/>
        <v/>
      </c>
      <c r="AE5" t="str">
        <f t="shared" si="2"/>
        <v/>
      </c>
      <c r="AF5" t="str">
        <f t="shared" si="2"/>
        <v/>
      </c>
      <c r="AG5" t="str">
        <f t="shared" si="2"/>
        <v/>
      </c>
      <c r="AH5">
        <f t="shared" si="3"/>
        <v>0</v>
      </c>
      <c r="AI5">
        <f t="shared" si="4"/>
        <v>0</v>
      </c>
    </row>
    <row r="6" spans="2:37" hidden="1" x14ac:dyDescent="0.2">
      <c r="B6" s="21" t="str">
        <f>IF(ISNA(LOOKUP($C6,BLIOTECAS!$B$1:$B$27,BLIOTECAS!C$1:C$27)),"",LOOKUP($C6,BLIOTECAS!$B$1:$B$27,BLIOTECAS!C$1:C$27))</f>
        <v/>
      </c>
      <c r="C6" t="str">
        <f>TABLA!E6</f>
        <v>F. Enfermería, Fisioterapia y Podología</v>
      </c>
      <c r="D6" s="134">
        <f>TABLA!AV6</f>
        <v>0</v>
      </c>
      <c r="E6" s="271">
        <f>TABLA!BA6</f>
        <v>0</v>
      </c>
      <c r="F6" t="str">
        <f t="shared" si="0"/>
        <v/>
      </c>
      <c r="G6" t="str">
        <f t="shared" si="0"/>
        <v/>
      </c>
      <c r="H6" t="str">
        <f t="shared" si="0"/>
        <v/>
      </c>
      <c r="I6" t="str">
        <f t="shared" si="0"/>
        <v/>
      </c>
      <c r="J6" t="str">
        <f t="shared" si="0"/>
        <v/>
      </c>
      <c r="K6" t="str">
        <f t="shared" si="0"/>
        <v/>
      </c>
      <c r="L6" t="str">
        <f t="shared" si="0"/>
        <v/>
      </c>
      <c r="M6" t="str">
        <f t="shared" si="0"/>
        <v/>
      </c>
      <c r="N6" t="str">
        <f t="shared" si="0"/>
        <v/>
      </c>
      <c r="O6" t="str">
        <f t="shared" si="0"/>
        <v/>
      </c>
      <c r="P6" t="str">
        <f t="shared" si="1"/>
        <v/>
      </c>
      <c r="Q6" t="str">
        <f t="shared" si="1"/>
        <v/>
      </c>
      <c r="R6" t="str">
        <f t="shared" si="1"/>
        <v/>
      </c>
      <c r="S6" t="str">
        <f t="shared" si="1"/>
        <v/>
      </c>
      <c r="T6" t="str">
        <f t="shared" si="1"/>
        <v/>
      </c>
      <c r="U6" t="str">
        <f t="shared" si="1"/>
        <v/>
      </c>
      <c r="V6" t="str">
        <f t="shared" si="1"/>
        <v/>
      </c>
      <c r="W6" t="str">
        <f t="shared" si="1"/>
        <v/>
      </c>
      <c r="X6" t="str">
        <f t="shared" si="1"/>
        <v/>
      </c>
      <c r="Y6" t="str">
        <f t="shared" si="1"/>
        <v/>
      </c>
      <c r="Z6" t="str">
        <f t="shared" si="2"/>
        <v/>
      </c>
      <c r="AA6" t="str">
        <f t="shared" si="2"/>
        <v/>
      </c>
      <c r="AB6" t="str">
        <f t="shared" si="2"/>
        <v/>
      </c>
      <c r="AC6" t="str">
        <f t="shared" si="2"/>
        <v/>
      </c>
      <c r="AD6" t="str">
        <f t="shared" si="2"/>
        <v/>
      </c>
      <c r="AE6" t="str">
        <f t="shared" si="2"/>
        <v/>
      </c>
      <c r="AF6" t="str">
        <f t="shared" si="2"/>
        <v/>
      </c>
      <c r="AG6" t="str">
        <f t="shared" si="2"/>
        <v/>
      </c>
      <c r="AH6">
        <f t="shared" si="3"/>
        <v>0</v>
      </c>
      <c r="AI6">
        <f t="shared" si="4"/>
        <v>0</v>
      </c>
    </row>
    <row r="7" spans="2:37" hidden="1" x14ac:dyDescent="0.2">
      <c r="B7" s="21" t="str">
        <f>IF(ISNA(LOOKUP($C7,BLIOTECAS!$B$1:$B$27,BLIOTECAS!C$1:C$27)),"",LOOKUP($C7,BLIOTECAS!$B$1:$B$27,BLIOTECAS!C$1:C$27))</f>
        <v/>
      </c>
      <c r="C7" t="str">
        <f>TABLA!E7</f>
        <v>F. Educación - Centro de Formación del Profesorado</v>
      </c>
      <c r="D7" s="134">
        <f>TABLA!AV7</f>
        <v>0</v>
      </c>
      <c r="E7" s="271" t="str">
        <f>TABLA!BA7</f>
        <v>Muchas gracias por este magnífico servicio.</v>
      </c>
      <c r="F7" t="str">
        <f t="shared" si="0"/>
        <v/>
      </c>
      <c r="G7" t="str">
        <f t="shared" si="0"/>
        <v/>
      </c>
      <c r="H7" t="str">
        <f t="shared" si="0"/>
        <v/>
      </c>
      <c r="I7" t="str">
        <f t="shared" si="0"/>
        <v/>
      </c>
      <c r="J7" t="str">
        <f t="shared" si="0"/>
        <v/>
      </c>
      <c r="K7" t="str">
        <f t="shared" si="0"/>
        <v/>
      </c>
      <c r="L7" t="str">
        <f t="shared" si="0"/>
        <v/>
      </c>
      <c r="M7" t="str">
        <f t="shared" si="0"/>
        <v/>
      </c>
      <c r="N7" t="str">
        <f t="shared" si="0"/>
        <v/>
      </c>
      <c r="O7" t="str">
        <f t="shared" si="0"/>
        <v/>
      </c>
      <c r="P7" t="str">
        <f t="shared" si="1"/>
        <v/>
      </c>
      <c r="Q7" t="str">
        <f t="shared" si="1"/>
        <v/>
      </c>
      <c r="R7" t="str">
        <f t="shared" si="1"/>
        <v/>
      </c>
      <c r="S7" t="str">
        <f t="shared" si="1"/>
        <v/>
      </c>
      <c r="T7" t="str">
        <f t="shared" si="1"/>
        <v/>
      </c>
      <c r="U7" t="str">
        <f t="shared" si="1"/>
        <v/>
      </c>
      <c r="V7" t="str">
        <f t="shared" si="1"/>
        <v/>
      </c>
      <c r="W7" t="str">
        <f t="shared" si="1"/>
        <v/>
      </c>
      <c r="X7" t="str">
        <f t="shared" si="1"/>
        <v/>
      </c>
      <c r="Y7" t="str">
        <f t="shared" si="1"/>
        <v/>
      </c>
      <c r="Z7" t="str">
        <f t="shared" si="2"/>
        <v/>
      </c>
      <c r="AA7" t="str">
        <f t="shared" si="2"/>
        <v/>
      </c>
      <c r="AB7" t="str">
        <f t="shared" si="2"/>
        <v/>
      </c>
      <c r="AC7" t="str">
        <f t="shared" si="2"/>
        <v/>
      </c>
      <c r="AD7" t="str">
        <f t="shared" si="2"/>
        <v/>
      </c>
      <c r="AE7" t="str">
        <f t="shared" si="2"/>
        <v/>
      </c>
      <c r="AF7" t="str">
        <f t="shared" si="2"/>
        <v/>
      </c>
      <c r="AG7" t="str">
        <f t="shared" si="2"/>
        <v/>
      </c>
      <c r="AH7">
        <f t="shared" si="3"/>
        <v>0</v>
      </c>
      <c r="AI7">
        <f t="shared" si="4"/>
        <v>1</v>
      </c>
    </row>
    <row r="8" spans="2:37" x14ac:dyDescent="0.2">
      <c r="B8" s="21" t="str">
        <f>IF(ISNA(LOOKUP($C8,BLIOTECAS!$B$1:$B$27,BLIOTECAS!C$1:C$27)),"",LOOKUP($C8,BLIOTECAS!$B$1:$B$27,BLIOTECAS!C$1:C$27))</f>
        <v/>
      </c>
      <c r="C8" t="str">
        <f>TABLA!E8</f>
        <v>F. Ciencias de la Información</v>
      </c>
      <c r="D8" s="134">
        <f>TABLA!AV8</f>
        <v>0</v>
      </c>
      <c r="E8" s="271">
        <f>TABLA!BA8</f>
        <v>0</v>
      </c>
      <c r="F8" t="str">
        <f t="shared" si="0"/>
        <v/>
      </c>
      <c r="G8" t="str">
        <f t="shared" si="0"/>
        <v/>
      </c>
      <c r="H8" t="str">
        <f t="shared" si="0"/>
        <v/>
      </c>
      <c r="I8" t="str">
        <f t="shared" si="0"/>
        <v/>
      </c>
      <c r="J8" t="str">
        <f t="shared" si="0"/>
        <v/>
      </c>
      <c r="K8" t="str">
        <f t="shared" si="0"/>
        <v/>
      </c>
      <c r="L8" t="str">
        <f t="shared" si="0"/>
        <v/>
      </c>
      <c r="M8" t="str">
        <f t="shared" si="0"/>
        <v/>
      </c>
      <c r="N8" t="str">
        <f t="shared" si="0"/>
        <v/>
      </c>
      <c r="O8" t="str">
        <f t="shared" si="0"/>
        <v/>
      </c>
      <c r="P8" t="str">
        <f t="shared" si="1"/>
        <v/>
      </c>
      <c r="Q8" t="str">
        <f t="shared" si="1"/>
        <v/>
      </c>
      <c r="R8" t="str">
        <f t="shared" si="1"/>
        <v/>
      </c>
      <c r="S8" t="str">
        <f t="shared" si="1"/>
        <v/>
      </c>
      <c r="T8" t="str">
        <f t="shared" si="1"/>
        <v/>
      </c>
      <c r="U8" t="str">
        <f t="shared" si="1"/>
        <v/>
      </c>
      <c r="V8" t="str">
        <f t="shared" si="1"/>
        <v/>
      </c>
      <c r="W8" t="str">
        <f t="shared" si="1"/>
        <v/>
      </c>
      <c r="X8" t="str">
        <f t="shared" si="1"/>
        <v/>
      </c>
      <c r="Y8" t="str">
        <f t="shared" si="1"/>
        <v/>
      </c>
      <c r="Z8" t="str">
        <f t="shared" si="2"/>
        <v/>
      </c>
      <c r="AA8" t="str">
        <f t="shared" si="2"/>
        <v/>
      </c>
      <c r="AB8" t="str">
        <f t="shared" si="2"/>
        <v/>
      </c>
      <c r="AC8" t="str">
        <f t="shared" si="2"/>
        <v/>
      </c>
      <c r="AD8" t="str">
        <f t="shared" si="2"/>
        <v/>
      </c>
      <c r="AE8" t="str">
        <f t="shared" si="2"/>
        <v/>
      </c>
      <c r="AF8" t="str">
        <f t="shared" si="2"/>
        <v/>
      </c>
      <c r="AG8" t="str">
        <f t="shared" si="2"/>
        <v/>
      </c>
      <c r="AH8">
        <f t="shared" si="3"/>
        <v>0</v>
      </c>
      <c r="AI8">
        <f t="shared" si="4"/>
        <v>0</v>
      </c>
    </row>
    <row r="9" spans="2:37" hidden="1" x14ac:dyDescent="0.2">
      <c r="B9" s="21" t="str">
        <f>IF(ISNA(LOOKUP($C9,BLIOTECAS!$B$1:$B$27,BLIOTECAS!C$1:C$27)),"",LOOKUP($C9,BLIOTECAS!$B$1:$B$27,BLIOTECAS!C$1:C$27))</f>
        <v/>
      </c>
      <c r="C9" t="str">
        <f>TABLA!E9</f>
        <v>F. Veterinaria</v>
      </c>
      <c r="D9" s="134">
        <f>TABLA!AV9</f>
        <v>0</v>
      </c>
      <c r="E9" s="271">
        <f>TABLA!BA9</f>
        <v>0</v>
      </c>
      <c r="F9" t="str">
        <f t="shared" si="0"/>
        <v/>
      </c>
      <c r="G9" t="str">
        <f t="shared" si="0"/>
        <v/>
      </c>
      <c r="H9" t="str">
        <f t="shared" si="0"/>
        <v/>
      </c>
      <c r="I9" t="str">
        <f t="shared" si="0"/>
        <v/>
      </c>
      <c r="J9" t="str">
        <f t="shared" si="0"/>
        <v/>
      </c>
      <c r="K9" t="str">
        <f t="shared" si="0"/>
        <v/>
      </c>
      <c r="L9" t="str">
        <f t="shared" si="0"/>
        <v/>
      </c>
      <c r="M9" t="str">
        <f t="shared" si="0"/>
        <v/>
      </c>
      <c r="N9" t="str">
        <f t="shared" si="0"/>
        <v/>
      </c>
      <c r="O9" t="str">
        <f t="shared" si="0"/>
        <v/>
      </c>
      <c r="P9" t="str">
        <f t="shared" si="1"/>
        <v/>
      </c>
      <c r="Q9" t="str">
        <f t="shared" si="1"/>
        <v/>
      </c>
      <c r="R9" t="str">
        <f t="shared" si="1"/>
        <v/>
      </c>
      <c r="S9" t="str">
        <f t="shared" si="1"/>
        <v/>
      </c>
      <c r="T9" t="str">
        <f t="shared" si="1"/>
        <v/>
      </c>
      <c r="U9" t="str">
        <f t="shared" si="1"/>
        <v/>
      </c>
      <c r="V9" t="str">
        <f t="shared" si="1"/>
        <v/>
      </c>
      <c r="W9" t="str">
        <f t="shared" si="1"/>
        <v/>
      </c>
      <c r="X9" t="str">
        <f t="shared" si="1"/>
        <v/>
      </c>
      <c r="Y9" t="str">
        <f t="shared" si="1"/>
        <v/>
      </c>
      <c r="Z9" t="str">
        <f t="shared" si="2"/>
        <v/>
      </c>
      <c r="AA9" t="str">
        <f t="shared" si="2"/>
        <v/>
      </c>
      <c r="AB9" t="str">
        <f t="shared" si="2"/>
        <v/>
      </c>
      <c r="AC9" t="str">
        <f t="shared" si="2"/>
        <v/>
      </c>
      <c r="AD9" t="str">
        <f t="shared" si="2"/>
        <v/>
      </c>
      <c r="AE9" t="str">
        <f t="shared" si="2"/>
        <v/>
      </c>
      <c r="AF9" t="str">
        <f t="shared" si="2"/>
        <v/>
      </c>
      <c r="AG9" t="str">
        <f t="shared" si="2"/>
        <v/>
      </c>
      <c r="AH9">
        <f t="shared" si="3"/>
        <v>0</v>
      </c>
      <c r="AI9">
        <f t="shared" si="4"/>
        <v>0</v>
      </c>
    </row>
    <row r="10" spans="2:37" hidden="1" x14ac:dyDescent="0.2">
      <c r="B10" s="21" t="str">
        <f>IF(ISNA(LOOKUP($C10,BLIOTECAS!$B$1:$B$27,BLIOTECAS!C$1:C$27)),"",LOOKUP($C10,BLIOTECAS!$B$1:$B$27,BLIOTECAS!C$1:C$27))</f>
        <v/>
      </c>
      <c r="C10" t="str">
        <f>TABLA!E10</f>
        <v>F. Psicología</v>
      </c>
      <c r="D10" s="134">
        <f>TABLA!AV10</f>
        <v>0</v>
      </c>
      <c r="E10" s="271">
        <f>TABLA!BA10</f>
        <v>0</v>
      </c>
      <c r="F10" t="str">
        <f t="shared" si="0"/>
        <v/>
      </c>
      <c r="G10" t="str">
        <f t="shared" si="0"/>
        <v/>
      </c>
      <c r="H10" t="str">
        <f t="shared" si="0"/>
        <v/>
      </c>
      <c r="I10" t="str">
        <f t="shared" si="0"/>
        <v/>
      </c>
      <c r="J10" t="str">
        <f t="shared" si="0"/>
        <v/>
      </c>
      <c r="K10" t="str">
        <f t="shared" si="0"/>
        <v/>
      </c>
      <c r="L10" t="str">
        <f t="shared" si="0"/>
        <v/>
      </c>
      <c r="M10" t="str">
        <f t="shared" si="0"/>
        <v/>
      </c>
      <c r="N10" t="str">
        <f t="shared" si="0"/>
        <v/>
      </c>
      <c r="O10" t="str">
        <f t="shared" si="0"/>
        <v/>
      </c>
      <c r="P10" t="str">
        <f t="shared" si="1"/>
        <v/>
      </c>
      <c r="Q10" t="str">
        <f t="shared" si="1"/>
        <v/>
      </c>
      <c r="R10" t="str">
        <f t="shared" si="1"/>
        <v/>
      </c>
      <c r="S10" t="str">
        <f t="shared" si="1"/>
        <v/>
      </c>
      <c r="T10" t="str">
        <f t="shared" si="1"/>
        <v/>
      </c>
      <c r="U10" t="str">
        <f t="shared" si="1"/>
        <v/>
      </c>
      <c r="V10" t="str">
        <f t="shared" si="1"/>
        <v/>
      </c>
      <c r="W10" t="str">
        <f t="shared" si="1"/>
        <v/>
      </c>
      <c r="X10" t="str">
        <f t="shared" si="1"/>
        <v/>
      </c>
      <c r="Y10" t="str">
        <f t="shared" si="1"/>
        <v/>
      </c>
      <c r="Z10" t="str">
        <f t="shared" si="2"/>
        <v/>
      </c>
      <c r="AA10" t="str">
        <f t="shared" si="2"/>
        <v/>
      </c>
      <c r="AB10" t="str">
        <f t="shared" si="2"/>
        <v/>
      </c>
      <c r="AC10" t="str">
        <f t="shared" si="2"/>
        <v/>
      </c>
      <c r="AD10" t="str">
        <f t="shared" si="2"/>
        <v/>
      </c>
      <c r="AE10" t="str">
        <f t="shared" si="2"/>
        <v/>
      </c>
      <c r="AF10" t="str">
        <f t="shared" si="2"/>
        <v/>
      </c>
      <c r="AG10" t="str">
        <f t="shared" si="2"/>
        <v/>
      </c>
      <c r="AH10">
        <f t="shared" si="3"/>
        <v>0</v>
      </c>
      <c r="AI10">
        <f t="shared" si="4"/>
        <v>0</v>
      </c>
    </row>
    <row r="11" spans="2:37" hidden="1" x14ac:dyDescent="0.2">
      <c r="B11" s="21" t="str">
        <f>IF(ISNA(LOOKUP($C11,BLIOTECAS!$B$1:$B$27,BLIOTECAS!C$1:C$27)),"",LOOKUP($C11,BLIOTECAS!$B$1:$B$27,BLIOTECAS!C$1:C$27))</f>
        <v/>
      </c>
      <c r="C11">
        <f>TABLA!E11</f>
        <v>0</v>
      </c>
      <c r="D11" s="134">
        <f>TABLA!AV11</f>
        <v>0</v>
      </c>
      <c r="E11" s="271">
        <f>TABLA!BA11</f>
        <v>0</v>
      </c>
      <c r="F11" t="str">
        <f t="shared" si="0"/>
        <v/>
      </c>
      <c r="G11" t="str">
        <f t="shared" si="0"/>
        <v/>
      </c>
      <c r="H11" t="str">
        <f t="shared" si="0"/>
        <v/>
      </c>
      <c r="I11" t="str">
        <f t="shared" si="0"/>
        <v/>
      </c>
      <c r="J11" t="str">
        <f t="shared" si="0"/>
        <v/>
      </c>
      <c r="K11" t="str">
        <f t="shared" si="0"/>
        <v/>
      </c>
      <c r="L11" t="str">
        <f t="shared" si="0"/>
        <v/>
      </c>
      <c r="M11" t="str">
        <f t="shared" si="0"/>
        <v/>
      </c>
      <c r="N11" t="str">
        <f t="shared" si="0"/>
        <v/>
      </c>
      <c r="O11" t="str">
        <f t="shared" si="0"/>
        <v/>
      </c>
      <c r="P11" t="str">
        <f t="shared" si="1"/>
        <v/>
      </c>
      <c r="Q11" t="str">
        <f t="shared" si="1"/>
        <v/>
      </c>
      <c r="R11" t="str">
        <f t="shared" si="1"/>
        <v/>
      </c>
      <c r="S11" t="str">
        <f t="shared" si="1"/>
        <v/>
      </c>
      <c r="T11" t="str">
        <f t="shared" si="1"/>
        <v/>
      </c>
      <c r="U11" t="str">
        <f t="shared" si="1"/>
        <v/>
      </c>
      <c r="V11" t="str">
        <f t="shared" si="1"/>
        <v/>
      </c>
      <c r="W11" t="str">
        <f t="shared" si="1"/>
        <v/>
      </c>
      <c r="X11" t="str">
        <f t="shared" si="1"/>
        <v/>
      </c>
      <c r="Y11" t="str">
        <f t="shared" si="1"/>
        <v/>
      </c>
      <c r="Z11" t="str">
        <f t="shared" si="2"/>
        <v/>
      </c>
      <c r="AA11" t="str">
        <f t="shared" si="2"/>
        <v/>
      </c>
      <c r="AB11" t="str">
        <f t="shared" si="2"/>
        <v/>
      </c>
      <c r="AC11" t="str">
        <f t="shared" si="2"/>
        <v/>
      </c>
      <c r="AD11" t="str">
        <f t="shared" si="2"/>
        <v/>
      </c>
      <c r="AE11" t="str">
        <f t="shared" si="2"/>
        <v/>
      </c>
      <c r="AF11" t="str">
        <f t="shared" si="2"/>
        <v/>
      </c>
      <c r="AG11" t="str">
        <f t="shared" si="2"/>
        <v/>
      </c>
      <c r="AH11">
        <f t="shared" si="3"/>
        <v>0</v>
      </c>
      <c r="AI11">
        <f t="shared" si="4"/>
        <v>0</v>
      </c>
    </row>
    <row r="12" spans="2:37" ht="38.25" hidden="1" x14ac:dyDescent="0.2">
      <c r="B12" s="21" t="str">
        <f>IF(ISNA(LOOKUP($C12,BLIOTECAS!$B$1:$B$27,BLIOTECAS!C$1:C$27)),"",LOOKUP($C12,BLIOTECAS!$B$1:$B$27,BLIOTECAS!C$1:C$27))</f>
        <v/>
      </c>
      <c r="C12" t="str">
        <f>TABLA!E12</f>
        <v>F. Geografía e Historia</v>
      </c>
      <c r="D12" s="134">
        <f>TABLA!AV12</f>
        <v>0</v>
      </c>
      <c r="E12" s="271" t="str">
        <f>TABLA!BA12</f>
        <v>No me resultar sencillo consultar los libros electrónicos que tiene la Biblioteca. He intentado varias veces acceder, sin exito. El buscador de Cisne a veces resulta desconcertante: ofrece referencias que no tienen nada que ver con los criterios de busqueda</v>
      </c>
      <c r="F12" t="str">
        <f t="shared" si="0"/>
        <v>x</v>
      </c>
      <c r="G12" t="str">
        <f t="shared" si="0"/>
        <v/>
      </c>
      <c r="H12" t="str">
        <f t="shared" si="0"/>
        <v/>
      </c>
      <c r="I12" t="str">
        <f t="shared" si="0"/>
        <v/>
      </c>
      <c r="J12" t="str">
        <f t="shared" si="0"/>
        <v/>
      </c>
      <c r="K12" t="str">
        <f t="shared" si="0"/>
        <v>x</v>
      </c>
      <c r="L12" t="str">
        <f t="shared" si="0"/>
        <v/>
      </c>
      <c r="M12" t="str">
        <f t="shared" si="0"/>
        <v/>
      </c>
      <c r="N12" t="str">
        <f t="shared" si="0"/>
        <v/>
      </c>
      <c r="O12" t="str">
        <f t="shared" si="0"/>
        <v/>
      </c>
      <c r="P12" t="str">
        <f t="shared" si="1"/>
        <v/>
      </c>
      <c r="Q12" t="str">
        <f t="shared" si="1"/>
        <v/>
      </c>
      <c r="R12" t="str">
        <f t="shared" si="1"/>
        <v/>
      </c>
      <c r="S12" t="str">
        <f t="shared" si="1"/>
        <v/>
      </c>
      <c r="T12" t="str">
        <f t="shared" si="1"/>
        <v/>
      </c>
      <c r="U12" t="str">
        <f t="shared" si="1"/>
        <v/>
      </c>
      <c r="V12" t="str">
        <f t="shared" si="1"/>
        <v/>
      </c>
      <c r="W12" t="str">
        <f t="shared" si="1"/>
        <v/>
      </c>
      <c r="X12" t="str">
        <f t="shared" si="1"/>
        <v/>
      </c>
      <c r="Y12" t="str">
        <f t="shared" si="1"/>
        <v/>
      </c>
      <c r="Z12" t="str">
        <f t="shared" si="2"/>
        <v/>
      </c>
      <c r="AA12" t="str">
        <f t="shared" si="2"/>
        <v/>
      </c>
      <c r="AB12" t="str">
        <f t="shared" si="2"/>
        <v/>
      </c>
      <c r="AC12" t="str">
        <f t="shared" si="2"/>
        <v/>
      </c>
      <c r="AD12" t="str">
        <f t="shared" si="2"/>
        <v/>
      </c>
      <c r="AE12" t="str">
        <f t="shared" si="2"/>
        <v/>
      </c>
      <c r="AF12" t="str">
        <f t="shared" si="2"/>
        <v/>
      </c>
      <c r="AG12" t="str">
        <f t="shared" si="2"/>
        <v/>
      </c>
      <c r="AH12">
        <f t="shared" si="3"/>
        <v>0</v>
      </c>
      <c r="AI12">
        <f t="shared" si="4"/>
        <v>1</v>
      </c>
    </row>
    <row r="13" spans="2:37" ht="38.25" hidden="1" x14ac:dyDescent="0.2">
      <c r="B13" s="21" t="str">
        <f>IF(ISNA(LOOKUP($C13,BLIOTECAS!$B$1:$B$27,BLIOTECAS!C$1:C$27)),"",LOOKUP($C13,BLIOTECAS!$B$1:$B$27,BLIOTECAS!C$1:C$27))</f>
        <v/>
      </c>
      <c r="C13" t="str">
        <f>TABLA!E13</f>
        <v>F. Ciencias Políticas y Sociología</v>
      </c>
      <c r="D13" s="134" t="str">
        <f>TABLA!AV13</f>
        <v>Actividades de fomento de la lectura en colaboración con profesores y estudianes interesados.</v>
      </c>
      <c r="E13" s="271">
        <f>TABLA!BA13</f>
        <v>0</v>
      </c>
      <c r="F13" t="str">
        <f t="shared" si="0"/>
        <v/>
      </c>
      <c r="G13" t="str">
        <f t="shared" si="0"/>
        <v/>
      </c>
      <c r="H13" t="str">
        <f t="shared" si="0"/>
        <v/>
      </c>
      <c r="I13" t="str">
        <f t="shared" si="0"/>
        <v/>
      </c>
      <c r="J13" t="str">
        <f t="shared" si="0"/>
        <v/>
      </c>
      <c r="K13" t="str">
        <f t="shared" si="0"/>
        <v/>
      </c>
      <c r="L13" t="str">
        <f t="shared" si="0"/>
        <v/>
      </c>
      <c r="M13" t="str">
        <f t="shared" si="0"/>
        <v/>
      </c>
      <c r="N13" t="str">
        <f t="shared" si="0"/>
        <v/>
      </c>
      <c r="O13" t="str">
        <f t="shared" si="0"/>
        <v/>
      </c>
      <c r="P13" t="str">
        <f t="shared" si="1"/>
        <v/>
      </c>
      <c r="Q13" t="str">
        <f t="shared" si="1"/>
        <v/>
      </c>
      <c r="R13" t="str">
        <f t="shared" si="1"/>
        <v/>
      </c>
      <c r="S13" t="str">
        <f t="shared" si="1"/>
        <v/>
      </c>
      <c r="T13" t="str">
        <f t="shared" si="1"/>
        <v/>
      </c>
      <c r="U13" t="str">
        <f t="shared" si="1"/>
        <v/>
      </c>
      <c r="V13" t="str">
        <f t="shared" si="1"/>
        <v/>
      </c>
      <c r="W13" t="str">
        <f t="shared" si="1"/>
        <v/>
      </c>
      <c r="X13" t="str">
        <f t="shared" si="1"/>
        <v/>
      </c>
      <c r="Y13" t="str">
        <f t="shared" si="1"/>
        <v/>
      </c>
      <c r="Z13" t="str">
        <f t="shared" si="2"/>
        <v/>
      </c>
      <c r="AA13" t="str">
        <f t="shared" si="2"/>
        <v/>
      </c>
      <c r="AB13" t="str">
        <f t="shared" si="2"/>
        <v/>
      </c>
      <c r="AC13" t="str">
        <f t="shared" si="2"/>
        <v/>
      </c>
      <c r="AD13" t="str">
        <f t="shared" si="2"/>
        <v/>
      </c>
      <c r="AE13" t="str">
        <f t="shared" si="2"/>
        <v/>
      </c>
      <c r="AF13" t="str">
        <f t="shared" si="2"/>
        <v/>
      </c>
      <c r="AG13" t="str">
        <f t="shared" si="2"/>
        <v/>
      </c>
      <c r="AH13">
        <f t="shared" si="3"/>
        <v>1</v>
      </c>
      <c r="AI13">
        <f t="shared" si="4"/>
        <v>0</v>
      </c>
    </row>
    <row r="14" spans="2:37" hidden="1" x14ac:dyDescent="0.2">
      <c r="B14" s="21" t="str">
        <f>IF(ISNA(LOOKUP($C14,BLIOTECAS!$B$1:$B$27,BLIOTECAS!C$1:C$27)),"",LOOKUP($C14,BLIOTECAS!$B$1:$B$27,BLIOTECAS!C$1:C$27))</f>
        <v/>
      </c>
      <c r="C14" t="str">
        <f>TABLA!E14</f>
        <v>F. Enfermería, Fisioterapia y Podología</v>
      </c>
      <c r="D14" s="134">
        <f>TABLA!AV14</f>
        <v>0</v>
      </c>
      <c r="E14" s="271">
        <f>TABLA!BA14</f>
        <v>0</v>
      </c>
      <c r="F14" t="str">
        <f t="shared" si="0"/>
        <v/>
      </c>
      <c r="G14" t="str">
        <f t="shared" si="0"/>
        <v/>
      </c>
      <c r="H14" t="str">
        <f t="shared" si="0"/>
        <v/>
      </c>
      <c r="I14" t="str">
        <f t="shared" si="0"/>
        <v/>
      </c>
      <c r="J14" t="str">
        <f t="shared" si="0"/>
        <v/>
      </c>
      <c r="K14" t="str">
        <f t="shared" si="0"/>
        <v/>
      </c>
      <c r="L14" t="str">
        <f t="shared" si="0"/>
        <v/>
      </c>
      <c r="M14" t="str">
        <f t="shared" si="0"/>
        <v/>
      </c>
      <c r="N14" t="str">
        <f t="shared" si="0"/>
        <v/>
      </c>
      <c r="O14" t="str">
        <f t="shared" si="0"/>
        <v/>
      </c>
      <c r="P14" t="str">
        <f t="shared" si="1"/>
        <v/>
      </c>
      <c r="Q14" t="str">
        <f t="shared" si="1"/>
        <v/>
      </c>
      <c r="R14" t="str">
        <f t="shared" si="1"/>
        <v/>
      </c>
      <c r="S14" t="str">
        <f t="shared" si="1"/>
        <v/>
      </c>
      <c r="T14" t="str">
        <f t="shared" si="1"/>
        <v/>
      </c>
      <c r="U14" t="str">
        <f t="shared" si="1"/>
        <v/>
      </c>
      <c r="V14" t="str">
        <f t="shared" si="1"/>
        <v/>
      </c>
      <c r="W14" t="str">
        <f t="shared" si="1"/>
        <v/>
      </c>
      <c r="X14" t="str">
        <f t="shared" si="1"/>
        <v/>
      </c>
      <c r="Y14" t="str">
        <f t="shared" si="1"/>
        <v/>
      </c>
      <c r="Z14" t="str">
        <f t="shared" si="2"/>
        <v/>
      </c>
      <c r="AA14" t="str">
        <f t="shared" si="2"/>
        <v/>
      </c>
      <c r="AB14" t="str">
        <f t="shared" si="2"/>
        <v/>
      </c>
      <c r="AC14" t="str">
        <f t="shared" si="2"/>
        <v/>
      </c>
      <c r="AD14" t="str">
        <f t="shared" si="2"/>
        <v/>
      </c>
      <c r="AE14" t="str">
        <f t="shared" si="2"/>
        <v/>
      </c>
      <c r="AF14" t="str">
        <f t="shared" si="2"/>
        <v/>
      </c>
      <c r="AG14" t="str">
        <f t="shared" si="2"/>
        <v/>
      </c>
      <c r="AH14">
        <f t="shared" si="3"/>
        <v>0</v>
      </c>
      <c r="AI14">
        <f t="shared" si="4"/>
        <v>0</v>
      </c>
    </row>
    <row r="15" spans="2:37" ht="102" hidden="1" x14ac:dyDescent="0.2">
      <c r="B15" s="21" t="str">
        <f>IF(ISNA(LOOKUP($C15,BLIOTECAS!$B$1:$B$27,BLIOTECAS!C$1:C$27)),"",LOOKUP($C15,BLIOTECAS!$B$1:$B$27,BLIOTECAS!C$1:C$27))</f>
        <v/>
      </c>
      <c r="C15" t="str">
        <f>TABLA!E15</f>
        <v>F. Derecho</v>
      </c>
      <c r="D15" s="134" t="str">
        <f>TABLA!AV15</f>
        <v>Oferta de prácticas de asistencia a la investigación, que permitan que los estudiantes manejen con fluidez los recursos bibliográficos existentes y con ello ayuden a los profesores con proyectos en vigor (como sucede normalmente en Universidades americanas, pues por esta actividad luego les reconocen créditos).</v>
      </c>
      <c r="E15" s="271" t="str">
        <f>TABLA!BA15</f>
        <v>Revisar periódicamente la actualización automática del portal del investigador con la producción científica UCM (vinculándolo los servicios informáticos a Dialnet u otros registros ). Reforzar al personal, que es magnífico y a veces está desbordado; además de facilitar la colaboración de alumnos.</v>
      </c>
      <c r="F15" t="str">
        <f t="shared" si="0"/>
        <v/>
      </c>
      <c r="G15" t="str">
        <f t="shared" si="0"/>
        <v/>
      </c>
      <c r="H15" t="str">
        <f t="shared" si="0"/>
        <v/>
      </c>
      <c r="I15" t="str">
        <f t="shared" si="0"/>
        <v/>
      </c>
      <c r="J15" t="str">
        <f t="shared" si="0"/>
        <v/>
      </c>
      <c r="K15" t="str">
        <f t="shared" si="0"/>
        <v/>
      </c>
      <c r="L15" t="str">
        <f t="shared" si="0"/>
        <v/>
      </c>
      <c r="M15" t="str">
        <f t="shared" si="0"/>
        <v/>
      </c>
      <c r="N15" t="str">
        <f t="shared" si="0"/>
        <v/>
      </c>
      <c r="O15" t="str">
        <f t="shared" si="0"/>
        <v/>
      </c>
      <c r="P15" t="str">
        <f t="shared" si="1"/>
        <v/>
      </c>
      <c r="Q15" t="str">
        <f t="shared" si="1"/>
        <v/>
      </c>
      <c r="R15" t="str">
        <f t="shared" si="1"/>
        <v/>
      </c>
      <c r="S15" t="str">
        <f t="shared" si="1"/>
        <v/>
      </c>
      <c r="T15" t="str">
        <f t="shared" si="1"/>
        <v/>
      </c>
      <c r="U15" t="str">
        <f t="shared" si="1"/>
        <v/>
      </c>
      <c r="V15" t="str">
        <f t="shared" si="1"/>
        <v/>
      </c>
      <c r="W15" t="str">
        <f t="shared" si="1"/>
        <v/>
      </c>
      <c r="X15" t="str">
        <f t="shared" si="1"/>
        <v/>
      </c>
      <c r="Y15" t="str">
        <f t="shared" si="1"/>
        <v/>
      </c>
      <c r="Z15" t="str">
        <f t="shared" si="2"/>
        <v/>
      </c>
      <c r="AA15" t="str">
        <f t="shared" si="2"/>
        <v>x</v>
      </c>
      <c r="AB15" t="str">
        <f t="shared" si="2"/>
        <v/>
      </c>
      <c r="AC15" t="str">
        <f t="shared" si="2"/>
        <v/>
      </c>
      <c r="AD15" t="str">
        <f t="shared" si="2"/>
        <v/>
      </c>
      <c r="AE15" t="str">
        <f t="shared" si="2"/>
        <v/>
      </c>
      <c r="AF15" t="str">
        <f t="shared" si="2"/>
        <v/>
      </c>
      <c r="AG15" t="str">
        <f t="shared" si="2"/>
        <v/>
      </c>
      <c r="AH15">
        <f t="shared" si="3"/>
        <v>1</v>
      </c>
      <c r="AI15">
        <f t="shared" si="4"/>
        <v>1</v>
      </c>
    </row>
    <row r="16" spans="2:37" hidden="1" x14ac:dyDescent="0.2">
      <c r="B16" s="21" t="str">
        <f>IF(ISNA(LOOKUP($C16,BLIOTECAS!$B$1:$B$27,BLIOTECAS!C$1:C$27)),"",LOOKUP($C16,BLIOTECAS!$B$1:$B$27,BLIOTECAS!C$1:C$27))</f>
        <v/>
      </c>
      <c r="C16" t="str">
        <f>TABLA!E16</f>
        <v>F. Filología</v>
      </c>
      <c r="D16" s="134">
        <f>TABLA!AV16</f>
        <v>0</v>
      </c>
      <c r="E16" s="271">
        <f>TABLA!BA16</f>
        <v>0</v>
      </c>
      <c r="F16" t="str">
        <f t="shared" ref="F16:K16" si="5">IFERROR((IF(FIND(F$1,$E16,1)&gt;0,"x")),"")</f>
        <v/>
      </c>
      <c r="G16" t="str">
        <f t="shared" si="5"/>
        <v/>
      </c>
      <c r="H16" t="str">
        <f t="shared" si="5"/>
        <v/>
      </c>
      <c r="I16" t="str">
        <f t="shared" si="5"/>
        <v/>
      </c>
      <c r="J16" t="str">
        <f t="shared" si="5"/>
        <v/>
      </c>
      <c r="K16" t="str">
        <f t="shared" si="5"/>
        <v/>
      </c>
      <c r="L16" t="str">
        <f t="shared" ref="L16:AA31" si="6">IFERROR((IF(FIND(L$1,$E16,1)&gt;0,"x")),"")</f>
        <v/>
      </c>
      <c r="M16" t="str">
        <f t="shared" si="6"/>
        <v/>
      </c>
      <c r="N16" t="str">
        <f t="shared" si="6"/>
        <v/>
      </c>
      <c r="O16" t="str">
        <f t="shared" si="6"/>
        <v/>
      </c>
      <c r="P16" t="str">
        <f t="shared" si="6"/>
        <v/>
      </c>
      <c r="Q16" t="str">
        <f t="shared" si="6"/>
        <v/>
      </c>
      <c r="R16" t="str">
        <f t="shared" si="6"/>
        <v/>
      </c>
      <c r="S16" t="str">
        <f t="shared" si="6"/>
        <v/>
      </c>
      <c r="T16" t="str">
        <f t="shared" si="6"/>
        <v/>
      </c>
      <c r="U16" t="str">
        <f t="shared" si="6"/>
        <v/>
      </c>
      <c r="V16" t="str">
        <f t="shared" si="6"/>
        <v/>
      </c>
      <c r="W16" t="str">
        <f t="shared" si="6"/>
        <v/>
      </c>
      <c r="X16" t="str">
        <f t="shared" si="6"/>
        <v/>
      </c>
      <c r="Y16" t="str">
        <f t="shared" si="6"/>
        <v/>
      </c>
      <c r="Z16" t="str">
        <f t="shared" si="6"/>
        <v/>
      </c>
      <c r="AA16" t="str">
        <f t="shared" si="6"/>
        <v/>
      </c>
      <c r="AB16" t="str">
        <f t="shared" ref="AB16:AG25" si="7">IFERROR((IF(FIND(AB$1,$E16,1)&gt;0,"x")),"")</f>
        <v/>
      </c>
      <c r="AC16" t="str">
        <f t="shared" si="7"/>
        <v/>
      </c>
      <c r="AD16" t="str">
        <f t="shared" si="7"/>
        <v/>
      </c>
      <c r="AE16" t="str">
        <f t="shared" si="7"/>
        <v/>
      </c>
      <c r="AF16" t="str">
        <f t="shared" si="7"/>
        <v/>
      </c>
      <c r="AG16" t="str">
        <f t="shared" si="7"/>
        <v/>
      </c>
      <c r="AH16">
        <f t="shared" si="3"/>
        <v>0</v>
      </c>
      <c r="AI16">
        <f t="shared" si="4"/>
        <v>0</v>
      </c>
    </row>
    <row r="17" spans="2:35" hidden="1" x14ac:dyDescent="0.2">
      <c r="B17" s="21" t="str">
        <f>IF(ISNA(LOOKUP($C17,BLIOTECAS!$B$1:$B$27,BLIOTECAS!C$1:C$27)),"",LOOKUP($C17,BLIOTECAS!$B$1:$B$27,BLIOTECAS!C$1:C$27))</f>
        <v/>
      </c>
      <c r="C17" t="str">
        <f>TABLA!E17</f>
        <v>F. Educación - Centro de Formación del Profesorado</v>
      </c>
      <c r="D17" s="134">
        <f>TABLA!AV17</f>
        <v>0</v>
      </c>
      <c r="E17" s="271">
        <f>TABLA!BA17</f>
        <v>0</v>
      </c>
      <c r="F17" t="str">
        <f t="shared" ref="F17:U32" si="8">IFERROR((IF(FIND(F$1,$E17,1)&gt;0,"x")),"")</f>
        <v/>
      </c>
      <c r="G17" t="str">
        <f t="shared" si="8"/>
        <v/>
      </c>
      <c r="H17" t="str">
        <f t="shared" si="8"/>
        <v/>
      </c>
      <c r="I17" t="str">
        <f t="shared" si="8"/>
        <v/>
      </c>
      <c r="J17" t="str">
        <f t="shared" si="8"/>
        <v/>
      </c>
      <c r="K17" t="str">
        <f t="shared" si="8"/>
        <v/>
      </c>
      <c r="L17" t="str">
        <f t="shared" si="8"/>
        <v/>
      </c>
      <c r="M17" t="str">
        <f t="shared" si="8"/>
        <v/>
      </c>
      <c r="N17" t="str">
        <f t="shared" si="8"/>
        <v/>
      </c>
      <c r="O17" t="str">
        <f t="shared" si="8"/>
        <v/>
      </c>
      <c r="P17" t="str">
        <f t="shared" si="8"/>
        <v/>
      </c>
      <c r="Q17" t="str">
        <f t="shared" si="8"/>
        <v/>
      </c>
      <c r="R17" t="str">
        <f t="shared" si="8"/>
        <v/>
      </c>
      <c r="S17" t="str">
        <f t="shared" si="8"/>
        <v/>
      </c>
      <c r="T17" t="str">
        <f t="shared" si="8"/>
        <v/>
      </c>
      <c r="U17" t="str">
        <f t="shared" si="8"/>
        <v/>
      </c>
      <c r="V17" t="str">
        <f t="shared" si="6"/>
        <v/>
      </c>
      <c r="W17" t="str">
        <f t="shared" si="6"/>
        <v/>
      </c>
      <c r="X17" t="str">
        <f t="shared" si="6"/>
        <v/>
      </c>
      <c r="Y17" t="str">
        <f t="shared" si="6"/>
        <v/>
      </c>
      <c r="Z17" t="str">
        <f t="shared" si="6"/>
        <v/>
      </c>
      <c r="AA17" t="str">
        <f t="shared" si="6"/>
        <v/>
      </c>
      <c r="AB17" t="str">
        <f t="shared" si="7"/>
        <v/>
      </c>
      <c r="AC17" t="str">
        <f t="shared" si="7"/>
        <v/>
      </c>
      <c r="AD17" t="str">
        <f t="shared" si="7"/>
        <v/>
      </c>
      <c r="AE17" t="str">
        <f t="shared" si="7"/>
        <v/>
      </c>
      <c r="AF17" t="str">
        <f t="shared" si="7"/>
        <v/>
      </c>
      <c r="AG17" t="str">
        <f t="shared" si="7"/>
        <v/>
      </c>
      <c r="AH17">
        <f t="shared" si="3"/>
        <v>0</v>
      </c>
      <c r="AI17">
        <f t="shared" si="4"/>
        <v>0</v>
      </c>
    </row>
    <row r="18" spans="2:35" ht="25.5" hidden="1" x14ac:dyDescent="0.2">
      <c r="B18" s="21" t="str">
        <f>IF(ISNA(LOOKUP($C18,BLIOTECAS!$B$1:$B$27,BLIOTECAS!C$1:C$27)),"",LOOKUP($C18,BLIOTECAS!$B$1:$B$27,BLIOTECAS!C$1:C$27))</f>
        <v/>
      </c>
      <c r="C18" t="str">
        <f>TABLA!E18</f>
        <v>F. Enfermería, Fisioterapia y Podología</v>
      </c>
      <c r="D18" s="134">
        <f>TABLA!AV18</f>
        <v>0</v>
      </c>
      <c r="E18" s="271" t="str">
        <f>TABLA!BA18</f>
        <v>Desconozco algunos de los recursos que ofertáis, y aunque he intentado ir alguno de los cursos, la dificultad del trabajo en el Hospital me lo impidió</v>
      </c>
      <c r="F18" t="str">
        <f t="shared" si="8"/>
        <v/>
      </c>
      <c r="G18" t="str">
        <f t="shared" si="8"/>
        <v/>
      </c>
      <c r="H18" t="str">
        <f t="shared" si="8"/>
        <v/>
      </c>
      <c r="I18" t="str">
        <f t="shared" si="8"/>
        <v/>
      </c>
      <c r="J18" t="str">
        <f t="shared" si="8"/>
        <v/>
      </c>
      <c r="K18" t="str">
        <f t="shared" si="8"/>
        <v/>
      </c>
      <c r="L18" t="str">
        <f t="shared" si="8"/>
        <v/>
      </c>
      <c r="M18" t="str">
        <f t="shared" si="8"/>
        <v/>
      </c>
      <c r="N18" t="str">
        <f t="shared" si="8"/>
        <v/>
      </c>
      <c r="O18" t="str">
        <f t="shared" si="8"/>
        <v/>
      </c>
      <c r="P18" t="str">
        <f t="shared" si="8"/>
        <v/>
      </c>
      <c r="Q18" t="str">
        <f t="shared" si="8"/>
        <v/>
      </c>
      <c r="R18" t="str">
        <f t="shared" si="8"/>
        <v/>
      </c>
      <c r="S18" t="str">
        <f t="shared" si="8"/>
        <v/>
      </c>
      <c r="T18" t="str">
        <f t="shared" si="8"/>
        <v/>
      </c>
      <c r="U18" t="str">
        <f t="shared" si="8"/>
        <v/>
      </c>
      <c r="V18" t="str">
        <f t="shared" si="6"/>
        <v/>
      </c>
      <c r="W18" t="str">
        <f t="shared" si="6"/>
        <v/>
      </c>
      <c r="X18" t="str">
        <f t="shared" si="6"/>
        <v/>
      </c>
      <c r="Y18" t="str">
        <f t="shared" si="6"/>
        <v/>
      </c>
      <c r="Z18" t="str">
        <f t="shared" si="6"/>
        <v/>
      </c>
      <c r="AA18" t="str">
        <f t="shared" si="6"/>
        <v/>
      </c>
      <c r="AB18" t="str">
        <f t="shared" si="7"/>
        <v/>
      </c>
      <c r="AC18" t="str">
        <f t="shared" si="7"/>
        <v/>
      </c>
      <c r="AD18" t="str">
        <f t="shared" si="7"/>
        <v/>
      </c>
      <c r="AE18" t="str">
        <f t="shared" si="7"/>
        <v>x</v>
      </c>
      <c r="AF18" t="str">
        <f t="shared" si="7"/>
        <v/>
      </c>
      <c r="AG18" t="str">
        <f t="shared" si="7"/>
        <v/>
      </c>
      <c r="AH18">
        <f t="shared" si="3"/>
        <v>0</v>
      </c>
      <c r="AI18">
        <f t="shared" si="4"/>
        <v>1</v>
      </c>
    </row>
    <row r="19" spans="2:35" ht="25.5" hidden="1" x14ac:dyDescent="0.2">
      <c r="B19" s="21" t="str">
        <f>IF(ISNA(LOOKUP($C19,BLIOTECAS!$B$1:$B$27,BLIOTECAS!C$1:C$27)),"",LOOKUP($C19,BLIOTECAS!$B$1:$B$27,BLIOTECAS!C$1:C$27))</f>
        <v/>
      </c>
      <c r="C19" t="str">
        <f>TABLA!E19</f>
        <v>F. Trabajo Social</v>
      </c>
      <c r="D19" s="134">
        <f>TABLA!AV19</f>
        <v>0</v>
      </c>
      <c r="E19" s="271" t="str">
        <f>TABLA!BA19</f>
        <v>No puede "mejorar mucho", porque su nivel ya era muy alto (en relación con mis necesidades). Muchas gracias por el trabajo y por el interés.</v>
      </c>
      <c r="F19" t="str">
        <f t="shared" si="8"/>
        <v/>
      </c>
      <c r="G19" t="str">
        <f t="shared" si="8"/>
        <v/>
      </c>
      <c r="H19" t="str">
        <f t="shared" si="8"/>
        <v/>
      </c>
      <c r="I19" t="str">
        <f t="shared" si="8"/>
        <v/>
      </c>
      <c r="J19" t="str">
        <f t="shared" si="8"/>
        <v/>
      </c>
      <c r="K19" t="str">
        <f t="shared" si="8"/>
        <v/>
      </c>
      <c r="L19" t="str">
        <f t="shared" si="8"/>
        <v/>
      </c>
      <c r="M19" t="str">
        <f t="shared" si="8"/>
        <v/>
      </c>
      <c r="N19" t="str">
        <f t="shared" si="8"/>
        <v/>
      </c>
      <c r="O19" t="str">
        <f t="shared" si="8"/>
        <v/>
      </c>
      <c r="P19" t="str">
        <f t="shared" si="8"/>
        <v/>
      </c>
      <c r="Q19" t="str">
        <f t="shared" si="8"/>
        <v/>
      </c>
      <c r="R19" t="str">
        <f t="shared" si="8"/>
        <v/>
      </c>
      <c r="S19" t="str">
        <f t="shared" si="8"/>
        <v/>
      </c>
      <c r="T19" t="str">
        <f t="shared" si="8"/>
        <v/>
      </c>
      <c r="U19" t="str">
        <f t="shared" si="8"/>
        <v/>
      </c>
      <c r="V19" t="str">
        <f t="shared" si="6"/>
        <v/>
      </c>
      <c r="W19" t="str">
        <f t="shared" si="6"/>
        <v/>
      </c>
      <c r="X19" t="str">
        <f t="shared" si="6"/>
        <v/>
      </c>
      <c r="Y19" t="str">
        <f t="shared" si="6"/>
        <v/>
      </c>
      <c r="Z19" t="str">
        <f t="shared" si="6"/>
        <v/>
      </c>
      <c r="AA19" t="str">
        <f t="shared" si="6"/>
        <v/>
      </c>
      <c r="AB19" t="str">
        <f t="shared" si="7"/>
        <v/>
      </c>
      <c r="AC19" t="str">
        <f t="shared" si="7"/>
        <v/>
      </c>
      <c r="AD19" t="str">
        <f t="shared" si="7"/>
        <v/>
      </c>
      <c r="AE19" t="str">
        <f t="shared" si="7"/>
        <v/>
      </c>
      <c r="AF19" t="str">
        <f t="shared" si="7"/>
        <v/>
      </c>
      <c r="AG19" t="str">
        <f t="shared" si="7"/>
        <v/>
      </c>
      <c r="AH19">
        <f t="shared" si="3"/>
        <v>0</v>
      </c>
      <c r="AI19">
        <f t="shared" si="4"/>
        <v>1</v>
      </c>
    </row>
    <row r="20" spans="2:35" hidden="1" x14ac:dyDescent="0.2">
      <c r="B20" s="21" t="str">
        <f>IF(ISNA(LOOKUP($C20,BLIOTECAS!$B$1:$B$27,BLIOTECAS!C$1:C$27)),"",LOOKUP($C20,BLIOTECAS!$B$1:$B$27,BLIOTECAS!C$1:C$27))</f>
        <v/>
      </c>
      <c r="C20" t="str">
        <f>TABLA!E20</f>
        <v>F. Ciencias Físicas</v>
      </c>
      <c r="D20" s="134">
        <f>TABLA!AV20</f>
        <v>0</v>
      </c>
      <c r="E20" s="271">
        <f>TABLA!BA20</f>
        <v>0</v>
      </c>
      <c r="F20" t="str">
        <f t="shared" si="8"/>
        <v/>
      </c>
      <c r="G20" t="str">
        <f t="shared" si="8"/>
        <v/>
      </c>
      <c r="H20" t="str">
        <f t="shared" si="8"/>
        <v/>
      </c>
      <c r="I20" t="str">
        <f t="shared" si="8"/>
        <v/>
      </c>
      <c r="J20" t="str">
        <f t="shared" si="8"/>
        <v/>
      </c>
      <c r="K20" t="str">
        <f t="shared" si="8"/>
        <v/>
      </c>
      <c r="L20" t="str">
        <f t="shared" si="8"/>
        <v/>
      </c>
      <c r="M20" t="str">
        <f t="shared" si="8"/>
        <v/>
      </c>
      <c r="N20" t="str">
        <f t="shared" si="8"/>
        <v/>
      </c>
      <c r="O20" t="str">
        <f t="shared" si="8"/>
        <v/>
      </c>
      <c r="P20" t="str">
        <f t="shared" si="8"/>
        <v/>
      </c>
      <c r="Q20" t="str">
        <f t="shared" si="8"/>
        <v/>
      </c>
      <c r="R20" t="str">
        <f t="shared" si="8"/>
        <v/>
      </c>
      <c r="S20" t="str">
        <f t="shared" si="8"/>
        <v/>
      </c>
      <c r="T20" t="str">
        <f t="shared" si="8"/>
        <v/>
      </c>
      <c r="U20" t="str">
        <f t="shared" si="8"/>
        <v/>
      </c>
      <c r="V20" t="str">
        <f t="shared" si="6"/>
        <v/>
      </c>
      <c r="W20" t="str">
        <f t="shared" si="6"/>
        <v/>
      </c>
      <c r="X20" t="str">
        <f t="shared" si="6"/>
        <v/>
      </c>
      <c r="Y20" t="str">
        <f t="shared" si="6"/>
        <v/>
      </c>
      <c r="Z20" t="str">
        <f t="shared" si="6"/>
        <v/>
      </c>
      <c r="AA20" t="str">
        <f t="shared" si="6"/>
        <v/>
      </c>
      <c r="AB20" t="str">
        <f t="shared" si="7"/>
        <v/>
      </c>
      <c r="AC20" t="str">
        <f t="shared" si="7"/>
        <v/>
      </c>
      <c r="AD20" t="str">
        <f t="shared" si="7"/>
        <v/>
      </c>
      <c r="AE20" t="str">
        <f t="shared" si="7"/>
        <v/>
      </c>
      <c r="AF20" t="str">
        <f t="shared" si="7"/>
        <v/>
      </c>
      <c r="AG20" t="str">
        <f t="shared" si="7"/>
        <v/>
      </c>
      <c r="AH20">
        <f t="shared" si="3"/>
        <v>0</v>
      </c>
      <c r="AI20">
        <f t="shared" si="4"/>
        <v>0</v>
      </c>
    </row>
    <row r="21" spans="2:35" hidden="1" x14ac:dyDescent="0.2">
      <c r="B21" s="21" t="str">
        <f>IF(ISNA(LOOKUP($C21,BLIOTECAS!$B$1:$B$27,BLIOTECAS!C$1:C$27)),"",LOOKUP($C21,BLIOTECAS!$B$1:$B$27,BLIOTECAS!C$1:C$27))</f>
        <v/>
      </c>
      <c r="C21" t="str">
        <f>TABLA!E21</f>
        <v>F. Enfermería, Fisioterapia y Podología</v>
      </c>
      <c r="D21" s="134">
        <f>TABLA!AV21</f>
        <v>0</v>
      </c>
      <c r="E21" s="271">
        <f>TABLA!BA21</f>
        <v>0</v>
      </c>
      <c r="F21" t="str">
        <f t="shared" si="8"/>
        <v/>
      </c>
      <c r="G21" t="str">
        <f t="shared" si="8"/>
        <v/>
      </c>
      <c r="H21" t="str">
        <f t="shared" si="8"/>
        <v/>
      </c>
      <c r="I21" t="str">
        <f t="shared" si="8"/>
        <v/>
      </c>
      <c r="J21" t="str">
        <f t="shared" si="8"/>
        <v/>
      </c>
      <c r="K21" t="str">
        <f t="shared" si="8"/>
        <v/>
      </c>
      <c r="L21" t="str">
        <f t="shared" si="8"/>
        <v/>
      </c>
      <c r="M21" t="str">
        <f t="shared" si="8"/>
        <v/>
      </c>
      <c r="N21" t="str">
        <f t="shared" si="8"/>
        <v/>
      </c>
      <c r="O21" t="str">
        <f t="shared" si="8"/>
        <v/>
      </c>
      <c r="P21" t="str">
        <f t="shared" si="8"/>
        <v/>
      </c>
      <c r="Q21" t="str">
        <f t="shared" si="8"/>
        <v/>
      </c>
      <c r="R21" t="str">
        <f t="shared" si="8"/>
        <v/>
      </c>
      <c r="S21" t="str">
        <f t="shared" si="8"/>
        <v/>
      </c>
      <c r="T21" t="str">
        <f t="shared" si="8"/>
        <v/>
      </c>
      <c r="U21" t="str">
        <f t="shared" si="8"/>
        <v/>
      </c>
      <c r="V21" t="str">
        <f t="shared" si="6"/>
        <v/>
      </c>
      <c r="W21" t="str">
        <f t="shared" si="6"/>
        <v/>
      </c>
      <c r="X21" t="str">
        <f t="shared" si="6"/>
        <v/>
      </c>
      <c r="Y21" t="str">
        <f t="shared" si="6"/>
        <v/>
      </c>
      <c r="Z21" t="str">
        <f t="shared" si="6"/>
        <v/>
      </c>
      <c r="AA21" t="str">
        <f t="shared" si="6"/>
        <v/>
      </c>
      <c r="AB21" t="str">
        <f t="shared" si="7"/>
        <v/>
      </c>
      <c r="AC21" t="str">
        <f t="shared" si="7"/>
        <v/>
      </c>
      <c r="AD21" t="str">
        <f t="shared" si="7"/>
        <v/>
      </c>
      <c r="AE21" t="str">
        <f t="shared" si="7"/>
        <v/>
      </c>
      <c r="AF21" t="str">
        <f t="shared" si="7"/>
        <v/>
      </c>
      <c r="AG21" t="str">
        <f t="shared" si="7"/>
        <v/>
      </c>
      <c r="AH21">
        <f t="shared" si="3"/>
        <v>0</v>
      </c>
      <c r="AI21">
        <f t="shared" si="4"/>
        <v>0</v>
      </c>
    </row>
    <row r="22" spans="2:35" hidden="1" x14ac:dyDescent="0.2">
      <c r="B22" s="21" t="str">
        <f>IF(ISNA(LOOKUP($C22,BLIOTECAS!$B$1:$B$27,BLIOTECAS!C$1:C$27)),"",LOOKUP($C22,BLIOTECAS!$B$1:$B$27,BLIOTECAS!C$1:C$27))</f>
        <v/>
      </c>
      <c r="C22" t="str">
        <f>TABLA!E22</f>
        <v>F. Enfermería, Fisioterapia y Podología</v>
      </c>
      <c r="D22" s="134">
        <f>TABLA!AV22</f>
        <v>0</v>
      </c>
      <c r="E22" s="271">
        <f>TABLA!BA22</f>
        <v>0</v>
      </c>
      <c r="F22" t="str">
        <f t="shared" si="8"/>
        <v/>
      </c>
      <c r="G22" t="str">
        <f t="shared" si="8"/>
        <v/>
      </c>
      <c r="H22" t="str">
        <f t="shared" si="8"/>
        <v/>
      </c>
      <c r="I22" t="str">
        <f t="shared" si="8"/>
        <v/>
      </c>
      <c r="J22" t="str">
        <f t="shared" si="8"/>
        <v/>
      </c>
      <c r="K22" t="str">
        <f t="shared" si="8"/>
        <v/>
      </c>
      <c r="L22" t="str">
        <f t="shared" si="8"/>
        <v/>
      </c>
      <c r="M22" t="str">
        <f t="shared" si="8"/>
        <v/>
      </c>
      <c r="N22" t="str">
        <f t="shared" si="8"/>
        <v/>
      </c>
      <c r="O22" t="str">
        <f t="shared" si="8"/>
        <v/>
      </c>
      <c r="P22" t="str">
        <f t="shared" si="8"/>
        <v/>
      </c>
      <c r="Q22" t="str">
        <f t="shared" si="8"/>
        <v/>
      </c>
      <c r="R22" t="str">
        <f t="shared" si="8"/>
        <v/>
      </c>
      <c r="S22" t="str">
        <f t="shared" si="8"/>
        <v/>
      </c>
      <c r="T22" t="str">
        <f t="shared" si="8"/>
        <v/>
      </c>
      <c r="U22" t="str">
        <f t="shared" si="8"/>
        <v/>
      </c>
      <c r="V22" t="str">
        <f t="shared" si="6"/>
        <v/>
      </c>
      <c r="W22" t="str">
        <f t="shared" si="6"/>
        <v/>
      </c>
      <c r="X22" t="str">
        <f t="shared" si="6"/>
        <v/>
      </c>
      <c r="Y22" t="str">
        <f t="shared" si="6"/>
        <v/>
      </c>
      <c r="Z22" t="str">
        <f t="shared" si="6"/>
        <v/>
      </c>
      <c r="AA22" t="str">
        <f t="shared" si="6"/>
        <v/>
      </c>
      <c r="AB22" t="str">
        <f t="shared" si="7"/>
        <v/>
      </c>
      <c r="AC22" t="str">
        <f t="shared" si="7"/>
        <v/>
      </c>
      <c r="AD22" t="str">
        <f t="shared" si="7"/>
        <v/>
      </c>
      <c r="AE22" t="str">
        <f t="shared" si="7"/>
        <v/>
      </c>
      <c r="AF22" t="str">
        <f t="shared" si="7"/>
        <v/>
      </c>
      <c r="AG22" t="str">
        <f t="shared" si="7"/>
        <v/>
      </c>
      <c r="AH22">
        <f t="shared" si="3"/>
        <v>0</v>
      </c>
      <c r="AI22">
        <f t="shared" si="4"/>
        <v>0</v>
      </c>
    </row>
    <row r="23" spans="2:35" hidden="1" x14ac:dyDescent="0.2">
      <c r="B23" s="21" t="str">
        <f>IF(ISNA(LOOKUP($C23,BLIOTECAS!$B$1:$B$27,BLIOTECAS!C$1:C$27)),"",LOOKUP($C23,BLIOTECAS!$B$1:$B$27,BLIOTECAS!C$1:C$27))</f>
        <v/>
      </c>
      <c r="C23" t="str">
        <f>TABLA!E23</f>
        <v>F. Derecho</v>
      </c>
      <c r="D23" s="134">
        <f>TABLA!AV23</f>
        <v>0</v>
      </c>
      <c r="E23" s="271">
        <f>TABLA!BA23</f>
        <v>0</v>
      </c>
      <c r="F23" t="str">
        <f t="shared" si="8"/>
        <v/>
      </c>
      <c r="G23" t="str">
        <f t="shared" si="8"/>
        <v/>
      </c>
      <c r="H23" t="str">
        <f t="shared" si="8"/>
        <v/>
      </c>
      <c r="I23" t="str">
        <f t="shared" si="8"/>
        <v/>
      </c>
      <c r="J23" t="str">
        <f t="shared" si="8"/>
        <v/>
      </c>
      <c r="K23" t="str">
        <f t="shared" si="8"/>
        <v/>
      </c>
      <c r="L23" t="str">
        <f t="shared" si="8"/>
        <v/>
      </c>
      <c r="M23" t="str">
        <f t="shared" si="8"/>
        <v/>
      </c>
      <c r="N23" t="str">
        <f t="shared" si="8"/>
        <v/>
      </c>
      <c r="O23" t="str">
        <f t="shared" si="8"/>
        <v/>
      </c>
      <c r="P23" t="str">
        <f t="shared" si="8"/>
        <v/>
      </c>
      <c r="Q23" t="str">
        <f t="shared" si="8"/>
        <v/>
      </c>
      <c r="R23" t="str">
        <f t="shared" si="8"/>
        <v/>
      </c>
      <c r="S23" t="str">
        <f t="shared" si="8"/>
        <v/>
      </c>
      <c r="T23" t="str">
        <f t="shared" si="8"/>
        <v/>
      </c>
      <c r="U23" t="str">
        <f t="shared" si="8"/>
        <v/>
      </c>
      <c r="V23" t="str">
        <f t="shared" si="6"/>
        <v/>
      </c>
      <c r="W23" t="str">
        <f t="shared" si="6"/>
        <v/>
      </c>
      <c r="X23" t="str">
        <f t="shared" si="6"/>
        <v/>
      </c>
      <c r="Y23" t="str">
        <f t="shared" si="6"/>
        <v/>
      </c>
      <c r="Z23" t="str">
        <f t="shared" si="6"/>
        <v/>
      </c>
      <c r="AA23" t="str">
        <f t="shared" si="6"/>
        <v/>
      </c>
      <c r="AB23" t="str">
        <f t="shared" si="7"/>
        <v/>
      </c>
      <c r="AC23" t="str">
        <f t="shared" si="7"/>
        <v/>
      </c>
      <c r="AD23" t="str">
        <f t="shared" si="7"/>
        <v/>
      </c>
      <c r="AE23" t="str">
        <f t="shared" si="7"/>
        <v/>
      </c>
      <c r="AF23" t="str">
        <f t="shared" si="7"/>
        <v/>
      </c>
      <c r="AG23" t="str">
        <f t="shared" si="7"/>
        <v/>
      </c>
      <c r="AH23">
        <f t="shared" si="3"/>
        <v>0</v>
      </c>
      <c r="AI23">
        <f t="shared" si="4"/>
        <v>0</v>
      </c>
    </row>
    <row r="24" spans="2:35" hidden="1" x14ac:dyDescent="0.2">
      <c r="B24" s="21" t="str">
        <f>IF(ISNA(LOOKUP($C24,BLIOTECAS!$B$1:$B$27,BLIOTECAS!C$1:C$27)),"",LOOKUP($C24,BLIOTECAS!$B$1:$B$27,BLIOTECAS!C$1:C$27))</f>
        <v/>
      </c>
      <c r="C24" t="str">
        <f>TABLA!E24</f>
        <v>F. Derecho</v>
      </c>
      <c r="D24" s="134">
        <f>TABLA!AV24</f>
        <v>0</v>
      </c>
      <c r="E24" s="271">
        <f>TABLA!BA24</f>
        <v>0</v>
      </c>
      <c r="F24" t="str">
        <f t="shared" si="8"/>
        <v/>
      </c>
      <c r="G24" t="str">
        <f t="shared" si="8"/>
        <v/>
      </c>
      <c r="H24" t="str">
        <f t="shared" si="8"/>
        <v/>
      </c>
      <c r="I24" t="str">
        <f t="shared" si="8"/>
        <v/>
      </c>
      <c r="J24" t="str">
        <f t="shared" si="8"/>
        <v/>
      </c>
      <c r="K24" t="str">
        <f t="shared" si="8"/>
        <v/>
      </c>
      <c r="L24" t="str">
        <f t="shared" si="8"/>
        <v/>
      </c>
      <c r="M24" t="str">
        <f t="shared" si="8"/>
        <v/>
      </c>
      <c r="N24" t="str">
        <f t="shared" si="8"/>
        <v/>
      </c>
      <c r="O24" t="str">
        <f t="shared" si="8"/>
        <v/>
      </c>
      <c r="P24" t="str">
        <f t="shared" si="8"/>
        <v/>
      </c>
      <c r="Q24" t="str">
        <f t="shared" si="8"/>
        <v/>
      </c>
      <c r="R24" t="str">
        <f t="shared" si="8"/>
        <v/>
      </c>
      <c r="S24" t="str">
        <f t="shared" si="8"/>
        <v/>
      </c>
      <c r="T24" t="str">
        <f t="shared" si="8"/>
        <v/>
      </c>
      <c r="U24" t="str">
        <f t="shared" si="8"/>
        <v/>
      </c>
      <c r="V24" t="str">
        <f t="shared" si="6"/>
        <v/>
      </c>
      <c r="W24" t="str">
        <f t="shared" si="6"/>
        <v/>
      </c>
      <c r="X24" t="str">
        <f t="shared" si="6"/>
        <v/>
      </c>
      <c r="Y24" t="str">
        <f t="shared" si="6"/>
        <v/>
      </c>
      <c r="Z24" t="str">
        <f t="shared" si="6"/>
        <v/>
      </c>
      <c r="AA24" t="str">
        <f t="shared" si="6"/>
        <v/>
      </c>
      <c r="AB24" t="str">
        <f t="shared" si="7"/>
        <v/>
      </c>
      <c r="AC24" t="str">
        <f t="shared" si="7"/>
        <v/>
      </c>
      <c r="AD24" t="str">
        <f t="shared" si="7"/>
        <v/>
      </c>
      <c r="AE24" t="str">
        <f t="shared" si="7"/>
        <v/>
      </c>
      <c r="AF24" t="str">
        <f t="shared" si="7"/>
        <v/>
      </c>
      <c r="AG24" t="str">
        <f t="shared" si="7"/>
        <v/>
      </c>
      <c r="AH24">
        <f t="shared" si="3"/>
        <v>0</v>
      </c>
      <c r="AI24">
        <f t="shared" si="4"/>
        <v>0</v>
      </c>
    </row>
    <row r="25" spans="2:35" ht="25.5" hidden="1" x14ac:dyDescent="0.2">
      <c r="B25" s="21" t="str">
        <f>IF(ISNA(LOOKUP($C25,BLIOTECAS!$B$1:$B$27,BLIOTECAS!C$1:C$27)),"",LOOKUP($C25,BLIOTECAS!$B$1:$B$27,BLIOTECAS!C$1:C$27))</f>
        <v/>
      </c>
      <c r="C25" t="str">
        <f>TABLA!E25</f>
        <v>F. Filología</v>
      </c>
      <c r="D25" s="134">
        <f>TABLA!AV25</f>
        <v>0</v>
      </c>
      <c r="E25" s="271" t="str">
        <f>TABLA!BA25</f>
        <v>El sistema de guardar las búsquedas no funciona bien, de manera que en cada sesión hay que volver a empezar. Debería ser posible elegir el día en que se va a recoger un libro reservado.</v>
      </c>
      <c r="F25" t="str">
        <f t="shared" si="8"/>
        <v/>
      </c>
      <c r="G25" t="str">
        <f t="shared" si="8"/>
        <v>x</v>
      </c>
      <c r="H25" t="str">
        <f t="shared" si="8"/>
        <v/>
      </c>
      <c r="I25" t="str">
        <f t="shared" si="8"/>
        <v/>
      </c>
      <c r="J25" t="str">
        <f t="shared" si="8"/>
        <v/>
      </c>
      <c r="K25" t="str">
        <f t="shared" si="8"/>
        <v/>
      </c>
      <c r="L25" t="str">
        <f t="shared" si="8"/>
        <v/>
      </c>
      <c r="M25" t="str">
        <f t="shared" si="8"/>
        <v/>
      </c>
      <c r="N25" t="str">
        <f t="shared" si="8"/>
        <v/>
      </c>
      <c r="O25" t="str">
        <f t="shared" si="8"/>
        <v/>
      </c>
      <c r="P25" t="str">
        <f t="shared" si="8"/>
        <v/>
      </c>
      <c r="Q25" t="str">
        <f t="shared" si="8"/>
        <v/>
      </c>
      <c r="R25" t="str">
        <f t="shared" si="8"/>
        <v/>
      </c>
      <c r="S25" t="str">
        <f t="shared" si="8"/>
        <v/>
      </c>
      <c r="T25" t="str">
        <f t="shared" si="8"/>
        <v/>
      </c>
      <c r="U25" t="str">
        <f t="shared" si="8"/>
        <v/>
      </c>
      <c r="V25" t="str">
        <f t="shared" si="6"/>
        <v/>
      </c>
      <c r="W25" t="str">
        <f t="shared" si="6"/>
        <v/>
      </c>
      <c r="X25" t="str">
        <f t="shared" si="6"/>
        <v/>
      </c>
      <c r="Y25" t="str">
        <f t="shared" si="6"/>
        <v/>
      </c>
      <c r="Z25" t="str">
        <f t="shared" si="6"/>
        <v/>
      </c>
      <c r="AA25" t="str">
        <f t="shared" si="6"/>
        <v/>
      </c>
      <c r="AB25" t="str">
        <f t="shared" si="7"/>
        <v/>
      </c>
      <c r="AC25" t="str">
        <f t="shared" si="7"/>
        <v/>
      </c>
      <c r="AD25" t="str">
        <f t="shared" si="7"/>
        <v/>
      </c>
      <c r="AE25" t="str">
        <f t="shared" si="7"/>
        <v/>
      </c>
      <c r="AF25" t="str">
        <f t="shared" si="7"/>
        <v/>
      </c>
      <c r="AG25" t="str">
        <f t="shared" si="7"/>
        <v/>
      </c>
      <c r="AH25">
        <f t="shared" si="3"/>
        <v>0</v>
      </c>
      <c r="AI25">
        <f t="shared" si="4"/>
        <v>1</v>
      </c>
    </row>
    <row r="26" spans="2:35" hidden="1" x14ac:dyDescent="0.2">
      <c r="B26" s="21" t="str">
        <f>IF(ISNA(LOOKUP($C26,BLIOTECAS!$B$1:$B$27,BLIOTECAS!C$1:C$27)),"",LOOKUP($C26,BLIOTECAS!$B$1:$B$27,BLIOTECAS!C$1:C$27))</f>
        <v/>
      </c>
      <c r="C26" t="str">
        <f>TABLA!E26</f>
        <v>F. Veterinaria</v>
      </c>
      <c r="D26" s="134">
        <f>TABLA!AV26</f>
        <v>0</v>
      </c>
      <c r="E26" s="271">
        <f>TABLA!BA26</f>
        <v>0</v>
      </c>
      <c r="F26" t="str">
        <f t="shared" si="8"/>
        <v/>
      </c>
      <c r="G26" t="str">
        <f t="shared" si="8"/>
        <v/>
      </c>
      <c r="H26" t="str">
        <f t="shared" si="8"/>
        <v/>
      </c>
      <c r="I26" t="str">
        <f t="shared" si="8"/>
        <v/>
      </c>
      <c r="J26" t="str">
        <f t="shared" si="8"/>
        <v/>
      </c>
      <c r="K26" t="str">
        <f t="shared" si="8"/>
        <v/>
      </c>
      <c r="L26" t="str">
        <f t="shared" si="8"/>
        <v/>
      </c>
      <c r="M26" t="str">
        <f t="shared" si="8"/>
        <v/>
      </c>
      <c r="N26" t="str">
        <f t="shared" si="8"/>
        <v/>
      </c>
      <c r="O26" t="str">
        <f t="shared" si="8"/>
        <v/>
      </c>
      <c r="P26" t="str">
        <f t="shared" si="8"/>
        <v/>
      </c>
      <c r="Q26" t="str">
        <f t="shared" si="8"/>
        <v/>
      </c>
      <c r="R26" t="str">
        <f t="shared" si="8"/>
        <v/>
      </c>
      <c r="S26" t="str">
        <f t="shared" si="8"/>
        <v/>
      </c>
      <c r="T26" t="str">
        <f t="shared" si="8"/>
        <v/>
      </c>
      <c r="U26" t="str">
        <f t="shared" si="8"/>
        <v/>
      </c>
      <c r="V26" t="str">
        <f t="shared" si="6"/>
        <v/>
      </c>
      <c r="W26" t="str">
        <f t="shared" si="6"/>
        <v/>
      </c>
      <c r="X26" t="str">
        <f t="shared" si="6"/>
        <v/>
      </c>
      <c r="Y26" t="str">
        <f t="shared" si="6"/>
        <v/>
      </c>
      <c r="Z26" t="str">
        <f t="shared" si="6"/>
        <v/>
      </c>
      <c r="AA26" t="str">
        <f t="shared" si="6"/>
        <v/>
      </c>
      <c r="AB26" t="str">
        <f t="shared" ref="AB26:AG31" si="9">IFERROR((IF(FIND(AB$1,$E26,1)&gt;0,"x")),"")</f>
        <v/>
      </c>
      <c r="AC26" t="str">
        <f t="shared" si="9"/>
        <v/>
      </c>
      <c r="AD26" t="str">
        <f t="shared" si="9"/>
        <v/>
      </c>
      <c r="AE26" t="str">
        <f t="shared" si="9"/>
        <v/>
      </c>
      <c r="AF26" t="str">
        <f t="shared" si="9"/>
        <v/>
      </c>
      <c r="AG26" t="str">
        <f t="shared" si="9"/>
        <v/>
      </c>
      <c r="AH26">
        <f t="shared" si="3"/>
        <v>0</v>
      </c>
      <c r="AI26">
        <f t="shared" si="4"/>
        <v>0</v>
      </c>
    </row>
    <row r="27" spans="2:35" hidden="1" x14ac:dyDescent="0.2">
      <c r="B27" s="21" t="str">
        <f>IF(ISNA(LOOKUP($C27,BLIOTECAS!$B$1:$B$27,BLIOTECAS!C$1:C$27)),"",LOOKUP($C27,BLIOTECAS!$B$1:$B$27,BLIOTECAS!C$1:C$27))</f>
        <v/>
      </c>
      <c r="C27" t="str">
        <f>TABLA!E27</f>
        <v>F. Comercio y Turismo</v>
      </c>
      <c r="D27" s="134">
        <f>TABLA!AV27</f>
        <v>0</v>
      </c>
      <c r="E27" s="271">
        <f>TABLA!BA27</f>
        <v>0</v>
      </c>
      <c r="F27" t="str">
        <f t="shared" si="8"/>
        <v/>
      </c>
      <c r="G27" t="str">
        <f t="shared" si="8"/>
        <v/>
      </c>
      <c r="H27" t="str">
        <f t="shared" si="8"/>
        <v/>
      </c>
      <c r="I27" t="str">
        <f t="shared" si="8"/>
        <v/>
      </c>
      <c r="J27" t="str">
        <f t="shared" si="8"/>
        <v/>
      </c>
      <c r="K27" t="str">
        <f t="shared" si="8"/>
        <v/>
      </c>
      <c r="L27" t="str">
        <f t="shared" si="8"/>
        <v/>
      </c>
      <c r="M27" t="str">
        <f t="shared" si="8"/>
        <v/>
      </c>
      <c r="N27" t="str">
        <f t="shared" si="8"/>
        <v/>
      </c>
      <c r="O27" t="str">
        <f t="shared" si="8"/>
        <v/>
      </c>
      <c r="P27" t="str">
        <f t="shared" si="8"/>
        <v/>
      </c>
      <c r="Q27" t="str">
        <f t="shared" si="8"/>
        <v/>
      </c>
      <c r="R27" t="str">
        <f t="shared" si="8"/>
        <v/>
      </c>
      <c r="S27" t="str">
        <f t="shared" si="8"/>
        <v/>
      </c>
      <c r="T27" t="str">
        <f t="shared" si="8"/>
        <v/>
      </c>
      <c r="U27" t="str">
        <f t="shared" si="8"/>
        <v/>
      </c>
      <c r="V27" t="str">
        <f t="shared" si="6"/>
        <v/>
      </c>
      <c r="W27" t="str">
        <f t="shared" si="6"/>
        <v/>
      </c>
      <c r="X27" t="str">
        <f t="shared" si="6"/>
        <v/>
      </c>
      <c r="Y27" t="str">
        <f t="shared" si="6"/>
        <v/>
      </c>
      <c r="Z27" t="str">
        <f t="shared" si="6"/>
        <v/>
      </c>
      <c r="AA27" t="str">
        <f t="shared" si="6"/>
        <v/>
      </c>
      <c r="AB27" t="str">
        <f t="shared" si="9"/>
        <v/>
      </c>
      <c r="AC27" t="str">
        <f t="shared" si="9"/>
        <v/>
      </c>
      <c r="AD27" t="str">
        <f t="shared" si="9"/>
        <v/>
      </c>
      <c r="AE27" t="str">
        <f t="shared" si="9"/>
        <v/>
      </c>
      <c r="AF27" t="str">
        <f t="shared" si="9"/>
        <v/>
      </c>
      <c r="AG27" t="str">
        <f t="shared" si="9"/>
        <v/>
      </c>
      <c r="AH27">
        <f t="shared" si="3"/>
        <v>0</v>
      </c>
      <c r="AI27">
        <f t="shared" si="4"/>
        <v>0</v>
      </c>
    </row>
    <row r="28" spans="2:35" ht="127.5" hidden="1" x14ac:dyDescent="0.2">
      <c r="B28" s="21" t="str">
        <f>IF(ISNA(LOOKUP($C28,BLIOTECAS!$B$1:$B$27,BLIOTECAS!C$1:C$27)),"",LOOKUP($C28,BLIOTECAS!$B$1:$B$27,BLIOTECAS!C$1:C$27))</f>
        <v/>
      </c>
      <c r="C28" t="str">
        <f>TABLA!E28</f>
        <v>F. Filología</v>
      </c>
      <c r="D28" s="134" t="str">
        <f>TABLA!AV28</f>
        <v>El mejor apoyo a la investigación es una biblioteca abierta y de libre acceso para sus investigadores. Aunque no es el momento adecuado, sería deseable que las bibliotecas de Filología tuviesen más personal y que algunas, como Clásicas, muy frecuentadas, pero que han reducido su horario por falta de personal, lo recuperasen. Es imperdonable que se cierre a las 17:30. Justo a esas horas muchos profesores podemos irnos a trabajar allí.</v>
      </c>
      <c r="E28" s="271" t="str">
        <f>TABLA!BA28</f>
        <v>El empeoramiento no tiene que ver con el personal o los materiales, sino con el horario reducido de determinadas bibliotecas, precisamente aquellas cuyos fondos no están en internet y que son bibliotecas de investigación, no salas de estudio. Se ha sacrificado el horario de bibliotecas como Clásicas para dar servicio a otras como la María Zambrano. Los fondos de Clásicas son probablemente los mejores de España en su ámbito. Es una pena desaprovecharlos.</v>
      </c>
      <c r="F28" t="str">
        <f t="shared" si="8"/>
        <v/>
      </c>
      <c r="G28" t="str">
        <f t="shared" si="8"/>
        <v/>
      </c>
      <c r="H28" t="str">
        <f t="shared" si="8"/>
        <v/>
      </c>
      <c r="I28" t="str">
        <f t="shared" si="8"/>
        <v/>
      </c>
      <c r="J28" t="str">
        <f t="shared" si="8"/>
        <v/>
      </c>
      <c r="K28" t="str">
        <f t="shared" si="8"/>
        <v/>
      </c>
      <c r="L28" t="str">
        <f t="shared" si="8"/>
        <v/>
      </c>
      <c r="M28" t="str">
        <f t="shared" si="8"/>
        <v/>
      </c>
      <c r="N28" t="str">
        <f t="shared" si="8"/>
        <v/>
      </c>
      <c r="O28" t="str">
        <f t="shared" si="8"/>
        <v/>
      </c>
      <c r="P28" t="str">
        <f t="shared" si="8"/>
        <v>x</v>
      </c>
      <c r="Q28" t="str">
        <f t="shared" si="8"/>
        <v/>
      </c>
      <c r="R28" t="str">
        <f t="shared" si="8"/>
        <v/>
      </c>
      <c r="S28" t="str">
        <f t="shared" si="8"/>
        <v/>
      </c>
      <c r="T28" t="str">
        <f t="shared" si="8"/>
        <v/>
      </c>
      <c r="U28" t="str">
        <f t="shared" si="8"/>
        <v/>
      </c>
      <c r="V28" t="str">
        <f t="shared" si="6"/>
        <v/>
      </c>
      <c r="W28" t="str">
        <f t="shared" si="6"/>
        <v/>
      </c>
      <c r="X28" t="str">
        <f t="shared" si="6"/>
        <v/>
      </c>
      <c r="Y28" t="str">
        <f t="shared" si="6"/>
        <v/>
      </c>
      <c r="Z28" t="str">
        <f t="shared" si="6"/>
        <v/>
      </c>
      <c r="AA28" t="str">
        <f t="shared" si="6"/>
        <v>x</v>
      </c>
      <c r="AB28" t="str">
        <f t="shared" si="9"/>
        <v/>
      </c>
      <c r="AC28" t="str">
        <f t="shared" si="9"/>
        <v/>
      </c>
      <c r="AD28" t="str">
        <f t="shared" si="9"/>
        <v/>
      </c>
      <c r="AE28" t="str">
        <f t="shared" si="9"/>
        <v/>
      </c>
      <c r="AF28" t="str">
        <f t="shared" si="9"/>
        <v/>
      </c>
      <c r="AG28" t="str">
        <f t="shared" si="9"/>
        <v/>
      </c>
      <c r="AH28">
        <f t="shared" si="3"/>
        <v>1</v>
      </c>
      <c r="AI28">
        <f t="shared" si="4"/>
        <v>1</v>
      </c>
    </row>
    <row r="29" spans="2:35" hidden="1" x14ac:dyDescent="0.2">
      <c r="B29" s="21" t="str">
        <f>IF(ISNA(LOOKUP($C29,BLIOTECAS!$B$1:$B$27,BLIOTECAS!C$1:C$27)),"",LOOKUP($C29,BLIOTECAS!$B$1:$B$27,BLIOTECAS!C$1:C$27))</f>
        <v/>
      </c>
      <c r="C29" t="str">
        <f>TABLA!E29</f>
        <v>Otro</v>
      </c>
      <c r="D29" s="134">
        <f>TABLA!AV29</f>
        <v>0</v>
      </c>
      <c r="E29" s="271">
        <f>TABLA!BA29</f>
        <v>0</v>
      </c>
      <c r="F29" t="str">
        <f t="shared" si="8"/>
        <v/>
      </c>
      <c r="G29" t="str">
        <f t="shared" si="8"/>
        <v/>
      </c>
      <c r="H29" t="str">
        <f t="shared" si="8"/>
        <v/>
      </c>
      <c r="I29" t="str">
        <f t="shared" si="8"/>
        <v/>
      </c>
      <c r="J29" t="str">
        <f t="shared" si="8"/>
        <v/>
      </c>
      <c r="K29" t="str">
        <f t="shared" si="8"/>
        <v/>
      </c>
      <c r="L29" t="str">
        <f t="shared" si="8"/>
        <v/>
      </c>
      <c r="M29" t="str">
        <f t="shared" si="8"/>
        <v/>
      </c>
      <c r="N29" t="str">
        <f t="shared" si="8"/>
        <v/>
      </c>
      <c r="O29" t="str">
        <f t="shared" si="8"/>
        <v/>
      </c>
      <c r="P29" t="str">
        <f t="shared" si="8"/>
        <v/>
      </c>
      <c r="Q29" t="str">
        <f t="shared" si="8"/>
        <v/>
      </c>
      <c r="R29" t="str">
        <f t="shared" si="8"/>
        <v/>
      </c>
      <c r="S29" t="str">
        <f t="shared" si="8"/>
        <v/>
      </c>
      <c r="T29" t="str">
        <f t="shared" si="8"/>
        <v/>
      </c>
      <c r="U29" t="str">
        <f t="shared" si="8"/>
        <v/>
      </c>
      <c r="V29" t="str">
        <f t="shared" si="6"/>
        <v/>
      </c>
      <c r="W29" t="str">
        <f t="shared" si="6"/>
        <v/>
      </c>
      <c r="X29" t="str">
        <f t="shared" si="6"/>
        <v/>
      </c>
      <c r="Y29" t="str">
        <f t="shared" si="6"/>
        <v/>
      </c>
      <c r="Z29" t="str">
        <f t="shared" si="6"/>
        <v/>
      </c>
      <c r="AA29" t="str">
        <f t="shared" si="6"/>
        <v/>
      </c>
      <c r="AB29" t="str">
        <f t="shared" si="9"/>
        <v/>
      </c>
      <c r="AC29" t="str">
        <f t="shared" si="9"/>
        <v/>
      </c>
      <c r="AD29" t="str">
        <f t="shared" si="9"/>
        <v/>
      </c>
      <c r="AE29" t="str">
        <f t="shared" si="9"/>
        <v/>
      </c>
      <c r="AF29" t="str">
        <f t="shared" si="9"/>
        <v/>
      </c>
      <c r="AG29" t="str">
        <f t="shared" si="9"/>
        <v/>
      </c>
      <c r="AH29">
        <f t="shared" si="3"/>
        <v>0</v>
      </c>
      <c r="AI29">
        <f t="shared" si="4"/>
        <v>0</v>
      </c>
    </row>
    <row r="30" spans="2:35" hidden="1" x14ac:dyDescent="0.2">
      <c r="B30" s="21" t="str">
        <f>IF(ISNA(LOOKUP($C30,BLIOTECAS!$B$1:$B$27,BLIOTECAS!C$1:C$27)),"",LOOKUP($C30,BLIOTECAS!$B$1:$B$27,BLIOTECAS!C$1:C$27))</f>
        <v/>
      </c>
      <c r="C30" t="str">
        <f>TABLA!E30</f>
        <v>F. Geografía e Historia</v>
      </c>
      <c r="D30" s="134">
        <f>TABLA!AV30</f>
        <v>0</v>
      </c>
      <c r="E30" s="271" t="str">
        <f>TABLA!BA30</f>
        <v>Llevo menos de 1 año. No puedo valorar la última pregunta.</v>
      </c>
      <c r="F30" t="str">
        <f t="shared" si="8"/>
        <v/>
      </c>
      <c r="G30" t="str">
        <f t="shared" si="8"/>
        <v/>
      </c>
      <c r="H30" t="str">
        <f t="shared" si="8"/>
        <v/>
      </c>
      <c r="I30" t="str">
        <f t="shared" si="8"/>
        <v/>
      </c>
      <c r="J30" t="str">
        <f t="shared" si="8"/>
        <v/>
      </c>
      <c r="K30" t="str">
        <f t="shared" si="8"/>
        <v/>
      </c>
      <c r="L30" t="str">
        <f t="shared" si="8"/>
        <v/>
      </c>
      <c r="M30" t="str">
        <f t="shared" si="8"/>
        <v/>
      </c>
      <c r="N30" t="str">
        <f t="shared" si="8"/>
        <v/>
      </c>
      <c r="O30" t="str">
        <f t="shared" si="8"/>
        <v/>
      </c>
      <c r="P30" t="str">
        <f t="shared" si="8"/>
        <v/>
      </c>
      <c r="Q30" t="str">
        <f t="shared" si="8"/>
        <v/>
      </c>
      <c r="R30" t="str">
        <f t="shared" si="8"/>
        <v/>
      </c>
      <c r="S30" t="str">
        <f t="shared" si="8"/>
        <v/>
      </c>
      <c r="T30" t="str">
        <f t="shared" si="8"/>
        <v/>
      </c>
      <c r="U30" t="str">
        <f t="shared" si="8"/>
        <v/>
      </c>
      <c r="V30" t="str">
        <f t="shared" si="6"/>
        <v/>
      </c>
      <c r="W30" t="str">
        <f t="shared" si="6"/>
        <v/>
      </c>
      <c r="X30" t="str">
        <f t="shared" si="6"/>
        <v/>
      </c>
      <c r="Y30" t="str">
        <f t="shared" si="6"/>
        <v/>
      </c>
      <c r="Z30" t="str">
        <f t="shared" si="6"/>
        <v/>
      </c>
      <c r="AA30" t="str">
        <f t="shared" si="6"/>
        <v/>
      </c>
      <c r="AB30" t="str">
        <f t="shared" si="9"/>
        <v/>
      </c>
      <c r="AC30" t="str">
        <f t="shared" si="9"/>
        <v/>
      </c>
      <c r="AD30" t="str">
        <f t="shared" si="9"/>
        <v/>
      </c>
      <c r="AE30" t="str">
        <f t="shared" si="9"/>
        <v/>
      </c>
      <c r="AF30" t="str">
        <f t="shared" si="9"/>
        <v/>
      </c>
      <c r="AG30" t="str">
        <f t="shared" si="9"/>
        <v/>
      </c>
      <c r="AH30">
        <f t="shared" si="3"/>
        <v>0</v>
      </c>
      <c r="AI30">
        <f t="shared" si="4"/>
        <v>1</v>
      </c>
    </row>
    <row r="31" spans="2:35" hidden="1" x14ac:dyDescent="0.2">
      <c r="B31" s="21" t="str">
        <f>IF(ISNA(LOOKUP($C31,BLIOTECAS!$B$1:$B$27,BLIOTECAS!C$1:C$27)),"",LOOKUP($C31,BLIOTECAS!$B$1:$B$27,BLIOTECAS!C$1:C$27))</f>
        <v/>
      </c>
      <c r="C31" t="str">
        <f>TABLA!E31</f>
        <v>F. Educación - Centro de Formación del Profesorado</v>
      </c>
      <c r="D31" s="134" t="str">
        <f>TABLA!AV31</f>
        <v>Open Athens</v>
      </c>
      <c r="E31" s="271">
        <f>TABLA!BA31</f>
        <v>0</v>
      </c>
      <c r="F31" t="str">
        <f t="shared" si="8"/>
        <v/>
      </c>
      <c r="G31" t="str">
        <f t="shared" si="8"/>
        <v/>
      </c>
      <c r="H31" t="str">
        <f t="shared" si="8"/>
        <v/>
      </c>
      <c r="I31" t="str">
        <f t="shared" si="8"/>
        <v/>
      </c>
      <c r="J31" t="str">
        <f t="shared" si="8"/>
        <v/>
      </c>
      <c r="K31" t="str">
        <f t="shared" si="8"/>
        <v/>
      </c>
      <c r="L31" t="str">
        <f t="shared" si="8"/>
        <v/>
      </c>
      <c r="M31" t="str">
        <f t="shared" si="8"/>
        <v/>
      </c>
      <c r="N31" t="str">
        <f t="shared" si="8"/>
        <v/>
      </c>
      <c r="O31" t="str">
        <f t="shared" si="8"/>
        <v/>
      </c>
      <c r="P31" t="str">
        <f t="shared" si="8"/>
        <v/>
      </c>
      <c r="Q31" t="str">
        <f t="shared" si="8"/>
        <v/>
      </c>
      <c r="R31" t="str">
        <f t="shared" si="8"/>
        <v/>
      </c>
      <c r="S31" t="str">
        <f t="shared" si="8"/>
        <v/>
      </c>
      <c r="T31" t="str">
        <f t="shared" si="8"/>
        <v/>
      </c>
      <c r="U31" t="str">
        <f t="shared" si="8"/>
        <v/>
      </c>
      <c r="V31" t="str">
        <f t="shared" si="6"/>
        <v/>
      </c>
      <c r="W31" t="str">
        <f t="shared" si="6"/>
        <v/>
      </c>
      <c r="X31" t="str">
        <f t="shared" si="6"/>
        <v/>
      </c>
      <c r="Y31" t="str">
        <f t="shared" si="6"/>
        <v/>
      </c>
      <c r="Z31" t="str">
        <f t="shared" si="6"/>
        <v/>
      </c>
      <c r="AA31" t="str">
        <f t="shared" si="6"/>
        <v/>
      </c>
      <c r="AB31" t="str">
        <f t="shared" si="9"/>
        <v/>
      </c>
      <c r="AC31" t="str">
        <f t="shared" si="9"/>
        <v/>
      </c>
      <c r="AD31" t="str">
        <f t="shared" si="9"/>
        <v/>
      </c>
      <c r="AE31" t="str">
        <f t="shared" si="9"/>
        <v/>
      </c>
      <c r="AF31" t="str">
        <f t="shared" si="9"/>
        <v/>
      </c>
      <c r="AG31" t="str">
        <f t="shared" si="9"/>
        <v/>
      </c>
      <c r="AH31">
        <f t="shared" si="3"/>
        <v>1</v>
      </c>
      <c r="AI31">
        <f t="shared" si="4"/>
        <v>0</v>
      </c>
    </row>
    <row r="32" spans="2:35" hidden="1" x14ac:dyDescent="0.2">
      <c r="B32" s="21" t="str">
        <f>IF(ISNA(LOOKUP($C32,BLIOTECAS!$B$1:$B$27,BLIOTECAS!C$1:C$27)),"",LOOKUP($C32,BLIOTECAS!$B$1:$B$27,BLIOTECAS!C$1:C$27))</f>
        <v/>
      </c>
      <c r="C32" t="str">
        <f>TABLA!E32</f>
        <v>F. Enfermería, Fisioterapia y Podología</v>
      </c>
      <c r="D32" s="134">
        <f>TABLA!AV32</f>
        <v>0</v>
      </c>
      <c r="E32" s="271">
        <f>TABLA!BA32</f>
        <v>0</v>
      </c>
      <c r="F32" t="str">
        <f t="shared" si="8"/>
        <v/>
      </c>
      <c r="G32" t="str">
        <f t="shared" si="8"/>
        <v/>
      </c>
      <c r="H32" t="str">
        <f t="shared" si="8"/>
        <v/>
      </c>
      <c r="I32" t="str">
        <f t="shared" si="8"/>
        <v/>
      </c>
      <c r="J32" t="str">
        <f t="shared" si="8"/>
        <v/>
      </c>
      <c r="K32" t="str">
        <f t="shared" si="8"/>
        <v/>
      </c>
      <c r="L32" t="str">
        <f t="shared" si="8"/>
        <v/>
      </c>
      <c r="M32" t="str">
        <f t="shared" si="8"/>
        <v/>
      </c>
      <c r="N32" t="str">
        <f t="shared" si="8"/>
        <v/>
      </c>
      <c r="O32" t="str">
        <f t="shared" si="8"/>
        <v/>
      </c>
      <c r="P32" t="str">
        <f t="shared" si="8"/>
        <v/>
      </c>
      <c r="Q32" t="str">
        <f t="shared" si="8"/>
        <v/>
      </c>
      <c r="R32" t="str">
        <f t="shared" si="8"/>
        <v/>
      </c>
      <c r="S32" t="str">
        <f t="shared" si="8"/>
        <v/>
      </c>
      <c r="T32" t="str">
        <f t="shared" si="8"/>
        <v/>
      </c>
      <c r="U32" t="str">
        <f t="shared" ref="U32:AG47" si="10">IFERROR((IF(FIND(U$1,$E32,1)&gt;0,"x")),"")</f>
        <v/>
      </c>
      <c r="V32" t="str">
        <f t="shared" si="10"/>
        <v/>
      </c>
      <c r="W32" t="str">
        <f t="shared" si="10"/>
        <v/>
      </c>
      <c r="X32" t="str">
        <f t="shared" si="10"/>
        <v/>
      </c>
      <c r="Y32" t="str">
        <f t="shared" si="10"/>
        <v/>
      </c>
      <c r="Z32" t="str">
        <f t="shared" si="10"/>
        <v/>
      </c>
      <c r="AA32" t="str">
        <f t="shared" si="10"/>
        <v/>
      </c>
      <c r="AB32" t="str">
        <f t="shared" si="10"/>
        <v/>
      </c>
      <c r="AC32" t="str">
        <f t="shared" si="10"/>
        <v/>
      </c>
      <c r="AD32" t="str">
        <f t="shared" si="10"/>
        <v/>
      </c>
      <c r="AE32" t="str">
        <f t="shared" si="10"/>
        <v/>
      </c>
      <c r="AF32" t="str">
        <f t="shared" si="10"/>
        <v/>
      </c>
      <c r="AG32" t="str">
        <f t="shared" si="10"/>
        <v/>
      </c>
      <c r="AH32">
        <f t="shared" si="3"/>
        <v>0</v>
      </c>
      <c r="AI32">
        <f t="shared" si="4"/>
        <v>0</v>
      </c>
    </row>
    <row r="33" spans="2:35" ht="38.25" hidden="1" x14ac:dyDescent="0.2">
      <c r="B33" s="21" t="str">
        <f>IF(ISNA(LOOKUP($C33,BLIOTECAS!$B$1:$B$27,BLIOTECAS!C$1:C$27)),"",LOOKUP($C33,BLIOTECAS!$B$1:$B$27,BLIOTECAS!C$1:C$27))</f>
        <v/>
      </c>
      <c r="C33" t="str">
        <f>TABLA!E33</f>
        <v>F. Veterinaria</v>
      </c>
      <c r="D33" s="134" t="str">
        <f>TABLA!AV33</f>
        <v>No se me ocurren, puesto que todas las cuestiones, en último término, me las resuelven amablemente de forma personal</v>
      </c>
      <c r="E33" s="271">
        <f>TABLA!BA33</f>
        <v>0</v>
      </c>
      <c r="F33" t="str">
        <f t="shared" ref="F33:U48" si="11">IFERROR((IF(FIND(F$1,$E33,1)&gt;0,"x")),"")</f>
        <v/>
      </c>
      <c r="G33" t="str">
        <f t="shared" si="11"/>
        <v/>
      </c>
      <c r="H33" t="str">
        <f t="shared" si="11"/>
        <v/>
      </c>
      <c r="I33" t="str">
        <f t="shared" si="11"/>
        <v/>
      </c>
      <c r="J33" t="str">
        <f t="shared" si="11"/>
        <v/>
      </c>
      <c r="K33" t="str">
        <f t="shared" si="11"/>
        <v/>
      </c>
      <c r="L33" t="str">
        <f t="shared" si="11"/>
        <v/>
      </c>
      <c r="M33" t="str">
        <f t="shared" si="11"/>
        <v/>
      </c>
      <c r="N33" t="str">
        <f t="shared" si="11"/>
        <v/>
      </c>
      <c r="O33" t="str">
        <f t="shared" si="11"/>
        <v/>
      </c>
      <c r="P33" t="str">
        <f t="shared" si="11"/>
        <v/>
      </c>
      <c r="Q33" t="str">
        <f t="shared" si="11"/>
        <v/>
      </c>
      <c r="R33" t="str">
        <f t="shared" si="11"/>
        <v/>
      </c>
      <c r="S33" t="str">
        <f t="shared" si="11"/>
        <v/>
      </c>
      <c r="T33" t="str">
        <f t="shared" si="11"/>
        <v/>
      </c>
      <c r="U33" t="str">
        <f t="shared" si="11"/>
        <v/>
      </c>
      <c r="V33" t="str">
        <f t="shared" si="10"/>
        <v/>
      </c>
      <c r="W33" t="str">
        <f t="shared" si="10"/>
        <v/>
      </c>
      <c r="X33" t="str">
        <f t="shared" si="10"/>
        <v/>
      </c>
      <c r="Y33" t="str">
        <f t="shared" si="10"/>
        <v/>
      </c>
      <c r="Z33" t="str">
        <f t="shared" si="10"/>
        <v/>
      </c>
      <c r="AA33" t="str">
        <f t="shared" si="10"/>
        <v/>
      </c>
      <c r="AB33" t="str">
        <f t="shared" si="10"/>
        <v/>
      </c>
      <c r="AC33" t="str">
        <f t="shared" si="10"/>
        <v/>
      </c>
      <c r="AD33" t="str">
        <f t="shared" si="10"/>
        <v/>
      </c>
      <c r="AE33" t="str">
        <f t="shared" si="10"/>
        <v/>
      </c>
      <c r="AF33" t="str">
        <f t="shared" si="10"/>
        <v/>
      </c>
      <c r="AG33" t="str">
        <f t="shared" si="10"/>
        <v/>
      </c>
      <c r="AH33">
        <f t="shared" si="3"/>
        <v>1</v>
      </c>
      <c r="AI33">
        <f t="shared" si="4"/>
        <v>0</v>
      </c>
    </row>
    <row r="34" spans="2:35" hidden="1" x14ac:dyDescent="0.2">
      <c r="B34" s="21" t="str">
        <f>IF(ISNA(LOOKUP($C34,BLIOTECAS!$B$1:$B$27,BLIOTECAS!C$1:C$27)),"",LOOKUP($C34,BLIOTECAS!$B$1:$B$27,BLIOTECAS!C$1:C$27))</f>
        <v/>
      </c>
      <c r="C34" t="str">
        <f>TABLA!E34</f>
        <v>F. Enfermería, Fisioterapia y Podología</v>
      </c>
      <c r="D34" s="134">
        <f>TABLA!AV34</f>
        <v>0</v>
      </c>
      <c r="E34" s="271">
        <f>TABLA!BA34</f>
        <v>0</v>
      </c>
      <c r="F34" t="str">
        <f t="shared" si="11"/>
        <v/>
      </c>
      <c r="G34" t="str">
        <f t="shared" si="11"/>
        <v/>
      </c>
      <c r="H34" t="str">
        <f t="shared" si="11"/>
        <v/>
      </c>
      <c r="I34" t="str">
        <f t="shared" si="11"/>
        <v/>
      </c>
      <c r="J34" t="str">
        <f t="shared" si="11"/>
        <v/>
      </c>
      <c r="K34" t="str">
        <f t="shared" si="11"/>
        <v/>
      </c>
      <c r="L34" t="str">
        <f t="shared" si="11"/>
        <v/>
      </c>
      <c r="M34" t="str">
        <f t="shared" si="11"/>
        <v/>
      </c>
      <c r="N34" t="str">
        <f t="shared" si="11"/>
        <v/>
      </c>
      <c r="O34" t="str">
        <f t="shared" si="11"/>
        <v/>
      </c>
      <c r="P34" t="str">
        <f t="shared" si="11"/>
        <v/>
      </c>
      <c r="Q34" t="str">
        <f t="shared" si="11"/>
        <v/>
      </c>
      <c r="R34" t="str">
        <f t="shared" si="11"/>
        <v/>
      </c>
      <c r="S34" t="str">
        <f t="shared" si="11"/>
        <v/>
      </c>
      <c r="T34" t="str">
        <f t="shared" si="11"/>
        <v/>
      </c>
      <c r="U34" t="str">
        <f t="shared" si="11"/>
        <v/>
      </c>
      <c r="V34" t="str">
        <f t="shared" si="10"/>
        <v/>
      </c>
      <c r="W34" t="str">
        <f t="shared" si="10"/>
        <v/>
      </c>
      <c r="X34" t="str">
        <f t="shared" si="10"/>
        <v/>
      </c>
      <c r="Y34" t="str">
        <f t="shared" si="10"/>
        <v/>
      </c>
      <c r="Z34" t="str">
        <f t="shared" si="10"/>
        <v/>
      </c>
      <c r="AA34" t="str">
        <f t="shared" si="10"/>
        <v/>
      </c>
      <c r="AB34" t="str">
        <f t="shared" si="10"/>
        <v/>
      </c>
      <c r="AC34" t="str">
        <f t="shared" si="10"/>
        <v/>
      </c>
      <c r="AD34" t="str">
        <f t="shared" si="10"/>
        <v/>
      </c>
      <c r="AE34" t="str">
        <f t="shared" si="10"/>
        <v/>
      </c>
      <c r="AF34" t="str">
        <f t="shared" si="10"/>
        <v/>
      </c>
      <c r="AG34" t="str">
        <f t="shared" si="10"/>
        <v/>
      </c>
      <c r="AH34">
        <f t="shared" si="3"/>
        <v>0</v>
      </c>
      <c r="AI34">
        <f t="shared" si="4"/>
        <v>0</v>
      </c>
    </row>
    <row r="35" spans="2:35" hidden="1" x14ac:dyDescent="0.2">
      <c r="B35" s="21" t="str">
        <f>IF(ISNA(LOOKUP($C35,BLIOTECAS!$B$1:$B$27,BLIOTECAS!C$1:C$27)),"",LOOKUP($C35,BLIOTECAS!$B$1:$B$27,BLIOTECAS!C$1:C$27))</f>
        <v/>
      </c>
      <c r="C35" t="str">
        <f>TABLA!E35</f>
        <v>F. Enfermería, Fisioterapia y Podología</v>
      </c>
      <c r="D35" s="134">
        <f>TABLA!AV35</f>
        <v>0</v>
      </c>
      <c r="E35" s="271">
        <f>TABLA!BA35</f>
        <v>0</v>
      </c>
      <c r="F35" t="str">
        <f t="shared" si="11"/>
        <v/>
      </c>
      <c r="G35" t="str">
        <f t="shared" si="11"/>
        <v/>
      </c>
      <c r="H35" t="str">
        <f t="shared" si="11"/>
        <v/>
      </c>
      <c r="I35" t="str">
        <f t="shared" si="11"/>
        <v/>
      </c>
      <c r="J35" t="str">
        <f t="shared" si="11"/>
        <v/>
      </c>
      <c r="K35" t="str">
        <f t="shared" si="11"/>
        <v/>
      </c>
      <c r="L35" t="str">
        <f t="shared" si="11"/>
        <v/>
      </c>
      <c r="M35" t="str">
        <f t="shared" si="11"/>
        <v/>
      </c>
      <c r="N35" t="str">
        <f t="shared" si="11"/>
        <v/>
      </c>
      <c r="O35" t="str">
        <f t="shared" si="11"/>
        <v/>
      </c>
      <c r="P35" t="str">
        <f t="shared" si="11"/>
        <v/>
      </c>
      <c r="Q35" t="str">
        <f t="shared" si="11"/>
        <v/>
      </c>
      <c r="R35" t="str">
        <f t="shared" si="11"/>
        <v/>
      </c>
      <c r="S35" t="str">
        <f t="shared" si="11"/>
        <v/>
      </c>
      <c r="T35" t="str">
        <f t="shared" si="11"/>
        <v/>
      </c>
      <c r="U35" t="str">
        <f t="shared" si="11"/>
        <v/>
      </c>
      <c r="V35" t="str">
        <f t="shared" si="10"/>
        <v/>
      </c>
      <c r="W35" t="str">
        <f t="shared" si="10"/>
        <v/>
      </c>
      <c r="X35" t="str">
        <f t="shared" si="10"/>
        <v/>
      </c>
      <c r="Y35" t="str">
        <f t="shared" si="10"/>
        <v/>
      </c>
      <c r="Z35" t="str">
        <f t="shared" si="10"/>
        <v/>
      </c>
      <c r="AA35" t="str">
        <f t="shared" si="10"/>
        <v/>
      </c>
      <c r="AB35" t="str">
        <f t="shared" si="10"/>
        <v/>
      </c>
      <c r="AC35" t="str">
        <f t="shared" si="10"/>
        <v/>
      </c>
      <c r="AD35" t="str">
        <f t="shared" si="10"/>
        <v/>
      </c>
      <c r="AE35" t="str">
        <f t="shared" si="10"/>
        <v/>
      </c>
      <c r="AF35" t="str">
        <f t="shared" si="10"/>
        <v/>
      </c>
      <c r="AG35" t="str">
        <f t="shared" si="10"/>
        <v/>
      </c>
      <c r="AH35">
        <f t="shared" si="3"/>
        <v>0</v>
      </c>
      <c r="AI35">
        <f t="shared" si="4"/>
        <v>0</v>
      </c>
    </row>
    <row r="36" spans="2:35" hidden="1" x14ac:dyDescent="0.2">
      <c r="B36" s="21" t="str">
        <f>IF(ISNA(LOOKUP($C36,BLIOTECAS!$B$1:$B$27,BLIOTECAS!C$1:C$27)),"",LOOKUP($C36,BLIOTECAS!$B$1:$B$27,BLIOTECAS!C$1:C$27))</f>
        <v/>
      </c>
      <c r="C36" t="str">
        <f>TABLA!E36</f>
        <v>F. Geografía e Historia</v>
      </c>
      <c r="D36" s="134">
        <f>TABLA!AV36</f>
        <v>0</v>
      </c>
      <c r="E36" s="271">
        <f>TABLA!BA36</f>
        <v>0</v>
      </c>
      <c r="F36" t="str">
        <f t="shared" si="11"/>
        <v/>
      </c>
      <c r="G36" t="str">
        <f t="shared" si="11"/>
        <v/>
      </c>
      <c r="H36" t="str">
        <f t="shared" si="11"/>
        <v/>
      </c>
      <c r="I36" t="str">
        <f t="shared" si="11"/>
        <v/>
      </c>
      <c r="J36" t="str">
        <f t="shared" si="11"/>
        <v/>
      </c>
      <c r="K36" t="str">
        <f t="shared" si="11"/>
        <v/>
      </c>
      <c r="L36" t="str">
        <f t="shared" si="11"/>
        <v/>
      </c>
      <c r="M36" t="str">
        <f t="shared" si="11"/>
        <v/>
      </c>
      <c r="N36" t="str">
        <f t="shared" si="11"/>
        <v/>
      </c>
      <c r="O36" t="str">
        <f t="shared" si="11"/>
        <v/>
      </c>
      <c r="P36" t="str">
        <f t="shared" si="11"/>
        <v/>
      </c>
      <c r="Q36" t="str">
        <f t="shared" si="11"/>
        <v/>
      </c>
      <c r="R36" t="str">
        <f t="shared" si="11"/>
        <v/>
      </c>
      <c r="S36" t="str">
        <f t="shared" si="11"/>
        <v/>
      </c>
      <c r="T36" t="str">
        <f t="shared" si="11"/>
        <v/>
      </c>
      <c r="U36" t="str">
        <f t="shared" si="11"/>
        <v/>
      </c>
      <c r="V36" t="str">
        <f t="shared" si="10"/>
        <v/>
      </c>
      <c r="W36" t="str">
        <f t="shared" si="10"/>
        <v/>
      </c>
      <c r="X36" t="str">
        <f t="shared" si="10"/>
        <v/>
      </c>
      <c r="Y36" t="str">
        <f t="shared" si="10"/>
        <v/>
      </c>
      <c r="Z36" t="str">
        <f t="shared" si="10"/>
        <v/>
      </c>
      <c r="AA36" t="str">
        <f t="shared" si="10"/>
        <v/>
      </c>
      <c r="AB36" t="str">
        <f t="shared" si="10"/>
        <v/>
      </c>
      <c r="AC36" t="str">
        <f t="shared" si="10"/>
        <v/>
      </c>
      <c r="AD36" t="str">
        <f t="shared" si="10"/>
        <v/>
      </c>
      <c r="AE36" t="str">
        <f t="shared" si="10"/>
        <v/>
      </c>
      <c r="AF36" t="str">
        <f t="shared" si="10"/>
        <v/>
      </c>
      <c r="AG36" t="str">
        <f t="shared" si="10"/>
        <v/>
      </c>
      <c r="AH36">
        <f t="shared" si="3"/>
        <v>0</v>
      </c>
      <c r="AI36">
        <f t="shared" si="4"/>
        <v>0</v>
      </c>
    </row>
    <row r="37" spans="2:35" hidden="1" x14ac:dyDescent="0.2">
      <c r="B37" s="21" t="str">
        <f>IF(ISNA(LOOKUP($C37,BLIOTECAS!$B$1:$B$27,BLIOTECAS!C$1:C$27)),"",LOOKUP($C37,BLIOTECAS!$B$1:$B$27,BLIOTECAS!C$1:C$27))</f>
        <v/>
      </c>
      <c r="C37" t="str">
        <f>TABLA!E37</f>
        <v>F. Ciencias Económicas y Empresariales</v>
      </c>
      <c r="D37" s="134">
        <f>TABLA!AV37</f>
        <v>0</v>
      </c>
      <c r="E37" s="271">
        <f>TABLA!BA37</f>
        <v>0</v>
      </c>
      <c r="F37" t="str">
        <f t="shared" si="11"/>
        <v/>
      </c>
      <c r="G37" t="str">
        <f t="shared" si="11"/>
        <v/>
      </c>
      <c r="H37" t="str">
        <f t="shared" si="11"/>
        <v/>
      </c>
      <c r="I37" t="str">
        <f t="shared" si="11"/>
        <v/>
      </c>
      <c r="J37" t="str">
        <f t="shared" si="11"/>
        <v/>
      </c>
      <c r="K37" t="str">
        <f t="shared" si="11"/>
        <v/>
      </c>
      <c r="L37" t="str">
        <f t="shared" si="11"/>
        <v/>
      </c>
      <c r="M37" t="str">
        <f t="shared" si="11"/>
        <v/>
      </c>
      <c r="N37" t="str">
        <f t="shared" si="11"/>
        <v/>
      </c>
      <c r="O37" t="str">
        <f t="shared" si="11"/>
        <v/>
      </c>
      <c r="P37" t="str">
        <f t="shared" si="11"/>
        <v/>
      </c>
      <c r="Q37" t="str">
        <f t="shared" si="11"/>
        <v/>
      </c>
      <c r="R37" t="str">
        <f t="shared" si="11"/>
        <v/>
      </c>
      <c r="S37" t="str">
        <f t="shared" si="11"/>
        <v/>
      </c>
      <c r="T37" t="str">
        <f t="shared" si="11"/>
        <v/>
      </c>
      <c r="U37" t="str">
        <f t="shared" si="11"/>
        <v/>
      </c>
      <c r="V37" t="str">
        <f t="shared" si="10"/>
        <v/>
      </c>
      <c r="W37" t="str">
        <f t="shared" si="10"/>
        <v/>
      </c>
      <c r="X37" t="str">
        <f t="shared" si="10"/>
        <v/>
      </c>
      <c r="Y37" t="str">
        <f t="shared" si="10"/>
        <v/>
      </c>
      <c r="Z37" t="str">
        <f t="shared" si="10"/>
        <v/>
      </c>
      <c r="AA37" t="str">
        <f t="shared" si="10"/>
        <v/>
      </c>
      <c r="AB37" t="str">
        <f t="shared" si="10"/>
        <v/>
      </c>
      <c r="AC37" t="str">
        <f t="shared" si="10"/>
        <v/>
      </c>
      <c r="AD37" t="str">
        <f t="shared" si="10"/>
        <v/>
      </c>
      <c r="AE37" t="str">
        <f t="shared" si="10"/>
        <v/>
      </c>
      <c r="AF37" t="str">
        <f t="shared" si="10"/>
        <v/>
      </c>
      <c r="AG37" t="str">
        <f t="shared" si="10"/>
        <v/>
      </c>
      <c r="AH37">
        <f t="shared" si="3"/>
        <v>0</v>
      </c>
      <c r="AI37">
        <f t="shared" si="4"/>
        <v>0</v>
      </c>
    </row>
    <row r="38" spans="2:35" hidden="1" x14ac:dyDescent="0.2">
      <c r="B38" s="21" t="str">
        <f>IF(ISNA(LOOKUP($C38,BLIOTECAS!$B$1:$B$27,BLIOTECAS!C$1:C$27)),"",LOOKUP($C38,BLIOTECAS!$B$1:$B$27,BLIOTECAS!C$1:C$27))</f>
        <v/>
      </c>
      <c r="C38" t="str">
        <f>TABLA!E38</f>
        <v>F. Enfermería, Fisioterapia y Podología</v>
      </c>
      <c r="D38" s="134">
        <f>TABLA!AV38</f>
        <v>0</v>
      </c>
      <c r="E38" s="271">
        <f>TABLA!BA38</f>
        <v>0</v>
      </c>
      <c r="F38" t="str">
        <f t="shared" si="11"/>
        <v/>
      </c>
      <c r="G38" t="str">
        <f t="shared" si="11"/>
        <v/>
      </c>
      <c r="H38" t="str">
        <f t="shared" si="11"/>
        <v/>
      </c>
      <c r="I38" t="str">
        <f t="shared" si="11"/>
        <v/>
      </c>
      <c r="J38" t="str">
        <f t="shared" si="11"/>
        <v/>
      </c>
      <c r="K38" t="str">
        <f t="shared" si="11"/>
        <v/>
      </c>
      <c r="L38" t="str">
        <f t="shared" si="11"/>
        <v/>
      </c>
      <c r="M38" t="str">
        <f t="shared" si="11"/>
        <v/>
      </c>
      <c r="N38" t="str">
        <f t="shared" si="11"/>
        <v/>
      </c>
      <c r="O38" t="str">
        <f t="shared" si="11"/>
        <v/>
      </c>
      <c r="P38" t="str">
        <f t="shared" si="11"/>
        <v/>
      </c>
      <c r="Q38" t="str">
        <f t="shared" si="11"/>
        <v/>
      </c>
      <c r="R38" t="str">
        <f t="shared" si="11"/>
        <v/>
      </c>
      <c r="S38" t="str">
        <f t="shared" si="11"/>
        <v/>
      </c>
      <c r="T38" t="str">
        <f t="shared" si="11"/>
        <v/>
      </c>
      <c r="U38" t="str">
        <f t="shared" si="11"/>
        <v/>
      </c>
      <c r="V38" t="str">
        <f t="shared" si="10"/>
        <v/>
      </c>
      <c r="W38" t="str">
        <f t="shared" si="10"/>
        <v/>
      </c>
      <c r="X38" t="str">
        <f t="shared" si="10"/>
        <v/>
      </c>
      <c r="Y38" t="str">
        <f t="shared" si="10"/>
        <v/>
      </c>
      <c r="Z38" t="str">
        <f t="shared" si="10"/>
        <v/>
      </c>
      <c r="AA38" t="str">
        <f t="shared" si="10"/>
        <v/>
      </c>
      <c r="AB38" t="str">
        <f t="shared" si="10"/>
        <v/>
      </c>
      <c r="AC38" t="str">
        <f t="shared" si="10"/>
        <v/>
      </c>
      <c r="AD38" t="str">
        <f t="shared" si="10"/>
        <v/>
      </c>
      <c r="AE38" t="str">
        <f t="shared" si="10"/>
        <v/>
      </c>
      <c r="AF38" t="str">
        <f t="shared" si="10"/>
        <v/>
      </c>
      <c r="AG38" t="str">
        <f t="shared" si="10"/>
        <v/>
      </c>
      <c r="AH38">
        <f t="shared" si="3"/>
        <v>0</v>
      </c>
      <c r="AI38">
        <f t="shared" si="4"/>
        <v>0</v>
      </c>
    </row>
    <row r="39" spans="2:35" hidden="1" x14ac:dyDescent="0.2">
      <c r="B39" s="21" t="str">
        <f>IF(ISNA(LOOKUP($C39,BLIOTECAS!$B$1:$B$27,BLIOTECAS!C$1:C$27)),"",LOOKUP($C39,BLIOTECAS!$B$1:$B$27,BLIOTECAS!C$1:C$27))</f>
        <v/>
      </c>
      <c r="C39" t="str">
        <f>TABLA!E39</f>
        <v>F. Ciencias Químicas</v>
      </c>
      <c r="D39" s="134">
        <f>TABLA!AV39</f>
        <v>0</v>
      </c>
      <c r="E39" s="271">
        <f>TABLA!BA39</f>
        <v>0</v>
      </c>
      <c r="F39" t="str">
        <f t="shared" si="11"/>
        <v/>
      </c>
      <c r="G39" t="str">
        <f t="shared" si="11"/>
        <v/>
      </c>
      <c r="H39" t="str">
        <f t="shared" si="11"/>
        <v/>
      </c>
      <c r="I39" t="str">
        <f t="shared" si="11"/>
        <v/>
      </c>
      <c r="J39" t="str">
        <f t="shared" si="11"/>
        <v/>
      </c>
      <c r="K39" t="str">
        <f t="shared" si="11"/>
        <v/>
      </c>
      <c r="L39" t="str">
        <f t="shared" si="11"/>
        <v/>
      </c>
      <c r="M39" t="str">
        <f t="shared" si="11"/>
        <v/>
      </c>
      <c r="N39" t="str">
        <f t="shared" si="11"/>
        <v/>
      </c>
      <c r="O39" t="str">
        <f t="shared" si="11"/>
        <v/>
      </c>
      <c r="P39" t="str">
        <f t="shared" si="11"/>
        <v/>
      </c>
      <c r="Q39" t="str">
        <f t="shared" si="11"/>
        <v/>
      </c>
      <c r="R39" t="str">
        <f t="shared" si="11"/>
        <v/>
      </c>
      <c r="S39" t="str">
        <f t="shared" si="11"/>
        <v/>
      </c>
      <c r="T39" t="str">
        <f t="shared" si="11"/>
        <v/>
      </c>
      <c r="U39" t="str">
        <f t="shared" si="11"/>
        <v/>
      </c>
      <c r="V39" t="str">
        <f t="shared" si="10"/>
        <v/>
      </c>
      <c r="W39" t="str">
        <f t="shared" si="10"/>
        <v/>
      </c>
      <c r="X39" t="str">
        <f t="shared" si="10"/>
        <v/>
      </c>
      <c r="Y39" t="str">
        <f t="shared" si="10"/>
        <v/>
      </c>
      <c r="Z39" t="str">
        <f t="shared" si="10"/>
        <v/>
      </c>
      <c r="AA39" t="str">
        <f t="shared" si="10"/>
        <v/>
      </c>
      <c r="AB39" t="str">
        <f t="shared" si="10"/>
        <v/>
      </c>
      <c r="AC39" t="str">
        <f t="shared" si="10"/>
        <v/>
      </c>
      <c r="AD39" t="str">
        <f t="shared" si="10"/>
        <v/>
      </c>
      <c r="AE39" t="str">
        <f t="shared" si="10"/>
        <v/>
      </c>
      <c r="AF39" t="str">
        <f t="shared" si="10"/>
        <v/>
      </c>
      <c r="AG39" t="str">
        <f t="shared" si="10"/>
        <v/>
      </c>
      <c r="AH39">
        <f t="shared" si="3"/>
        <v>0</v>
      </c>
      <c r="AI39">
        <f t="shared" si="4"/>
        <v>0</v>
      </c>
    </row>
    <row r="40" spans="2:35" hidden="1" x14ac:dyDescent="0.2">
      <c r="B40" s="21" t="str">
        <f>IF(ISNA(LOOKUP($C40,BLIOTECAS!$B$1:$B$27,BLIOTECAS!C$1:C$27)),"",LOOKUP($C40,BLIOTECAS!$B$1:$B$27,BLIOTECAS!C$1:C$27))</f>
        <v/>
      </c>
      <c r="C40" t="str">
        <f>TABLA!E40</f>
        <v>F. Educación - Centro de Formación del Profesorado</v>
      </c>
      <c r="D40" s="134">
        <f>TABLA!AV40</f>
        <v>0</v>
      </c>
      <c r="E40" s="271">
        <f>TABLA!BA40</f>
        <v>0</v>
      </c>
      <c r="F40" t="str">
        <f t="shared" si="11"/>
        <v/>
      </c>
      <c r="G40" t="str">
        <f t="shared" si="11"/>
        <v/>
      </c>
      <c r="H40" t="str">
        <f t="shared" si="11"/>
        <v/>
      </c>
      <c r="I40" t="str">
        <f t="shared" si="11"/>
        <v/>
      </c>
      <c r="J40" t="str">
        <f t="shared" si="11"/>
        <v/>
      </c>
      <c r="K40" t="str">
        <f t="shared" si="11"/>
        <v/>
      </c>
      <c r="L40" t="str">
        <f t="shared" si="11"/>
        <v/>
      </c>
      <c r="M40" t="str">
        <f t="shared" si="11"/>
        <v/>
      </c>
      <c r="N40" t="str">
        <f t="shared" si="11"/>
        <v/>
      </c>
      <c r="O40" t="str">
        <f t="shared" si="11"/>
        <v/>
      </c>
      <c r="P40" t="str">
        <f t="shared" si="11"/>
        <v/>
      </c>
      <c r="Q40" t="str">
        <f t="shared" si="11"/>
        <v/>
      </c>
      <c r="R40" t="str">
        <f t="shared" si="11"/>
        <v/>
      </c>
      <c r="S40" t="str">
        <f t="shared" si="11"/>
        <v/>
      </c>
      <c r="T40" t="str">
        <f t="shared" si="11"/>
        <v/>
      </c>
      <c r="U40" t="str">
        <f t="shared" si="11"/>
        <v/>
      </c>
      <c r="V40" t="str">
        <f t="shared" si="10"/>
        <v/>
      </c>
      <c r="W40" t="str">
        <f t="shared" si="10"/>
        <v/>
      </c>
      <c r="X40" t="str">
        <f t="shared" si="10"/>
        <v/>
      </c>
      <c r="Y40" t="str">
        <f t="shared" si="10"/>
        <v/>
      </c>
      <c r="Z40" t="str">
        <f t="shared" si="10"/>
        <v/>
      </c>
      <c r="AA40" t="str">
        <f t="shared" si="10"/>
        <v/>
      </c>
      <c r="AB40" t="str">
        <f t="shared" si="10"/>
        <v/>
      </c>
      <c r="AC40" t="str">
        <f t="shared" si="10"/>
        <v/>
      </c>
      <c r="AD40" t="str">
        <f t="shared" si="10"/>
        <v/>
      </c>
      <c r="AE40" t="str">
        <f t="shared" si="10"/>
        <v/>
      </c>
      <c r="AF40" t="str">
        <f t="shared" si="10"/>
        <v/>
      </c>
      <c r="AG40" t="str">
        <f t="shared" si="10"/>
        <v/>
      </c>
      <c r="AH40">
        <f t="shared" si="3"/>
        <v>0</v>
      </c>
      <c r="AI40">
        <f t="shared" si="4"/>
        <v>0</v>
      </c>
    </row>
    <row r="41" spans="2:35" hidden="1" x14ac:dyDescent="0.2">
      <c r="B41" s="21" t="str">
        <f>IF(ISNA(LOOKUP($C41,BLIOTECAS!$B$1:$B$27,BLIOTECAS!C$1:C$27)),"",LOOKUP($C41,BLIOTECAS!$B$1:$B$27,BLIOTECAS!C$1:C$27))</f>
        <v/>
      </c>
      <c r="C41" t="str">
        <f>TABLA!E41</f>
        <v>F. Ciencias Biológicas</v>
      </c>
      <c r="D41" s="134">
        <f>TABLA!AV41</f>
        <v>0</v>
      </c>
      <c r="E41" s="271">
        <f>TABLA!BA41</f>
        <v>0</v>
      </c>
      <c r="F41" t="str">
        <f t="shared" si="11"/>
        <v/>
      </c>
      <c r="G41" t="str">
        <f t="shared" si="11"/>
        <v/>
      </c>
      <c r="H41" t="str">
        <f t="shared" si="11"/>
        <v/>
      </c>
      <c r="I41" t="str">
        <f t="shared" si="11"/>
        <v/>
      </c>
      <c r="J41" t="str">
        <f t="shared" si="11"/>
        <v/>
      </c>
      <c r="K41" t="str">
        <f t="shared" si="11"/>
        <v/>
      </c>
      <c r="L41" t="str">
        <f t="shared" si="11"/>
        <v/>
      </c>
      <c r="M41" t="str">
        <f t="shared" si="11"/>
        <v/>
      </c>
      <c r="N41" t="str">
        <f t="shared" si="11"/>
        <v/>
      </c>
      <c r="O41" t="str">
        <f t="shared" si="11"/>
        <v/>
      </c>
      <c r="P41" t="str">
        <f t="shared" si="11"/>
        <v/>
      </c>
      <c r="Q41" t="str">
        <f t="shared" si="11"/>
        <v/>
      </c>
      <c r="R41" t="str">
        <f t="shared" si="11"/>
        <v/>
      </c>
      <c r="S41" t="str">
        <f t="shared" si="11"/>
        <v/>
      </c>
      <c r="T41" t="str">
        <f t="shared" si="11"/>
        <v/>
      </c>
      <c r="U41" t="str">
        <f t="shared" si="11"/>
        <v/>
      </c>
      <c r="V41" t="str">
        <f t="shared" si="10"/>
        <v/>
      </c>
      <c r="W41" t="str">
        <f t="shared" si="10"/>
        <v/>
      </c>
      <c r="X41" t="str">
        <f t="shared" si="10"/>
        <v/>
      </c>
      <c r="Y41" t="str">
        <f t="shared" si="10"/>
        <v/>
      </c>
      <c r="Z41" t="str">
        <f t="shared" si="10"/>
        <v/>
      </c>
      <c r="AA41" t="str">
        <f t="shared" si="10"/>
        <v/>
      </c>
      <c r="AB41" t="str">
        <f t="shared" si="10"/>
        <v/>
      </c>
      <c r="AC41" t="str">
        <f t="shared" si="10"/>
        <v/>
      </c>
      <c r="AD41" t="str">
        <f t="shared" si="10"/>
        <v/>
      </c>
      <c r="AE41" t="str">
        <f t="shared" si="10"/>
        <v/>
      </c>
      <c r="AF41" t="str">
        <f t="shared" si="10"/>
        <v/>
      </c>
      <c r="AG41" t="str">
        <f t="shared" si="10"/>
        <v/>
      </c>
      <c r="AH41">
        <f t="shared" si="3"/>
        <v>0</v>
      </c>
      <c r="AI41">
        <f t="shared" si="4"/>
        <v>0</v>
      </c>
    </row>
    <row r="42" spans="2:35" hidden="1" x14ac:dyDescent="0.2">
      <c r="B42" s="21" t="str">
        <f>IF(ISNA(LOOKUP($C42,BLIOTECAS!$B$1:$B$27,BLIOTECAS!C$1:C$27)),"",LOOKUP($C42,BLIOTECAS!$B$1:$B$27,BLIOTECAS!C$1:C$27))</f>
        <v/>
      </c>
      <c r="C42" t="str">
        <f>TABLA!E42</f>
        <v>F. Enfermería, Fisioterapia y Podología</v>
      </c>
      <c r="D42" s="134">
        <f>TABLA!AV42</f>
        <v>0</v>
      </c>
      <c r="E42" s="271">
        <f>TABLA!BA42</f>
        <v>0</v>
      </c>
      <c r="F42" t="str">
        <f t="shared" si="11"/>
        <v/>
      </c>
      <c r="G42" t="str">
        <f t="shared" si="11"/>
        <v/>
      </c>
      <c r="H42" t="str">
        <f t="shared" si="11"/>
        <v/>
      </c>
      <c r="I42" t="str">
        <f t="shared" si="11"/>
        <v/>
      </c>
      <c r="J42" t="str">
        <f t="shared" si="11"/>
        <v/>
      </c>
      <c r="K42" t="str">
        <f t="shared" si="11"/>
        <v/>
      </c>
      <c r="L42" t="str">
        <f t="shared" si="11"/>
        <v/>
      </c>
      <c r="M42" t="str">
        <f t="shared" si="11"/>
        <v/>
      </c>
      <c r="N42" t="str">
        <f t="shared" si="11"/>
        <v/>
      </c>
      <c r="O42" t="str">
        <f t="shared" si="11"/>
        <v/>
      </c>
      <c r="P42" t="str">
        <f t="shared" si="11"/>
        <v/>
      </c>
      <c r="Q42" t="str">
        <f t="shared" si="11"/>
        <v/>
      </c>
      <c r="R42" t="str">
        <f t="shared" si="11"/>
        <v/>
      </c>
      <c r="S42" t="str">
        <f t="shared" si="11"/>
        <v/>
      </c>
      <c r="T42" t="str">
        <f t="shared" si="11"/>
        <v/>
      </c>
      <c r="U42" t="str">
        <f t="shared" si="11"/>
        <v/>
      </c>
      <c r="V42" t="str">
        <f t="shared" si="10"/>
        <v/>
      </c>
      <c r="W42" t="str">
        <f t="shared" si="10"/>
        <v/>
      </c>
      <c r="X42" t="str">
        <f t="shared" si="10"/>
        <v/>
      </c>
      <c r="Y42" t="str">
        <f t="shared" si="10"/>
        <v/>
      </c>
      <c r="Z42" t="str">
        <f t="shared" si="10"/>
        <v/>
      </c>
      <c r="AA42" t="str">
        <f t="shared" si="10"/>
        <v/>
      </c>
      <c r="AB42" t="str">
        <f t="shared" si="10"/>
        <v/>
      </c>
      <c r="AC42" t="str">
        <f t="shared" si="10"/>
        <v/>
      </c>
      <c r="AD42" t="str">
        <f t="shared" si="10"/>
        <v/>
      </c>
      <c r="AE42" t="str">
        <f t="shared" si="10"/>
        <v/>
      </c>
      <c r="AF42" t="str">
        <f t="shared" si="10"/>
        <v/>
      </c>
      <c r="AG42" t="str">
        <f t="shared" si="10"/>
        <v/>
      </c>
      <c r="AH42">
        <f t="shared" si="3"/>
        <v>0</v>
      </c>
      <c r="AI42">
        <f t="shared" si="4"/>
        <v>0</v>
      </c>
    </row>
    <row r="43" spans="2:35" hidden="1" x14ac:dyDescent="0.2">
      <c r="B43" s="21" t="str">
        <f>IF(ISNA(LOOKUP($C43,BLIOTECAS!$B$1:$B$27,BLIOTECAS!C$1:C$27)),"",LOOKUP($C43,BLIOTECAS!$B$1:$B$27,BLIOTECAS!C$1:C$27))</f>
        <v/>
      </c>
      <c r="C43" t="str">
        <f>TABLA!E43</f>
        <v>F. Enfermería, Fisioterapia y Podología</v>
      </c>
      <c r="D43" s="134">
        <f>TABLA!AV43</f>
        <v>0</v>
      </c>
      <c r="E43" s="271">
        <f>TABLA!BA43</f>
        <v>0</v>
      </c>
      <c r="F43" t="str">
        <f t="shared" si="11"/>
        <v/>
      </c>
      <c r="G43" t="str">
        <f t="shared" si="11"/>
        <v/>
      </c>
      <c r="H43" t="str">
        <f t="shared" si="11"/>
        <v/>
      </c>
      <c r="I43" t="str">
        <f t="shared" si="11"/>
        <v/>
      </c>
      <c r="J43" t="str">
        <f t="shared" si="11"/>
        <v/>
      </c>
      <c r="K43" t="str">
        <f t="shared" si="11"/>
        <v/>
      </c>
      <c r="L43" t="str">
        <f t="shared" si="11"/>
        <v/>
      </c>
      <c r="M43" t="str">
        <f t="shared" si="11"/>
        <v/>
      </c>
      <c r="N43" t="str">
        <f t="shared" si="11"/>
        <v/>
      </c>
      <c r="O43" t="str">
        <f t="shared" si="11"/>
        <v/>
      </c>
      <c r="P43" t="str">
        <f t="shared" si="11"/>
        <v/>
      </c>
      <c r="Q43" t="str">
        <f t="shared" si="11"/>
        <v/>
      </c>
      <c r="R43" t="str">
        <f t="shared" si="11"/>
        <v/>
      </c>
      <c r="S43" t="str">
        <f t="shared" si="11"/>
        <v/>
      </c>
      <c r="T43" t="str">
        <f t="shared" si="11"/>
        <v/>
      </c>
      <c r="U43" t="str">
        <f t="shared" si="11"/>
        <v/>
      </c>
      <c r="V43" t="str">
        <f t="shared" si="10"/>
        <v/>
      </c>
      <c r="W43" t="str">
        <f t="shared" si="10"/>
        <v/>
      </c>
      <c r="X43" t="str">
        <f t="shared" si="10"/>
        <v/>
      </c>
      <c r="Y43" t="str">
        <f t="shared" si="10"/>
        <v/>
      </c>
      <c r="Z43" t="str">
        <f t="shared" si="10"/>
        <v/>
      </c>
      <c r="AA43" t="str">
        <f t="shared" si="10"/>
        <v/>
      </c>
      <c r="AB43" t="str">
        <f t="shared" si="10"/>
        <v/>
      </c>
      <c r="AC43" t="str">
        <f t="shared" si="10"/>
        <v/>
      </c>
      <c r="AD43" t="str">
        <f t="shared" si="10"/>
        <v/>
      </c>
      <c r="AE43" t="str">
        <f t="shared" si="10"/>
        <v/>
      </c>
      <c r="AF43" t="str">
        <f t="shared" si="10"/>
        <v/>
      </c>
      <c r="AG43" t="str">
        <f t="shared" si="10"/>
        <v/>
      </c>
      <c r="AH43">
        <f t="shared" si="3"/>
        <v>0</v>
      </c>
      <c r="AI43">
        <f t="shared" si="4"/>
        <v>0</v>
      </c>
    </row>
    <row r="44" spans="2:35" ht="63.75" hidden="1" x14ac:dyDescent="0.2">
      <c r="B44" s="21" t="str">
        <f>IF(ISNA(LOOKUP($C44,BLIOTECAS!$B$1:$B$27,BLIOTECAS!C$1:C$27)),"",LOOKUP($C44,BLIOTECAS!$B$1:$B$27,BLIOTECAS!C$1:C$27))</f>
        <v/>
      </c>
      <c r="C44" t="str">
        <f>TABLA!E44</f>
        <v>F. Educación - Centro de Formación del Profesorado</v>
      </c>
      <c r="D44" s="134" t="str">
        <f>TABLA!AV44</f>
        <v>Videoteca y suscripción a programas informáticos físicos y en la nuube para creación de presentaciones, vídeos, mapas mentales, etc., de forma profesional, así como a los tutoriales correspondientes.</v>
      </c>
      <c r="E44" s="271" t="str">
        <f>TABLA!BA44</f>
        <v>La búsqueda y consecución de ejemplares debería ser mejor y más sencilla que localizar a través de Google o Google Scholar. De lo ocntrario, no es práctico.</v>
      </c>
      <c r="F44" t="str">
        <f t="shared" si="11"/>
        <v/>
      </c>
      <c r="G44" t="str">
        <f t="shared" si="11"/>
        <v/>
      </c>
      <c r="H44" t="str">
        <f t="shared" si="11"/>
        <v/>
      </c>
      <c r="I44" t="str">
        <f t="shared" si="11"/>
        <v/>
      </c>
      <c r="J44" t="str">
        <f t="shared" si="11"/>
        <v/>
      </c>
      <c r="K44" t="str">
        <f t="shared" si="11"/>
        <v/>
      </c>
      <c r="L44" t="str">
        <f t="shared" si="11"/>
        <v/>
      </c>
      <c r="M44" t="str">
        <f t="shared" si="11"/>
        <v/>
      </c>
      <c r="N44" t="str">
        <f t="shared" si="11"/>
        <v/>
      </c>
      <c r="O44" t="str">
        <f t="shared" si="11"/>
        <v/>
      </c>
      <c r="P44" t="str">
        <f t="shared" si="11"/>
        <v/>
      </c>
      <c r="Q44" t="str">
        <f t="shared" si="11"/>
        <v/>
      </c>
      <c r="R44" t="str">
        <f t="shared" si="11"/>
        <v/>
      </c>
      <c r="S44" t="str">
        <f t="shared" si="11"/>
        <v/>
      </c>
      <c r="T44" t="str">
        <f t="shared" si="11"/>
        <v/>
      </c>
      <c r="U44" t="str">
        <f t="shared" si="11"/>
        <v/>
      </c>
      <c r="V44" t="str">
        <f t="shared" si="10"/>
        <v/>
      </c>
      <c r="W44" t="str">
        <f t="shared" si="10"/>
        <v/>
      </c>
      <c r="X44" t="str">
        <f t="shared" si="10"/>
        <v/>
      </c>
      <c r="Y44" t="str">
        <f t="shared" si="10"/>
        <v/>
      </c>
      <c r="Z44" t="str">
        <f t="shared" si="10"/>
        <v/>
      </c>
      <c r="AA44" t="str">
        <f t="shared" si="10"/>
        <v/>
      </c>
      <c r="AB44" t="str">
        <f t="shared" si="10"/>
        <v/>
      </c>
      <c r="AC44" t="str">
        <f t="shared" si="10"/>
        <v/>
      </c>
      <c r="AD44" t="str">
        <f t="shared" si="10"/>
        <v/>
      </c>
      <c r="AE44" t="str">
        <f t="shared" si="10"/>
        <v/>
      </c>
      <c r="AF44" t="str">
        <f t="shared" si="10"/>
        <v/>
      </c>
      <c r="AG44" t="str">
        <f t="shared" si="10"/>
        <v/>
      </c>
      <c r="AH44">
        <f t="shared" si="3"/>
        <v>1</v>
      </c>
      <c r="AI44">
        <f t="shared" si="4"/>
        <v>1</v>
      </c>
    </row>
    <row r="45" spans="2:35" hidden="1" x14ac:dyDescent="0.2">
      <c r="B45" s="21" t="str">
        <f>IF(ISNA(LOOKUP($C45,BLIOTECAS!$B$1:$B$27,BLIOTECAS!C$1:C$27)),"",LOOKUP($C45,BLIOTECAS!$B$1:$B$27,BLIOTECAS!C$1:C$27))</f>
        <v/>
      </c>
      <c r="C45" t="str">
        <f>TABLA!E45</f>
        <v>F. Odontología</v>
      </c>
      <c r="D45" s="134">
        <f>TABLA!AV45</f>
        <v>0</v>
      </c>
      <c r="E45" s="271">
        <f>TABLA!BA45</f>
        <v>0</v>
      </c>
      <c r="F45" t="str">
        <f t="shared" si="11"/>
        <v/>
      </c>
      <c r="G45" t="str">
        <f t="shared" si="11"/>
        <v/>
      </c>
      <c r="H45" t="str">
        <f t="shared" si="11"/>
        <v/>
      </c>
      <c r="I45" t="str">
        <f t="shared" si="11"/>
        <v/>
      </c>
      <c r="J45" t="str">
        <f t="shared" si="11"/>
        <v/>
      </c>
      <c r="K45" t="str">
        <f t="shared" si="11"/>
        <v/>
      </c>
      <c r="L45" t="str">
        <f t="shared" si="11"/>
        <v/>
      </c>
      <c r="M45" t="str">
        <f t="shared" si="11"/>
        <v/>
      </c>
      <c r="N45" t="str">
        <f t="shared" si="11"/>
        <v/>
      </c>
      <c r="O45" t="str">
        <f t="shared" si="11"/>
        <v/>
      </c>
      <c r="P45" t="str">
        <f t="shared" si="11"/>
        <v/>
      </c>
      <c r="Q45" t="str">
        <f t="shared" si="11"/>
        <v/>
      </c>
      <c r="R45" t="str">
        <f t="shared" si="11"/>
        <v/>
      </c>
      <c r="S45" t="str">
        <f t="shared" si="11"/>
        <v/>
      </c>
      <c r="T45" t="str">
        <f t="shared" si="11"/>
        <v/>
      </c>
      <c r="U45" t="str">
        <f t="shared" si="11"/>
        <v/>
      </c>
      <c r="V45" t="str">
        <f t="shared" si="10"/>
        <v/>
      </c>
      <c r="W45" t="str">
        <f t="shared" si="10"/>
        <v/>
      </c>
      <c r="X45" t="str">
        <f t="shared" si="10"/>
        <v/>
      </c>
      <c r="Y45" t="str">
        <f t="shared" si="10"/>
        <v/>
      </c>
      <c r="Z45" t="str">
        <f t="shared" si="10"/>
        <v/>
      </c>
      <c r="AA45" t="str">
        <f t="shared" si="10"/>
        <v/>
      </c>
      <c r="AB45" t="str">
        <f t="shared" si="10"/>
        <v/>
      </c>
      <c r="AC45" t="str">
        <f t="shared" si="10"/>
        <v/>
      </c>
      <c r="AD45" t="str">
        <f t="shared" si="10"/>
        <v/>
      </c>
      <c r="AE45" t="str">
        <f t="shared" si="10"/>
        <v/>
      </c>
      <c r="AF45" t="str">
        <f t="shared" si="10"/>
        <v/>
      </c>
      <c r="AG45" t="str">
        <f t="shared" si="10"/>
        <v/>
      </c>
      <c r="AH45">
        <f t="shared" si="3"/>
        <v>0</v>
      </c>
      <c r="AI45">
        <f t="shared" si="4"/>
        <v>0</v>
      </c>
    </row>
    <row r="46" spans="2:35" hidden="1" x14ac:dyDescent="0.2">
      <c r="B46" s="21" t="str">
        <f>IF(ISNA(LOOKUP($C46,BLIOTECAS!$B$1:$B$27,BLIOTECAS!C$1:C$27)),"",LOOKUP($C46,BLIOTECAS!$B$1:$B$27,BLIOTECAS!C$1:C$27))</f>
        <v/>
      </c>
      <c r="C46" t="str">
        <f>TABLA!E46</f>
        <v>F. Medicina</v>
      </c>
      <c r="D46" s="134">
        <f>TABLA!AV46</f>
        <v>0</v>
      </c>
      <c r="E46" s="271">
        <f>TABLA!BA46</f>
        <v>0</v>
      </c>
      <c r="F46" t="str">
        <f t="shared" si="11"/>
        <v/>
      </c>
      <c r="G46" t="str">
        <f t="shared" si="11"/>
        <v/>
      </c>
      <c r="H46" t="str">
        <f t="shared" si="11"/>
        <v/>
      </c>
      <c r="I46" t="str">
        <f t="shared" si="11"/>
        <v/>
      </c>
      <c r="J46" t="str">
        <f t="shared" si="11"/>
        <v/>
      </c>
      <c r="K46" t="str">
        <f t="shared" si="11"/>
        <v/>
      </c>
      <c r="L46" t="str">
        <f t="shared" si="11"/>
        <v/>
      </c>
      <c r="M46" t="str">
        <f t="shared" si="11"/>
        <v/>
      </c>
      <c r="N46" t="str">
        <f t="shared" si="11"/>
        <v/>
      </c>
      <c r="O46" t="str">
        <f t="shared" si="11"/>
        <v/>
      </c>
      <c r="P46" t="str">
        <f t="shared" si="11"/>
        <v/>
      </c>
      <c r="Q46" t="str">
        <f t="shared" si="11"/>
        <v/>
      </c>
      <c r="R46" t="str">
        <f t="shared" si="11"/>
        <v/>
      </c>
      <c r="S46" t="str">
        <f t="shared" si="11"/>
        <v/>
      </c>
      <c r="T46" t="str">
        <f t="shared" si="11"/>
        <v/>
      </c>
      <c r="U46" t="str">
        <f t="shared" si="11"/>
        <v/>
      </c>
      <c r="V46" t="str">
        <f t="shared" si="10"/>
        <v/>
      </c>
      <c r="W46" t="str">
        <f t="shared" si="10"/>
        <v/>
      </c>
      <c r="X46" t="str">
        <f t="shared" si="10"/>
        <v/>
      </c>
      <c r="Y46" t="str">
        <f t="shared" si="10"/>
        <v/>
      </c>
      <c r="Z46" t="str">
        <f t="shared" si="10"/>
        <v/>
      </c>
      <c r="AA46" t="str">
        <f t="shared" si="10"/>
        <v/>
      </c>
      <c r="AB46" t="str">
        <f t="shared" si="10"/>
        <v/>
      </c>
      <c r="AC46" t="str">
        <f t="shared" si="10"/>
        <v/>
      </c>
      <c r="AD46" t="str">
        <f t="shared" si="10"/>
        <v/>
      </c>
      <c r="AE46" t="str">
        <f t="shared" si="10"/>
        <v/>
      </c>
      <c r="AF46" t="str">
        <f t="shared" si="10"/>
        <v/>
      </c>
      <c r="AG46" t="str">
        <f t="shared" si="10"/>
        <v/>
      </c>
      <c r="AH46">
        <f t="shared" si="3"/>
        <v>0</v>
      </c>
      <c r="AI46">
        <f t="shared" si="4"/>
        <v>0</v>
      </c>
    </row>
    <row r="47" spans="2:35" hidden="1" x14ac:dyDescent="0.2">
      <c r="B47" s="21" t="str">
        <f>IF(ISNA(LOOKUP($C47,BLIOTECAS!$B$1:$B$27,BLIOTECAS!C$1:C$27)),"",LOOKUP($C47,BLIOTECAS!$B$1:$B$27,BLIOTECAS!C$1:C$27))</f>
        <v/>
      </c>
      <c r="C47" t="str">
        <f>TABLA!E47</f>
        <v>F. Filosofía</v>
      </c>
      <c r="D47" s="134">
        <f>TABLA!AV47</f>
        <v>0</v>
      </c>
      <c r="E47" s="271">
        <f>TABLA!BA47</f>
        <v>0</v>
      </c>
      <c r="F47" t="str">
        <f t="shared" si="11"/>
        <v/>
      </c>
      <c r="G47" t="str">
        <f t="shared" si="11"/>
        <v/>
      </c>
      <c r="H47" t="str">
        <f t="shared" si="11"/>
        <v/>
      </c>
      <c r="I47" t="str">
        <f t="shared" si="11"/>
        <v/>
      </c>
      <c r="J47" t="str">
        <f t="shared" si="11"/>
        <v/>
      </c>
      <c r="K47" t="str">
        <f t="shared" si="11"/>
        <v/>
      </c>
      <c r="L47" t="str">
        <f t="shared" si="11"/>
        <v/>
      </c>
      <c r="M47" t="str">
        <f t="shared" si="11"/>
        <v/>
      </c>
      <c r="N47" t="str">
        <f t="shared" si="11"/>
        <v/>
      </c>
      <c r="O47" t="str">
        <f t="shared" si="11"/>
        <v/>
      </c>
      <c r="P47" t="str">
        <f t="shared" si="11"/>
        <v/>
      </c>
      <c r="Q47" t="str">
        <f t="shared" si="11"/>
        <v/>
      </c>
      <c r="R47" t="str">
        <f t="shared" si="11"/>
        <v/>
      </c>
      <c r="S47" t="str">
        <f t="shared" si="11"/>
        <v/>
      </c>
      <c r="T47" t="str">
        <f t="shared" si="11"/>
        <v/>
      </c>
      <c r="U47" t="str">
        <f t="shared" si="11"/>
        <v/>
      </c>
      <c r="V47" t="str">
        <f t="shared" si="10"/>
        <v/>
      </c>
      <c r="W47" t="str">
        <f t="shared" si="10"/>
        <v/>
      </c>
      <c r="X47" t="str">
        <f t="shared" si="10"/>
        <v/>
      </c>
      <c r="Y47" t="str">
        <f t="shared" si="10"/>
        <v/>
      </c>
      <c r="Z47" t="str">
        <f t="shared" si="10"/>
        <v/>
      </c>
      <c r="AA47" t="str">
        <f t="shared" si="10"/>
        <v/>
      </c>
      <c r="AB47" t="str">
        <f t="shared" si="10"/>
        <v/>
      </c>
      <c r="AC47" t="str">
        <f t="shared" si="10"/>
        <v/>
      </c>
      <c r="AD47" t="str">
        <f t="shared" si="10"/>
        <v/>
      </c>
      <c r="AE47" t="str">
        <f t="shared" si="10"/>
        <v/>
      </c>
      <c r="AF47" t="str">
        <f t="shared" si="10"/>
        <v/>
      </c>
      <c r="AG47" t="str">
        <f t="shared" si="10"/>
        <v/>
      </c>
      <c r="AH47">
        <f t="shared" si="3"/>
        <v>0</v>
      </c>
      <c r="AI47">
        <f t="shared" si="4"/>
        <v>0</v>
      </c>
    </row>
    <row r="48" spans="2:35" ht="25.5" hidden="1" x14ac:dyDescent="0.2">
      <c r="B48" s="21" t="str">
        <f>IF(ISNA(LOOKUP($C48,BLIOTECAS!$B$1:$B$27,BLIOTECAS!C$1:C$27)),"",LOOKUP($C48,BLIOTECAS!$B$1:$B$27,BLIOTECAS!C$1:C$27))</f>
        <v/>
      </c>
      <c r="C48" t="str">
        <f>TABLA!E48</f>
        <v>F. Veterinaria</v>
      </c>
      <c r="D48" s="134" t="str">
        <f>TABLA!AV48</f>
        <v>Reforzar mas formación de búsquedas en gestores  para alumnos y profesores</v>
      </c>
      <c r="E48" s="271" t="str">
        <f>TABLA!BA48</f>
        <v>La vida que llevo profesionalmente, me impide ir mas asiduamente a las instalaciones de la biblioteca.. Se echa en falta instalaciones mayores y espacios de trabajos para grupos</v>
      </c>
      <c r="F48" t="str">
        <f t="shared" si="11"/>
        <v/>
      </c>
      <c r="G48" t="str">
        <f t="shared" si="11"/>
        <v/>
      </c>
      <c r="H48" t="str">
        <f t="shared" si="11"/>
        <v/>
      </c>
      <c r="I48" t="str">
        <f t="shared" si="11"/>
        <v/>
      </c>
      <c r="J48" t="str">
        <f t="shared" si="11"/>
        <v/>
      </c>
      <c r="K48" t="str">
        <f t="shared" si="11"/>
        <v/>
      </c>
      <c r="L48" t="str">
        <f t="shared" si="11"/>
        <v/>
      </c>
      <c r="M48" t="str">
        <f t="shared" si="11"/>
        <v/>
      </c>
      <c r="N48" t="str">
        <f t="shared" si="11"/>
        <v/>
      </c>
      <c r="O48" t="str">
        <f t="shared" si="11"/>
        <v/>
      </c>
      <c r="P48" t="str">
        <f t="shared" si="11"/>
        <v/>
      </c>
      <c r="Q48" t="str">
        <f t="shared" si="11"/>
        <v/>
      </c>
      <c r="R48" t="str">
        <f t="shared" si="11"/>
        <v/>
      </c>
      <c r="S48" t="str">
        <f t="shared" si="11"/>
        <v/>
      </c>
      <c r="T48" t="str">
        <f t="shared" si="11"/>
        <v/>
      </c>
      <c r="U48" t="str">
        <f t="shared" ref="U48:AG63" si="12">IFERROR((IF(FIND(U$1,$E48,1)&gt;0,"x")),"")</f>
        <v/>
      </c>
      <c r="V48" t="str">
        <f t="shared" si="12"/>
        <v/>
      </c>
      <c r="W48" t="str">
        <f t="shared" si="12"/>
        <v/>
      </c>
      <c r="X48" t="str">
        <f t="shared" si="12"/>
        <v/>
      </c>
      <c r="Y48" t="str">
        <f t="shared" si="12"/>
        <v/>
      </c>
      <c r="Z48" t="str">
        <f t="shared" si="12"/>
        <v/>
      </c>
      <c r="AA48" t="str">
        <f t="shared" si="12"/>
        <v/>
      </c>
      <c r="AB48" t="str">
        <f t="shared" si="12"/>
        <v/>
      </c>
      <c r="AC48" t="str">
        <f t="shared" si="12"/>
        <v/>
      </c>
      <c r="AD48" t="str">
        <f t="shared" si="12"/>
        <v/>
      </c>
      <c r="AE48" t="str">
        <f t="shared" si="12"/>
        <v/>
      </c>
      <c r="AF48" t="str">
        <f t="shared" si="12"/>
        <v/>
      </c>
      <c r="AG48" t="str">
        <f t="shared" si="12"/>
        <v/>
      </c>
      <c r="AH48">
        <f t="shared" si="3"/>
        <v>1</v>
      </c>
      <c r="AI48">
        <f t="shared" si="4"/>
        <v>1</v>
      </c>
    </row>
    <row r="49" spans="2:35" hidden="1" x14ac:dyDescent="0.2">
      <c r="B49" s="21" t="str">
        <f>IF(ISNA(LOOKUP($C49,BLIOTECAS!$B$1:$B$27,BLIOTECAS!C$1:C$27)),"",LOOKUP($C49,BLIOTECAS!$B$1:$B$27,BLIOTECAS!C$1:C$27))</f>
        <v/>
      </c>
      <c r="C49" t="str">
        <f>TABLA!E49</f>
        <v>F. Geografía e Historia</v>
      </c>
      <c r="D49" s="134">
        <f>TABLA!AV49</f>
        <v>0</v>
      </c>
      <c r="E49" s="271">
        <f>TABLA!BA49</f>
        <v>0</v>
      </c>
      <c r="F49" t="str">
        <f t="shared" ref="F49:U64" si="13">IFERROR((IF(FIND(F$1,$E49,1)&gt;0,"x")),"")</f>
        <v/>
      </c>
      <c r="G49" t="str">
        <f t="shared" si="13"/>
        <v/>
      </c>
      <c r="H49" t="str">
        <f t="shared" si="13"/>
        <v/>
      </c>
      <c r="I49" t="str">
        <f t="shared" si="13"/>
        <v/>
      </c>
      <c r="J49" t="str">
        <f t="shared" si="13"/>
        <v/>
      </c>
      <c r="K49" t="str">
        <f t="shared" si="13"/>
        <v/>
      </c>
      <c r="L49" t="str">
        <f t="shared" si="13"/>
        <v/>
      </c>
      <c r="M49" t="str">
        <f t="shared" si="13"/>
        <v/>
      </c>
      <c r="N49" t="str">
        <f t="shared" si="13"/>
        <v/>
      </c>
      <c r="O49" t="str">
        <f t="shared" si="13"/>
        <v/>
      </c>
      <c r="P49" t="str">
        <f t="shared" si="13"/>
        <v/>
      </c>
      <c r="Q49" t="str">
        <f t="shared" si="13"/>
        <v/>
      </c>
      <c r="R49" t="str">
        <f t="shared" si="13"/>
        <v/>
      </c>
      <c r="S49" t="str">
        <f t="shared" si="13"/>
        <v/>
      </c>
      <c r="T49" t="str">
        <f t="shared" si="13"/>
        <v/>
      </c>
      <c r="U49" t="str">
        <f t="shared" si="13"/>
        <v/>
      </c>
      <c r="V49" t="str">
        <f t="shared" si="12"/>
        <v/>
      </c>
      <c r="W49" t="str">
        <f t="shared" si="12"/>
        <v/>
      </c>
      <c r="X49" t="str">
        <f t="shared" si="12"/>
        <v/>
      </c>
      <c r="Y49" t="str">
        <f t="shared" si="12"/>
        <v/>
      </c>
      <c r="Z49" t="str">
        <f t="shared" si="12"/>
        <v/>
      </c>
      <c r="AA49" t="str">
        <f t="shared" si="12"/>
        <v/>
      </c>
      <c r="AB49" t="str">
        <f t="shared" si="12"/>
        <v/>
      </c>
      <c r="AC49" t="str">
        <f t="shared" si="12"/>
        <v/>
      </c>
      <c r="AD49" t="str">
        <f t="shared" si="12"/>
        <v/>
      </c>
      <c r="AE49" t="str">
        <f t="shared" si="12"/>
        <v/>
      </c>
      <c r="AF49" t="str">
        <f t="shared" si="12"/>
        <v/>
      </c>
      <c r="AG49" t="str">
        <f t="shared" si="12"/>
        <v/>
      </c>
      <c r="AH49">
        <f t="shared" si="3"/>
        <v>0</v>
      </c>
      <c r="AI49">
        <f t="shared" si="4"/>
        <v>0</v>
      </c>
    </row>
    <row r="50" spans="2:35" ht="38.25" hidden="1" x14ac:dyDescent="0.2">
      <c r="B50" s="21" t="str">
        <f>IF(ISNA(LOOKUP($C50,BLIOTECAS!$B$1:$B$27,BLIOTECAS!C$1:C$27)),"",LOOKUP($C50,BLIOTECAS!$B$1:$B$27,BLIOTECAS!C$1:C$27))</f>
        <v/>
      </c>
      <c r="C50" t="str">
        <f>TABLA!E50</f>
        <v>F. Educación - Centro de Formación del Profesorado</v>
      </c>
      <c r="D50" s="134">
        <f>TABLA!AV50</f>
        <v>0</v>
      </c>
      <c r="E50" s="271" t="str">
        <f>TABLA!BA50</f>
        <v>mejorar el fondo documental del grado de educacion social, otras bibliotecas como trabajo social y psiclogia estan mas dotadas de libros y videos. Falta fonoteca y videoteca de educacion social.</v>
      </c>
      <c r="F50" t="str">
        <f t="shared" si="13"/>
        <v/>
      </c>
      <c r="G50" t="str">
        <f t="shared" si="13"/>
        <v/>
      </c>
      <c r="H50" t="str">
        <f t="shared" si="13"/>
        <v/>
      </c>
      <c r="I50" t="str">
        <f t="shared" si="13"/>
        <v/>
      </c>
      <c r="J50" t="str">
        <f t="shared" si="13"/>
        <v/>
      </c>
      <c r="K50" t="str">
        <f t="shared" si="13"/>
        <v/>
      </c>
      <c r="L50" t="str">
        <f t="shared" si="13"/>
        <v/>
      </c>
      <c r="M50" t="str">
        <f t="shared" si="13"/>
        <v/>
      </c>
      <c r="N50" t="str">
        <f t="shared" si="13"/>
        <v/>
      </c>
      <c r="O50" t="str">
        <f t="shared" si="13"/>
        <v/>
      </c>
      <c r="P50" t="str">
        <f t="shared" si="13"/>
        <v/>
      </c>
      <c r="Q50" t="str">
        <f t="shared" si="13"/>
        <v/>
      </c>
      <c r="R50" t="str">
        <f t="shared" si="13"/>
        <v/>
      </c>
      <c r="S50" t="str">
        <f t="shared" si="13"/>
        <v/>
      </c>
      <c r="T50" t="str">
        <f t="shared" si="13"/>
        <v/>
      </c>
      <c r="U50" t="str">
        <f t="shared" si="13"/>
        <v/>
      </c>
      <c r="V50" t="str">
        <f t="shared" si="12"/>
        <v/>
      </c>
      <c r="W50" t="str">
        <f t="shared" si="12"/>
        <v/>
      </c>
      <c r="X50" t="str">
        <f t="shared" si="12"/>
        <v/>
      </c>
      <c r="Y50" t="str">
        <f t="shared" si="12"/>
        <v/>
      </c>
      <c r="Z50" t="str">
        <f t="shared" si="12"/>
        <v/>
      </c>
      <c r="AA50" t="str">
        <f t="shared" si="12"/>
        <v/>
      </c>
      <c r="AB50" t="str">
        <f t="shared" si="12"/>
        <v/>
      </c>
      <c r="AC50" t="str">
        <f t="shared" si="12"/>
        <v/>
      </c>
      <c r="AD50" t="str">
        <f t="shared" si="12"/>
        <v/>
      </c>
      <c r="AE50" t="str">
        <f t="shared" si="12"/>
        <v/>
      </c>
      <c r="AF50" t="str">
        <f t="shared" si="12"/>
        <v/>
      </c>
      <c r="AG50" t="str">
        <f t="shared" si="12"/>
        <v/>
      </c>
      <c r="AH50">
        <f t="shared" si="3"/>
        <v>0</v>
      </c>
      <c r="AI50">
        <f t="shared" si="4"/>
        <v>1</v>
      </c>
    </row>
    <row r="51" spans="2:35" ht="38.25" hidden="1" x14ac:dyDescent="0.2">
      <c r="B51" s="21" t="str">
        <f>IF(ISNA(LOOKUP($C51,BLIOTECAS!$B$1:$B$27,BLIOTECAS!C$1:C$27)),"",LOOKUP($C51,BLIOTECAS!$B$1:$B$27,BLIOTECAS!C$1:C$27))</f>
        <v/>
      </c>
      <c r="C51" t="str">
        <f>TABLA!E51</f>
        <v>F. Derecho</v>
      </c>
      <c r="D51" s="134">
        <f>TABLA!AV51</f>
        <v>0</v>
      </c>
      <c r="E51" s="271" t="str">
        <f>TABLA!BA51</f>
        <v>Necesitaría formación para el acceso on line a los recursos disponibles. Creo que mi formación ha quedado obsoleta y no me manejo. Por si fuera posible participar en algún curso les dejo mi correo de la UCM marcar15@ucm.es</v>
      </c>
      <c r="F51" t="str">
        <f t="shared" si="13"/>
        <v/>
      </c>
      <c r="G51" t="str">
        <f t="shared" si="13"/>
        <v/>
      </c>
      <c r="H51" t="str">
        <f t="shared" si="13"/>
        <v/>
      </c>
      <c r="I51" t="str">
        <f t="shared" si="13"/>
        <v/>
      </c>
      <c r="J51" t="str">
        <f t="shared" si="13"/>
        <v/>
      </c>
      <c r="K51" t="str">
        <f t="shared" si="13"/>
        <v/>
      </c>
      <c r="L51" t="str">
        <f t="shared" si="13"/>
        <v/>
      </c>
      <c r="M51" t="str">
        <f t="shared" si="13"/>
        <v/>
      </c>
      <c r="N51" t="str">
        <f t="shared" si="13"/>
        <v/>
      </c>
      <c r="O51" t="str">
        <f t="shared" si="13"/>
        <v/>
      </c>
      <c r="P51" t="str">
        <f t="shared" si="13"/>
        <v/>
      </c>
      <c r="Q51" t="str">
        <f t="shared" si="13"/>
        <v/>
      </c>
      <c r="R51" t="str">
        <f t="shared" si="13"/>
        <v/>
      </c>
      <c r="S51" t="str">
        <f t="shared" si="13"/>
        <v/>
      </c>
      <c r="T51" t="str">
        <f t="shared" si="13"/>
        <v/>
      </c>
      <c r="U51" t="str">
        <f t="shared" si="13"/>
        <v/>
      </c>
      <c r="V51" t="str">
        <f t="shared" si="12"/>
        <v/>
      </c>
      <c r="W51" t="str">
        <f t="shared" si="12"/>
        <v/>
      </c>
      <c r="X51" t="str">
        <f t="shared" si="12"/>
        <v/>
      </c>
      <c r="Y51" t="str">
        <f t="shared" si="12"/>
        <v/>
      </c>
      <c r="Z51" t="str">
        <f t="shared" si="12"/>
        <v/>
      </c>
      <c r="AA51" t="str">
        <f t="shared" si="12"/>
        <v/>
      </c>
      <c r="AB51" t="str">
        <f t="shared" si="12"/>
        <v/>
      </c>
      <c r="AC51" t="str">
        <f t="shared" si="12"/>
        <v>x</v>
      </c>
      <c r="AD51" t="str">
        <f t="shared" si="12"/>
        <v/>
      </c>
      <c r="AE51" t="str">
        <f t="shared" si="12"/>
        <v>x</v>
      </c>
      <c r="AF51" t="str">
        <f t="shared" si="12"/>
        <v/>
      </c>
      <c r="AG51" t="str">
        <f t="shared" si="12"/>
        <v>x</v>
      </c>
      <c r="AH51">
        <f t="shared" si="3"/>
        <v>0</v>
      </c>
      <c r="AI51">
        <f t="shared" si="4"/>
        <v>1</v>
      </c>
    </row>
    <row r="52" spans="2:35" ht="25.5" hidden="1" x14ac:dyDescent="0.2">
      <c r="B52" s="21" t="str">
        <f>IF(ISNA(LOOKUP($C52,BLIOTECAS!$B$1:$B$27,BLIOTECAS!C$1:C$27)),"",LOOKUP($C52,BLIOTECAS!$B$1:$B$27,BLIOTECAS!C$1:C$27))</f>
        <v/>
      </c>
      <c r="C52" t="str">
        <f>TABLA!E52</f>
        <v>F. Ciencias Políticas y Sociología</v>
      </c>
      <c r="D52" s="134">
        <f>TABLA!AV52</f>
        <v>0</v>
      </c>
      <c r="E52" s="271" t="str">
        <f>TABLA!BA52</f>
        <v>Las adquisiciones de novelas actuales de la facultad también se podrían catalogar/exponer de una manera más clara.</v>
      </c>
      <c r="F52" t="str">
        <f t="shared" si="13"/>
        <v/>
      </c>
      <c r="G52" t="str">
        <f t="shared" si="13"/>
        <v/>
      </c>
      <c r="H52" t="str">
        <f t="shared" si="13"/>
        <v/>
      </c>
      <c r="I52" t="str">
        <f t="shared" si="13"/>
        <v/>
      </c>
      <c r="J52" t="str">
        <f t="shared" si="13"/>
        <v>x</v>
      </c>
      <c r="K52" t="str">
        <f t="shared" si="13"/>
        <v/>
      </c>
      <c r="L52" t="str">
        <f t="shared" si="13"/>
        <v/>
      </c>
      <c r="M52" t="str">
        <f t="shared" si="13"/>
        <v/>
      </c>
      <c r="N52" t="str">
        <f t="shared" si="13"/>
        <v>x</v>
      </c>
      <c r="O52" t="str">
        <f t="shared" si="13"/>
        <v/>
      </c>
      <c r="P52" t="str">
        <f t="shared" si="13"/>
        <v/>
      </c>
      <c r="Q52" t="str">
        <f t="shared" si="13"/>
        <v/>
      </c>
      <c r="R52" t="str">
        <f t="shared" si="13"/>
        <v/>
      </c>
      <c r="S52" t="str">
        <f t="shared" si="13"/>
        <v/>
      </c>
      <c r="T52" t="str">
        <f t="shared" si="13"/>
        <v/>
      </c>
      <c r="U52" t="str">
        <f t="shared" si="13"/>
        <v/>
      </c>
      <c r="V52" t="str">
        <f t="shared" si="12"/>
        <v/>
      </c>
      <c r="W52" t="str">
        <f t="shared" si="12"/>
        <v/>
      </c>
      <c r="X52" t="str">
        <f t="shared" si="12"/>
        <v/>
      </c>
      <c r="Y52" t="str">
        <f t="shared" si="12"/>
        <v/>
      </c>
      <c r="Z52" t="str">
        <f t="shared" si="12"/>
        <v/>
      </c>
      <c r="AA52" t="str">
        <f t="shared" si="12"/>
        <v/>
      </c>
      <c r="AB52" t="str">
        <f t="shared" si="12"/>
        <v/>
      </c>
      <c r="AC52" t="str">
        <f t="shared" si="12"/>
        <v/>
      </c>
      <c r="AD52" t="str">
        <f t="shared" si="12"/>
        <v/>
      </c>
      <c r="AE52" t="str">
        <f t="shared" si="12"/>
        <v/>
      </c>
      <c r="AF52" t="str">
        <f t="shared" si="12"/>
        <v/>
      </c>
      <c r="AG52" t="str">
        <f t="shared" si="12"/>
        <v/>
      </c>
      <c r="AH52">
        <f t="shared" si="3"/>
        <v>0</v>
      </c>
      <c r="AI52">
        <f t="shared" si="4"/>
        <v>1</v>
      </c>
    </row>
    <row r="53" spans="2:35" hidden="1" x14ac:dyDescent="0.2">
      <c r="B53" s="21" t="str">
        <f>IF(ISNA(LOOKUP($C53,BLIOTECAS!$B$1:$B$27,BLIOTECAS!C$1:C$27)),"",LOOKUP($C53,BLIOTECAS!$B$1:$B$27,BLIOTECAS!C$1:C$27))</f>
        <v/>
      </c>
      <c r="C53" t="str">
        <f>TABLA!E53</f>
        <v>F. Ciencias Biológicas</v>
      </c>
      <c r="D53" s="134">
        <f>TABLA!AV53</f>
        <v>0</v>
      </c>
      <c r="E53" s="271">
        <f>TABLA!BA53</f>
        <v>0</v>
      </c>
      <c r="F53" t="str">
        <f t="shared" si="13"/>
        <v/>
      </c>
      <c r="G53" t="str">
        <f t="shared" si="13"/>
        <v/>
      </c>
      <c r="H53" t="str">
        <f t="shared" si="13"/>
        <v/>
      </c>
      <c r="I53" t="str">
        <f t="shared" si="13"/>
        <v/>
      </c>
      <c r="J53" t="str">
        <f t="shared" si="13"/>
        <v/>
      </c>
      <c r="K53" t="str">
        <f t="shared" si="13"/>
        <v/>
      </c>
      <c r="L53" t="str">
        <f t="shared" si="13"/>
        <v/>
      </c>
      <c r="M53" t="str">
        <f t="shared" si="13"/>
        <v/>
      </c>
      <c r="N53" t="str">
        <f t="shared" si="13"/>
        <v/>
      </c>
      <c r="O53" t="str">
        <f t="shared" si="13"/>
        <v/>
      </c>
      <c r="P53" t="str">
        <f t="shared" si="13"/>
        <v/>
      </c>
      <c r="Q53" t="str">
        <f t="shared" si="13"/>
        <v/>
      </c>
      <c r="R53" t="str">
        <f t="shared" si="13"/>
        <v/>
      </c>
      <c r="S53" t="str">
        <f t="shared" si="13"/>
        <v/>
      </c>
      <c r="T53" t="str">
        <f t="shared" si="13"/>
        <v/>
      </c>
      <c r="U53" t="str">
        <f t="shared" si="13"/>
        <v/>
      </c>
      <c r="V53" t="str">
        <f t="shared" si="12"/>
        <v/>
      </c>
      <c r="W53" t="str">
        <f t="shared" si="12"/>
        <v/>
      </c>
      <c r="X53" t="str">
        <f t="shared" si="12"/>
        <v/>
      </c>
      <c r="Y53" t="str">
        <f t="shared" si="12"/>
        <v/>
      </c>
      <c r="Z53" t="str">
        <f t="shared" si="12"/>
        <v/>
      </c>
      <c r="AA53" t="str">
        <f t="shared" si="12"/>
        <v/>
      </c>
      <c r="AB53" t="str">
        <f t="shared" si="12"/>
        <v/>
      </c>
      <c r="AC53" t="str">
        <f t="shared" si="12"/>
        <v/>
      </c>
      <c r="AD53" t="str">
        <f t="shared" si="12"/>
        <v/>
      </c>
      <c r="AE53" t="str">
        <f t="shared" si="12"/>
        <v/>
      </c>
      <c r="AF53" t="str">
        <f t="shared" si="12"/>
        <v/>
      </c>
      <c r="AG53" t="str">
        <f t="shared" si="12"/>
        <v/>
      </c>
      <c r="AH53">
        <f t="shared" si="3"/>
        <v>0</v>
      </c>
      <c r="AI53">
        <f t="shared" si="4"/>
        <v>0</v>
      </c>
    </row>
    <row r="54" spans="2:35" hidden="1" x14ac:dyDescent="0.2">
      <c r="B54" s="21" t="str">
        <f>IF(ISNA(LOOKUP($C54,BLIOTECAS!$B$1:$B$27,BLIOTECAS!C$1:C$27)),"",LOOKUP($C54,BLIOTECAS!$B$1:$B$27,BLIOTECAS!C$1:C$27))</f>
        <v/>
      </c>
      <c r="C54" t="str">
        <f>TABLA!E54</f>
        <v>F. Ciencias Biológicas</v>
      </c>
      <c r="D54" s="134">
        <f>TABLA!AV54</f>
        <v>0</v>
      </c>
      <c r="E54" s="271">
        <f>TABLA!BA54</f>
        <v>0</v>
      </c>
      <c r="F54" t="str">
        <f t="shared" si="13"/>
        <v/>
      </c>
      <c r="G54" t="str">
        <f t="shared" si="13"/>
        <v/>
      </c>
      <c r="H54" t="str">
        <f t="shared" si="13"/>
        <v/>
      </c>
      <c r="I54" t="str">
        <f t="shared" si="13"/>
        <v/>
      </c>
      <c r="J54" t="str">
        <f t="shared" si="13"/>
        <v/>
      </c>
      <c r="K54" t="str">
        <f t="shared" si="13"/>
        <v/>
      </c>
      <c r="L54" t="str">
        <f t="shared" si="13"/>
        <v/>
      </c>
      <c r="M54" t="str">
        <f t="shared" si="13"/>
        <v/>
      </c>
      <c r="N54" t="str">
        <f t="shared" si="13"/>
        <v/>
      </c>
      <c r="O54" t="str">
        <f t="shared" si="13"/>
        <v/>
      </c>
      <c r="P54" t="str">
        <f t="shared" si="13"/>
        <v/>
      </c>
      <c r="Q54" t="str">
        <f t="shared" si="13"/>
        <v/>
      </c>
      <c r="R54" t="str">
        <f t="shared" si="13"/>
        <v/>
      </c>
      <c r="S54" t="str">
        <f t="shared" si="13"/>
        <v/>
      </c>
      <c r="T54" t="str">
        <f t="shared" si="13"/>
        <v/>
      </c>
      <c r="U54" t="str">
        <f t="shared" si="13"/>
        <v/>
      </c>
      <c r="V54" t="str">
        <f t="shared" si="12"/>
        <v/>
      </c>
      <c r="W54" t="str">
        <f t="shared" si="12"/>
        <v/>
      </c>
      <c r="X54" t="str">
        <f t="shared" si="12"/>
        <v/>
      </c>
      <c r="Y54" t="str">
        <f t="shared" si="12"/>
        <v/>
      </c>
      <c r="Z54" t="str">
        <f t="shared" si="12"/>
        <v/>
      </c>
      <c r="AA54" t="str">
        <f t="shared" si="12"/>
        <v/>
      </c>
      <c r="AB54" t="str">
        <f t="shared" si="12"/>
        <v/>
      </c>
      <c r="AC54" t="str">
        <f t="shared" si="12"/>
        <v/>
      </c>
      <c r="AD54" t="str">
        <f t="shared" si="12"/>
        <v/>
      </c>
      <c r="AE54" t="str">
        <f t="shared" si="12"/>
        <v/>
      </c>
      <c r="AF54" t="str">
        <f t="shared" si="12"/>
        <v/>
      </c>
      <c r="AG54" t="str">
        <f t="shared" si="12"/>
        <v/>
      </c>
      <c r="AH54">
        <f t="shared" si="3"/>
        <v>0</v>
      </c>
      <c r="AI54">
        <f t="shared" si="4"/>
        <v>0</v>
      </c>
    </row>
    <row r="55" spans="2:35" hidden="1" x14ac:dyDescent="0.2">
      <c r="B55" s="21" t="str">
        <f>IF(ISNA(LOOKUP($C55,BLIOTECAS!$B$1:$B$27,BLIOTECAS!C$1:C$27)),"",LOOKUP($C55,BLIOTECAS!$B$1:$B$27,BLIOTECAS!C$1:C$27))</f>
        <v/>
      </c>
      <c r="C55" t="str">
        <f>TABLA!E55</f>
        <v>F. Psicología</v>
      </c>
      <c r="D55" s="134">
        <f>TABLA!AV55</f>
        <v>0</v>
      </c>
      <c r="E55" s="271">
        <f>TABLA!BA55</f>
        <v>0</v>
      </c>
      <c r="F55" t="str">
        <f t="shared" si="13"/>
        <v/>
      </c>
      <c r="G55" t="str">
        <f t="shared" si="13"/>
        <v/>
      </c>
      <c r="H55" t="str">
        <f t="shared" si="13"/>
        <v/>
      </c>
      <c r="I55" t="str">
        <f t="shared" si="13"/>
        <v/>
      </c>
      <c r="J55" t="str">
        <f t="shared" si="13"/>
        <v/>
      </c>
      <c r="K55" t="str">
        <f t="shared" si="13"/>
        <v/>
      </c>
      <c r="L55" t="str">
        <f t="shared" si="13"/>
        <v/>
      </c>
      <c r="M55" t="str">
        <f t="shared" si="13"/>
        <v/>
      </c>
      <c r="N55" t="str">
        <f t="shared" si="13"/>
        <v/>
      </c>
      <c r="O55" t="str">
        <f t="shared" si="13"/>
        <v/>
      </c>
      <c r="P55" t="str">
        <f t="shared" si="13"/>
        <v/>
      </c>
      <c r="Q55" t="str">
        <f t="shared" si="13"/>
        <v/>
      </c>
      <c r="R55" t="str">
        <f t="shared" si="13"/>
        <v/>
      </c>
      <c r="S55" t="str">
        <f t="shared" si="13"/>
        <v/>
      </c>
      <c r="T55" t="str">
        <f t="shared" si="13"/>
        <v/>
      </c>
      <c r="U55" t="str">
        <f t="shared" si="13"/>
        <v/>
      </c>
      <c r="V55" t="str">
        <f t="shared" si="12"/>
        <v/>
      </c>
      <c r="W55" t="str">
        <f t="shared" si="12"/>
        <v/>
      </c>
      <c r="X55" t="str">
        <f t="shared" si="12"/>
        <v/>
      </c>
      <c r="Y55" t="str">
        <f t="shared" si="12"/>
        <v/>
      </c>
      <c r="Z55" t="str">
        <f t="shared" si="12"/>
        <v/>
      </c>
      <c r="AA55" t="str">
        <f t="shared" si="12"/>
        <v/>
      </c>
      <c r="AB55" t="str">
        <f t="shared" si="12"/>
        <v/>
      </c>
      <c r="AC55" t="str">
        <f t="shared" si="12"/>
        <v/>
      </c>
      <c r="AD55" t="str">
        <f t="shared" si="12"/>
        <v/>
      </c>
      <c r="AE55" t="str">
        <f t="shared" si="12"/>
        <v/>
      </c>
      <c r="AF55" t="str">
        <f t="shared" si="12"/>
        <v/>
      </c>
      <c r="AG55" t="str">
        <f t="shared" si="12"/>
        <v/>
      </c>
      <c r="AH55">
        <f t="shared" si="3"/>
        <v>0</v>
      </c>
      <c r="AI55">
        <f t="shared" si="4"/>
        <v>0</v>
      </c>
    </row>
    <row r="56" spans="2:35" hidden="1" x14ac:dyDescent="0.2">
      <c r="B56" s="21" t="str">
        <f>IF(ISNA(LOOKUP($C56,BLIOTECAS!$B$1:$B$27,BLIOTECAS!C$1:C$27)),"",LOOKUP($C56,BLIOTECAS!$B$1:$B$27,BLIOTECAS!C$1:C$27))</f>
        <v/>
      </c>
      <c r="C56" t="str">
        <f>TABLA!E56</f>
        <v>F. Educación - Centro de Formación del Profesorado</v>
      </c>
      <c r="D56" s="134">
        <f>TABLA!AV56</f>
        <v>0</v>
      </c>
      <c r="E56" s="271">
        <f>TABLA!BA56</f>
        <v>0</v>
      </c>
      <c r="F56" t="str">
        <f t="shared" si="13"/>
        <v/>
      </c>
      <c r="G56" t="str">
        <f t="shared" si="13"/>
        <v/>
      </c>
      <c r="H56" t="str">
        <f t="shared" si="13"/>
        <v/>
      </c>
      <c r="I56" t="str">
        <f t="shared" si="13"/>
        <v/>
      </c>
      <c r="J56" t="str">
        <f t="shared" si="13"/>
        <v/>
      </c>
      <c r="K56" t="str">
        <f t="shared" si="13"/>
        <v/>
      </c>
      <c r="L56" t="str">
        <f t="shared" si="13"/>
        <v/>
      </c>
      <c r="M56" t="str">
        <f t="shared" si="13"/>
        <v/>
      </c>
      <c r="N56" t="str">
        <f t="shared" si="13"/>
        <v/>
      </c>
      <c r="O56" t="str">
        <f t="shared" si="13"/>
        <v/>
      </c>
      <c r="P56" t="str">
        <f t="shared" si="13"/>
        <v/>
      </c>
      <c r="Q56" t="str">
        <f t="shared" si="13"/>
        <v/>
      </c>
      <c r="R56" t="str">
        <f t="shared" si="13"/>
        <v/>
      </c>
      <c r="S56" t="str">
        <f t="shared" si="13"/>
        <v/>
      </c>
      <c r="T56" t="str">
        <f t="shared" si="13"/>
        <v/>
      </c>
      <c r="U56" t="str">
        <f t="shared" si="13"/>
        <v/>
      </c>
      <c r="V56" t="str">
        <f t="shared" si="12"/>
        <v/>
      </c>
      <c r="W56" t="str">
        <f t="shared" si="12"/>
        <v/>
      </c>
      <c r="X56" t="str">
        <f t="shared" si="12"/>
        <v/>
      </c>
      <c r="Y56" t="str">
        <f t="shared" si="12"/>
        <v/>
      </c>
      <c r="Z56" t="str">
        <f t="shared" si="12"/>
        <v/>
      </c>
      <c r="AA56" t="str">
        <f t="shared" si="12"/>
        <v/>
      </c>
      <c r="AB56" t="str">
        <f t="shared" si="12"/>
        <v/>
      </c>
      <c r="AC56" t="str">
        <f t="shared" si="12"/>
        <v/>
      </c>
      <c r="AD56" t="str">
        <f t="shared" si="12"/>
        <v/>
      </c>
      <c r="AE56" t="str">
        <f t="shared" si="12"/>
        <v/>
      </c>
      <c r="AF56" t="str">
        <f t="shared" si="12"/>
        <v/>
      </c>
      <c r="AG56" t="str">
        <f t="shared" si="12"/>
        <v/>
      </c>
      <c r="AH56">
        <f t="shared" si="3"/>
        <v>0</v>
      </c>
      <c r="AI56">
        <f t="shared" si="4"/>
        <v>0</v>
      </c>
    </row>
    <row r="57" spans="2:35" ht="38.25" hidden="1" x14ac:dyDescent="0.2">
      <c r="B57" s="21" t="str">
        <f>IF(ISNA(LOOKUP($C57,BLIOTECAS!$B$1:$B$27,BLIOTECAS!C$1:C$27)),"",LOOKUP($C57,BLIOTECAS!$B$1:$B$27,BLIOTECAS!C$1:C$27))</f>
        <v/>
      </c>
      <c r="C57" t="str">
        <f>TABLA!E57</f>
        <v>F. Ciencias Matemáticas</v>
      </c>
      <c r="D57" s="134">
        <f>TABLA!AV57</f>
        <v>0</v>
      </c>
      <c r="E57" s="271" t="str">
        <f>TABLA!BA57</f>
        <v>Me encanta también la programación de exposiciones de la Biblioteca Histórica. Siento que quizá no tenga la publicidad que merece, porque a última hora, que es cuando normalmente acudo, a menudo no hay más visitantes que nosotros.</v>
      </c>
      <c r="F57" t="str">
        <f t="shared" si="13"/>
        <v/>
      </c>
      <c r="G57" t="str">
        <f t="shared" si="13"/>
        <v/>
      </c>
      <c r="H57" t="str">
        <f t="shared" si="13"/>
        <v/>
      </c>
      <c r="I57" t="str">
        <f t="shared" si="13"/>
        <v/>
      </c>
      <c r="J57" t="str">
        <f t="shared" si="13"/>
        <v/>
      </c>
      <c r="K57" t="str">
        <f t="shared" si="13"/>
        <v/>
      </c>
      <c r="L57" t="str">
        <f t="shared" si="13"/>
        <v/>
      </c>
      <c r="M57" t="str">
        <f t="shared" si="13"/>
        <v/>
      </c>
      <c r="N57" t="str">
        <f t="shared" si="13"/>
        <v/>
      </c>
      <c r="O57" t="str">
        <f t="shared" si="13"/>
        <v/>
      </c>
      <c r="P57" t="str">
        <f t="shared" si="13"/>
        <v>x</v>
      </c>
      <c r="Q57" t="str">
        <f t="shared" si="13"/>
        <v/>
      </c>
      <c r="R57" t="str">
        <f t="shared" si="13"/>
        <v/>
      </c>
      <c r="S57" t="str">
        <f t="shared" si="13"/>
        <v/>
      </c>
      <c r="T57" t="str">
        <f t="shared" si="13"/>
        <v/>
      </c>
      <c r="U57" t="str">
        <f t="shared" si="13"/>
        <v/>
      </c>
      <c r="V57" t="str">
        <f t="shared" si="12"/>
        <v/>
      </c>
      <c r="W57" t="str">
        <f t="shared" si="12"/>
        <v/>
      </c>
      <c r="X57" t="str">
        <f t="shared" si="12"/>
        <v/>
      </c>
      <c r="Y57" t="str">
        <f t="shared" si="12"/>
        <v/>
      </c>
      <c r="Z57" t="str">
        <f t="shared" si="12"/>
        <v/>
      </c>
      <c r="AA57" t="str">
        <f t="shared" si="12"/>
        <v/>
      </c>
      <c r="AB57" t="str">
        <f t="shared" si="12"/>
        <v/>
      </c>
      <c r="AC57" t="str">
        <f t="shared" si="12"/>
        <v/>
      </c>
      <c r="AD57" t="str">
        <f t="shared" si="12"/>
        <v/>
      </c>
      <c r="AE57" t="str">
        <f t="shared" si="12"/>
        <v/>
      </c>
      <c r="AF57" t="str">
        <f t="shared" si="12"/>
        <v/>
      </c>
      <c r="AG57" t="str">
        <f t="shared" si="12"/>
        <v/>
      </c>
      <c r="AH57">
        <f t="shared" si="3"/>
        <v>0</v>
      </c>
      <c r="AI57">
        <f t="shared" si="4"/>
        <v>1</v>
      </c>
    </row>
    <row r="58" spans="2:35" hidden="1" x14ac:dyDescent="0.2">
      <c r="B58" s="21" t="str">
        <f>IF(ISNA(LOOKUP($C58,BLIOTECAS!$B$1:$B$27,BLIOTECAS!C$1:C$27)),"",LOOKUP($C58,BLIOTECAS!$B$1:$B$27,BLIOTECAS!C$1:C$27))</f>
        <v/>
      </c>
      <c r="C58" t="str">
        <f>TABLA!E58</f>
        <v>F. Ciencias Físicas</v>
      </c>
      <c r="D58" s="134">
        <f>TABLA!AV58</f>
        <v>0</v>
      </c>
      <c r="E58" s="271">
        <f>TABLA!BA58</f>
        <v>0</v>
      </c>
      <c r="F58" t="str">
        <f t="shared" si="13"/>
        <v/>
      </c>
      <c r="G58" t="str">
        <f t="shared" si="13"/>
        <v/>
      </c>
      <c r="H58" t="str">
        <f t="shared" si="13"/>
        <v/>
      </c>
      <c r="I58" t="str">
        <f t="shared" si="13"/>
        <v/>
      </c>
      <c r="J58" t="str">
        <f t="shared" si="13"/>
        <v/>
      </c>
      <c r="K58" t="str">
        <f t="shared" si="13"/>
        <v/>
      </c>
      <c r="L58" t="str">
        <f t="shared" si="13"/>
        <v/>
      </c>
      <c r="M58" t="str">
        <f t="shared" si="13"/>
        <v/>
      </c>
      <c r="N58" t="str">
        <f t="shared" si="13"/>
        <v/>
      </c>
      <c r="O58" t="str">
        <f t="shared" si="13"/>
        <v/>
      </c>
      <c r="P58" t="str">
        <f t="shared" si="13"/>
        <v/>
      </c>
      <c r="Q58" t="str">
        <f t="shared" si="13"/>
        <v/>
      </c>
      <c r="R58" t="str">
        <f t="shared" si="13"/>
        <v/>
      </c>
      <c r="S58" t="str">
        <f t="shared" si="13"/>
        <v/>
      </c>
      <c r="T58" t="str">
        <f t="shared" si="13"/>
        <v/>
      </c>
      <c r="U58" t="str">
        <f t="shared" si="13"/>
        <v/>
      </c>
      <c r="V58" t="str">
        <f t="shared" si="12"/>
        <v/>
      </c>
      <c r="W58" t="str">
        <f t="shared" si="12"/>
        <v/>
      </c>
      <c r="X58" t="str">
        <f t="shared" si="12"/>
        <v/>
      </c>
      <c r="Y58" t="str">
        <f t="shared" si="12"/>
        <v/>
      </c>
      <c r="Z58" t="str">
        <f t="shared" si="12"/>
        <v/>
      </c>
      <c r="AA58" t="str">
        <f t="shared" si="12"/>
        <v/>
      </c>
      <c r="AB58" t="str">
        <f t="shared" si="12"/>
        <v/>
      </c>
      <c r="AC58" t="str">
        <f t="shared" si="12"/>
        <v/>
      </c>
      <c r="AD58" t="str">
        <f t="shared" si="12"/>
        <v/>
      </c>
      <c r="AE58" t="str">
        <f t="shared" si="12"/>
        <v/>
      </c>
      <c r="AF58" t="str">
        <f t="shared" si="12"/>
        <v/>
      </c>
      <c r="AG58" t="str">
        <f t="shared" si="12"/>
        <v/>
      </c>
      <c r="AH58">
        <f t="shared" si="3"/>
        <v>0</v>
      </c>
      <c r="AI58">
        <f t="shared" si="4"/>
        <v>0</v>
      </c>
    </row>
    <row r="59" spans="2:35" hidden="1" x14ac:dyDescent="0.2">
      <c r="B59" s="21" t="str">
        <f>IF(ISNA(LOOKUP($C59,BLIOTECAS!$B$1:$B$27,BLIOTECAS!C$1:C$27)),"",LOOKUP($C59,BLIOTECAS!$B$1:$B$27,BLIOTECAS!C$1:C$27))</f>
        <v/>
      </c>
      <c r="C59" t="str">
        <f>TABLA!E59</f>
        <v>F. Derecho</v>
      </c>
      <c r="D59" s="134">
        <f>TABLA!AV59</f>
        <v>0</v>
      </c>
      <c r="E59" s="271">
        <f>TABLA!BA59</f>
        <v>0</v>
      </c>
      <c r="F59" t="str">
        <f t="shared" si="13"/>
        <v/>
      </c>
      <c r="G59" t="str">
        <f t="shared" si="13"/>
        <v/>
      </c>
      <c r="H59" t="str">
        <f t="shared" si="13"/>
        <v/>
      </c>
      <c r="I59" t="str">
        <f t="shared" si="13"/>
        <v/>
      </c>
      <c r="J59" t="str">
        <f t="shared" si="13"/>
        <v/>
      </c>
      <c r="K59" t="str">
        <f t="shared" si="13"/>
        <v/>
      </c>
      <c r="L59" t="str">
        <f t="shared" si="13"/>
        <v/>
      </c>
      <c r="M59" t="str">
        <f t="shared" si="13"/>
        <v/>
      </c>
      <c r="N59" t="str">
        <f t="shared" si="13"/>
        <v/>
      </c>
      <c r="O59" t="str">
        <f t="shared" si="13"/>
        <v/>
      </c>
      <c r="P59" t="str">
        <f t="shared" si="13"/>
        <v/>
      </c>
      <c r="Q59" t="str">
        <f t="shared" si="13"/>
        <v/>
      </c>
      <c r="R59" t="str">
        <f t="shared" si="13"/>
        <v/>
      </c>
      <c r="S59" t="str">
        <f t="shared" si="13"/>
        <v/>
      </c>
      <c r="T59" t="str">
        <f t="shared" si="13"/>
        <v/>
      </c>
      <c r="U59" t="str">
        <f t="shared" si="13"/>
        <v/>
      </c>
      <c r="V59" t="str">
        <f t="shared" si="12"/>
        <v/>
      </c>
      <c r="W59" t="str">
        <f t="shared" si="12"/>
        <v/>
      </c>
      <c r="X59" t="str">
        <f t="shared" si="12"/>
        <v/>
      </c>
      <c r="Y59" t="str">
        <f t="shared" si="12"/>
        <v/>
      </c>
      <c r="Z59" t="str">
        <f t="shared" si="12"/>
        <v/>
      </c>
      <c r="AA59" t="str">
        <f t="shared" si="12"/>
        <v/>
      </c>
      <c r="AB59" t="str">
        <f t="shared" si="12"/>
        <v/>
      </c>
      <c r="AC59" t="str">
        <f t="shared" si="12"/>
        <v/>
      </c>
      <c r="AD59" t="str">
        <f t="shared" si="12"/>
        <v/>
      </c>
      <c r="AE59" t="str">
        <f t="shared" si="12"/>
        <v/>
      </c>
      <c r="AF59" t="str">
        <f t="shared" si="12"/>
        <v/>
      </c>
      <c r="AG59" t="str">
        <f t="shared" si="12"/>
        <v/>
      </c>
      <c r="AH59">
        <f t="shared" si="3"/>
        <v>0</v>
      </c>
      <c r="AI59">
        <f t="shared" si="4"/>
        <v>0</v>
      </c>
    </row>
    <row r="60" spans="2:35" hidden="1" x14ac:dyDescent="0.2">
      <c r="B60" s="21" t="str">
        <f>IF(ISNA(LOOKUP($C60,BLIOTECAS!$B$1:$B$27,BLIOTECAS!C$1:C$27)),"",LOOKUP($C60,BLIOTECAS!$B$1:$B$27,BLIOTECAS!C$1:C$27))</f>
        <v/>
      </c>
      <c r="C60" t="str">
        <f>TABLA!E60</f>
        <v>F. Óptica y Optometría</v>
      </c>
      <c r="D60" s="134">
        <f>TABLA!AV60</f>
        <v>0</v>
      </c>
      <c r="E60" s="271">
        <f>TABLA!BA60</f>
        <v>0</v>
      </c>
      <c r="F60" t="str">
        <f t="shared" si="13"/>
        <v/>
      </c>
      <c r="G60" t="str">
        <f t="shared" si="13"/>
        <v/>
      </c>
      <c r="H60" t="str">
        <f t="shared" si="13"/>
        <v/>
      </c>
      <c r="I60" t="str">
        <f t="shared" si="13"/>
        <v/>
      </c>
      <c r="J60" t="str">
        <f t="shared" si="13"/>
        <v/>
      </c>
      <c r="K60" t="str">
        <f t="shared" si="13"/>
        <v/>
      </c>
      <c r="L60" t="str">
        <f t="shared" si="13"/>
        <v/>
      </c>
      <c r="M60" t="str">
        <f t="shared" si="13"/>
        <v/>
      </c>
      <c r="N60" t="str">
        <f t="shared" si="13"/>
        <v/>
      </c>
      <c r="O60" t="str">
        <f t="shared" si="13"/>
        <v/>
      </c>
      <c r="P60" t="str">
        <f t="shared" si="13"/>
        <v/>
      </c>
      <c r="Q60" t="str">
        <f t="shared" si="13"/>
        <v/>
      </c>
      <c r="R60" t="str">
        <f t="shared" si="13"/>
        <v/>
      </c>
      <c r="S60" t="str">
        <f t="shared" si="13"/>
        <v/>
      </c>
      <c r="T60" t="str">
        <f t="shared" si="13"/>
        <v/>
      </c>
      <c r="U60" t="str">
        <f t="shared" si="13"/>
        <v/>
      </c>
      <c r="V60" t="str">
        <f t="shared" si="12"/>
        <v/>
      </c>
      <c r="W60" t="str">
        <f t="shared" si="12"/>
        <v/>
      </c>
      <c r="X60" t="str">
        <f t="shared" si="12"/>
        <v/>
      </c>
      <c r="Y60" t="str">
        <f t="shared" si="12"/>
        <v/>
      </c>
      <c r="Z60" t="str">
        <f t="shared" si="12"/>
        <v/>
      </c>
      <c r="AA60" t="str">
        <f t="shared" si="12"/>
        <v/>
      </c>
      <c r="AB60" t="str">
        <f t="shared" si="12"/>
        <v/>
      </c>
      <c r="AC60" t="str">
        <f t="shared" si="12"/>
        <v/>
      </c>
      <c r="AD60" t="str">
        <f t="shared" si="12"/>
        <v/>
      </c>
      <c r="AE60" t="str">
        <f t="shared" si="12"/>
        <v/>
      </c>
      <c r="AF60" t="str">
        <f t="shared" si="12"/>
        <v/>
      </c>
      <c r="AG60" t="str">
        <f t="shared" si="12"/>
        <v/>
      </c>
      <c r="AH60">
        <f t="shared" si="3"/>
        <v>0</v>
      </c>
      <c r="AI60">
        <f t="shared" si="4"/>
        <v>0</v>
      </c>
    </row>
    <row r="61" spans="2:35" hidden="1" x14ac:dyDescent="0.2">
      <c r="B61" s="21" t="str">
        <f>IF(ISNA(LOOKUP($C61,BLIOTECAS!$B$1:$B$27,BLIOTECAS!C$1:C$27)),"",LOOKUP($C61,BLIOTECAS!$B$1:$B$27,BLIOTECAS!C$1:C$27))</f>
        <v/>
      </c>
      <c r="C61" t="str">
        <f>TABLA!E61</f>
        <v>F. Ciencias Matemáticas</v>
      </c>
      <c r="D61" s="134">
        <f>TABLA!AV61</f>
        <v>0</v>
      </c>
      <c r="E61" s="271">
        <f>TABLA!BA61</f>
        <v>0</v>
      </c>
      <c r="F61" t="str">
        <f t="shared" si="13"/>
        <v/>
      </c>
      <c r="G61" t="str">
        <f t="shared" si="13"/>
        <v/>
      </c>
      <c r="H61" t="str">
        <f t="shared" si="13"/>
        <v/>
      </c>
      <c r="I61" t="str">
        <f t="shared" si="13"/>
        <v/>
      </c>
      <c r="J61" t="str">
        <f t="shared" si="13"/>
        <v/>
      </c>
      <c r="K61" t="str">
        <f t="shared" si="13"/>
        <v/>
      </c>
      <c r="L61" t="str">
        <f t="shared" si="13"/>
        <v/>
      </c>
      <c r="M61" t="str">
        <f t="shared" si="13"/>
        <v/>
      </c>
      <c r="N61" t="str">
        <f t="shared" si="13"/>
        <v/>
      </c>
      <c r="O61" t="str">
        <f t="shared" si="13"/>
        <v/>
      </c>
      <c r="P61" t="str">
        <f t="shared" si="13"/>
        <v/>
      </c>
      <c r="Q61" t="str">
        <f t="shared" si="13"/>
        <v/>
      </c>
      <c r="R61" t="str">
        <f t="shared" si="13"/>
        <v/>
      </c>
      <c r="S61" t="str">
        <f t="shared" si="13"/>
        <v/>
      </c>
      <c r="T61" t="str">
        <f t="shared" si="13"/>
        <v/>
      </c>
      <c r="U61" t="str">
        <f t="shared" si="13"/>
        <v/>
      </c>
      <c r="V61" t="str">
        <f t="shared" si="12"/>
        <v/>
      </c>
      <c r="W61" t="str">
        <f t="shared" si="12"/>
        <v/>
      </c>
      <c r="X61" t="str">
        <f t="shared" si="12"/>
        <v/>
      </c>
      <c r="Y61" t="str">
        <f t="shared" si="12"/>
        <v/>
      </c>
      <c r="Z61" t="str">
        <f t="shared" si="12"/>
        <v/>
      </c>
      <c r="AA61" t="str">
        <f t="shared" si="12"/>
        <v/>
      </c>
      <c r="AB61" t="str">
        <f t="shared" si="12"/>
        <v/>
      </c>
      <c r="AC61" t="str">
        <f t="shared" si="12"/>
        <v/>
      </c>
      <c r="AD61" t="str">
        <f t="shared" si="12"/>
        <v/>
      </c>
      <c r="AE61" t="str">
        <f t="shared" si="12"/>
        <v/>
      </c>
      <c r="AF61" t="str">
        <f t="shared" si="12"/>
        <v/>
      </c>
      <c r="AG61" t="str">
        <f t="shared" si="12"/>
        <v/>
      </c>
      <c r="AH61">
        <f t="shared" si="3"/>
        <v>0</v>
      </c>
      <c r="AI61">
        <f t="shared" si="4"/>
        <v>0</v>
      </c>
    </row>
    <row r="62" spans="2:35" x14ac:dyDescent="0.2">
      <c r="B62" s="21" t="str">
        <f>IF(ISNA(LOOKUP($C62,BLIOTECAS!$B$1:$B$27,BLIOTECAS!C$1:C$27)),"",LOOKUP($C62,BLIOTECAS!$B$1:$B$27,BLIOTECAS!C$1:C$27))</f>
        <v/>
      </c>
      <c r="C62" t="str">
        <f>TABLA!E62</f>
        <v>F. Geografía e Historia</v>
      </c>
      <c r="D62" s="134">
        <f>TABLA!AV62</f>
        <v>0</v>
      </c>
      <c r="E62" s="271">
        <f>TABLA!BA62</f>
        <v>0</v>
      </c>
      <c r="F62" t="str">
        <f t="shared" si="13"/>
        <v/>
      </c>
      <c r="G62" t="str">
        <f t="shared" si="13"/>
        <v/>
      </c>
      <c r="H62" t="str">
        <f t="shared" si="13"/>
        <v/>
      </c>
      <c r="I62" t="str">
        <f t="shared" si="13"/>
        <v/>
      </c>
      <c r="J62" t="str">
        <f t="shared" si="13"/>
        <v/>
      </c>
      <c r="K62" t="str">
        <f t="shared" si="13"/>
        <v/>
      </c>
      <c r="L62" t="str">
        <f t="shared" si="13"/>
        <v/>
      </c>
      <c r="M62" t="str">
        <f t="shared" si="13"/>
        <v/>
      </c>
      <c r="N62" t="str">
        <f t="shared" si="13"/>
        <v/>
      </c>
      <c r="O62" t="str">
        <f t="shared" si="13"/>
        <v/>
      </c>
      <c r="P62" t="str">
        <f t="shared" si="13"/>
        <v/>
      </c>
      <c r="Q62" t="str">
        <f t="shared" si="13"/>
        <v/>
      </c>
      <c r="R62" t="str">
        <f t="shared" si="13"/>
        <v/>
      </c>
      <c r="S62" t="str">
        <f t="shared" si="13"/>
        <v/>
      </c>
      <c r="T62" t="str">
        <f t="shared" si="13"/>
        <v/>
      </c>
      <c r="U62" t="str">
        <f t="shared" si="13"/>
        <v/>
      </c>
      <c r="V62" t="str">
        <f t="shared" si="12"/>
        <v/>
      </c>
      <c r="W62" t="str">
        <f t="shared" si="12"/>
        <v/>
      </c>
      <c r="X62" t="str">
        <f t="shared" si="12"/>
        <v/>
      </c>
      <c r="Y62" t="str">
        <f t="shared" si="12"/>
        <v/>
      </c>
      <c r="Z62" t="str">
        <f t="shared" si="12"/>
        <v/>
      </c>
      <c r="AA62" t="str">
        <f t="shared" si="12"/>
        <v/>
      </c>
      <c r="AB62" t="str">
        <f t="shared" si="12"/>
        <v/>
      </c>
      <c r="AC62" t="str">
        <f t="shared" si="12"/>
        <v/>
      </c>
      <c r="AD62" t="str">
        <f t="shared" si="12"/>
        <v/>
      </c>
      <c r="AE62" t="str">
        <f t="shared" si="12"/>
        <v/>
      </c>
      <c r="AF62" t="str">
        <f t="shared" si="12"/>
        <v/>
      </c>
      <c r="AG62" t="str">
        <f t="shared" si="12"/>
        <v/>
      </c>
      <c r="AH62">
        <f t="shared" ref="AH62:AH125" si="14">COUNTIF(D62,"&lt;&gt;0")</f>
        <v>0</v>
      </c>
      <c r="AI62">
        <f t="shared" ref="AI62:AI125" si="15">COUNTIF(E62,"&lt;&gt;0")</f>
        <v>0</v>
      </c>
    </row>
    <row r="63" spans="2:35" ht="25.5" hidden="1" x14ac:dyDescent="0.2">
      <c r="B63" s="21" t="str">
        <f>IF(ISNA(LOOKUP($C63,BLIOTECAS!$B$1:$B$27,BLIOTECAS!C$1:C$27)),"",LOOKUP($C63,BLIOTECAS!$B$1:$B$27,BLIOTECAS!C$1:C$27))</f>
        <v/>
      </c>
      <c r="C63" t="str">
        <f>TABLA!E63</f>
        <v>F. Veterinaria</v>
      </c>
      <c r="D63" s="134">
        <f>TABLA!AV63</f>
        <v>0</v>
      </c>
      <c r="E63" s="271" t="str">
        <f>TABLA!BA63</f>
        <v>Incrementar el fondo de libros on-line dada la entrada de la docencia on-line que lógicamente se instaurará definitivamente, en mayor o menor proporción, en periodo post-COVID19</v>
      </c>
      <c r="F63" t="str">
        <f t="shared" si="13"/>
        <v/>
      </c>
      <c r="G63" t="str">
        <f t="shared" si="13"/>
        <v/>
      </c>
      <c r="H63" t="str">
        <f t="shared" si="13"/>
        <v/>
      </c>
      <c r="I63" t="str">
        <f t="shared" si="13"/>
        <v/>
      </c>
      <c r="J63" t="str">
        <f t="shared" si="13"/>
        <v/>
      </c>
      <c r="K63" t="str">
        <f t="shared" si="13"/>
        <v/>
      </c>
      <c r="L63" t="str">
        <f t="shared" si="13"/>
        <v/>
      </c>
      <c r="M63" t="str">
        <f t="shared" si="13"/>
        <v/>
      </c>
      <c r="N63" t="str">
        <f t="shared" si="13"/>
        <v/>
      </c>
      <c r="O63" t="str">
        <f t="shared" si="13"/>
        <v/>
      </c>
      <c r="P63" t="str">
        <f t="shared" si="13"/>
        <v/>
      </c>
      <c r="Q63" t="str">
        <f t="shared" si="13"/>
        <v/>
      </c>
      <c r="R63" t="str">
        <f t="shared" si="13"/>
        <v/>
      </c>
      <c r="S63" t="str">
        <f t="shared" si="13"/>
        <v/>
      </c>
      <c r="T63" t="str">
        <f t="shared" si="13"/>
        <v/>
      </c>
      <c r="U63" t="str">
        <f t="shared" si="13"/>
        <v/>
      </c>
      <c r="V63" t="str">
        <f t="shared" si="12"/>
        <v/>
      </c>
      <c r="W63" t="str">
        <f t="shared" si="12"/>
        <v/>
      </c>
      <c r="X63" t="str">
        <f t="shared" si="12"/>
        <v/>
      </c>
      <c r="Y63" t="str">
        <f t="shared" si="12"/>
        <v/>
      </c>
      <c r="Z63" t="str">
        <f t="shared" si="12"/>
        <v/>
      </c>
      <c r="AA63" t="str">
        <f t="shared" si="12"/>
        <v/>
      </c>
      <c r="AB63" t="str">
        <f t="shared" si="12"/>
        <v/>
      </c>
      <c r="AC63" t="str">
        <f t="shared" si="12"/>
        <v>x</v>
      </c>
      <c r="AD63" t="str">
        <f t="shared" si="12"/>
        <v/>
      </c>
      <c r="AE63" t="str">
        <f t="shared" si="12"/>
        <v/>
      </c>
      <c r="AF63" t="str">
        <f t="shared" si="12"/>
        <v/>
      </c>
      <c r="AG63" t="str">
        <f t="shared" si="12"/>
        <v/>
      </c>
      <c r="AH63">
        <f t="shared" si="14"/>
        <v>0</v>
      </c>
      <c r="AI63">
        <f t="shared" si="15"/>
        <v>1</v>
      </c>
    </row>
    <row r="64" spans="2:35" hidden="1" x14ac:dyDescent="0.2">
      <c r="B64" s="21" t="str">
        <f>IF(ISNA(LOOKUP($C64,BLIOTECAS!$B$1:$B$27,BLIOTECAS!C$1:C$27)),"",LOOKUP($C64,BLIOTECAS!$B$1:$B$27,BLIOTECAS!C$1:C$27))</f>
        <v/>
      </c>
      <c r="C64" t="str">
        <f>TABLA!E64</f>
        <v>F. Geografía e Historia</v>
      </c>
      <c r="D64" s="134">
        <f>TABLA!AV64</f>
        <v>0</v>
      </c>
      <c r="E64" s="271">
        <f>TABLA!BA64</f>
        <v>0</v>
      </c>
      <c r="F64" t="str">
        <f t="shared" si="13"/>
        <v/>
      </c>
      <c r="G64" t="str">
        <f t="shared" si="13"/>
        <v/>
      </c>
      <c r="H64" t="str">
        <f t="shared" si="13"/>
        <v/>
      </c>
      <c r="I64" t="str">
        <f t="shared" si="13"/>
        <v/>
      </c>
      <c r="J64" t="str">
        <f t="shared" si="13"/>
        <v/>
      </c>
      <c r="K64" t="str">
        <f t="shared" si="13"/>
        <v/>
      </c>
      <c r="L64" t="str">
        <f t="shared" si="13"/>
        <v/>
      </c>
      <c r="M64" t="str">
        <f t="shared" si="13"/>
        <v/>
      </c>
      <c r="N64" t="str">
        <f t="shared" si="13"/>
        <v/>
      </c>
      <c r="O64" t="str">
        <f t="shared" si="13"/>
        <v/>
      </c>
      <c r="P64" t="str">
        <f t="shared" si="13"/>
        <v/>
      </c>
      <c r="Q64" t="str">
        <f t="shared" si="13"/>
        <v/>
      </c>
      <c r="R64" t="str">
        <f t="shared" si="13"/>
        <v/>
      </c>
      <c r="S64" t="str">
        <f t="shared" si="13"/>
        <v/>
      </c>
      <c r="T64" t="str">
        <f t="shared" si="13"/>
        <v/>
      </c>
      <c r="U64" t="str">
        <f t="shared" ref="U64:AG79" si="16">IFERROR((IF(FIND(U$1,$E64,1)&gt;0,"x")),"")</f>
        <v/>
      </c>
      <c r="V64" t="str">
        <f t="shared" si="16"/>
        <v/>
      </c>
      <c r="W64" t="str">
        <f t="shared" si="16"/>
        <v/>
      </c>
      <c r="X64" t="str">
        <f t="shared" si="16"/>
        <v/>
      </c>
      <c r="Y64" t="str">
        <f t="shared" si="16"/>
        <v/>
      </c>
      <c r="Z64" t="str">
        <f t="shared" si="16"/>
        <v/>
      </c>
      <c r="AA64" t="str">
        <f t="shared" si="16"/>
        <v/>
      </c>
      <c r="AB64" t="str">
        <f t="shared" si="16"/>
        <v/>
      </c>
      <c r="AC64" t="str">
        <f t="shared" si="16"/>
        <v/>
      </c>
      <c r="AD64" t="str">
        <f t="shared" si="16"/>
        <v/>
      </c>
      <c r="AE64" t="str">
        <f t="shared" si="16"/>
        <v/>
      </c>
      <c r="AF64" t="str">
        <f t="shared" si="16"/>
        <v/>
      </c>
      <c r="AG64" t="str">
        <f t="shared" si="16"/>
        <v/>
      </c>
      <c r="AH64">
        <f t="shared" si="14"/>
        <v>0</v>
      </c>
      <c r="AI64">
        <f t="shared" si="15"/>
        <v>0</v>
      </c>
    </row>
    <row r="65" spans="2:35" hidden="1" x14ac:dyDescent="0.2">
      <c r="B65" s="21" t="str">
        <f>IF(ISNA(LOOKUP($C65,BLIOTECAS!$B$1:$B$27,BLIOTECAS!C$1:C$27)),"",LOOKUP($C65,BLIOTECAS!$B$1:$B$27,BLIOTECAS!C$1:C$27))</f>
        <v/>
      </c>
      <c r="C65" t="str">
        <f>TABLA!E65</f>
        <v>F. Ciencias Matemáticas</v>
      </c>
      <c r="D65" s="134">
        <f>TABLA!AV65</f>
        <v>0</v>
      </c>
      <c r="E65" s="271">
        <f>TABLA!BA65</f>
        <v>0</v>
      </c>
      <c r="F65" t="str">
        <f t="shared" ref="F65:U80" si="17">IFERROR((IF(FIND(F$1,$E65,1)&gt;0,"x")),"")</f>
        <v/>
      </c>
      <c r="G65" t="str">
        <f t="shared" si="17"/>
        <v/>
      </c>
      <c r="H65" t="str">
        <f t="shared" si="17"/>
        <v/>
      </c>
      <c r="I65" t="str">
        <f t="shared" si="17"/>
        <v/>
      </c>
      <c r="J65" t="str">
        <f t="shared" si="17"/>
        <v/>
      </c>
      <c r="K65" t="str">
        <f t="shared" si="17"/>
        <v/>
      </c>
      <c r="L65" t="str">
        <f t="shared" si="17"/>
        <v/>
      </c>
      <c r="M65" t="str">
        <f t="shared" si="17"/>
        <v/>
      </c>
      <c r="N65" t="str">
        <f t="shared" si="17"/>
        <v/>
      </c>
      <c r="O65" t="str">
        <f t="shared" si="17"/>
        <v/>
      </c>
      <c r="P65" t="str">
        <f t="shared" si="17"/>
        <v/>
      </c>
      <c r="Q65" t="str">
        <f t="shared" si="17"/>
        <v/>
      </c>
      <c r="R65" t="str">
        <f t="shared" si="17"/>
        <v/>
      </c>
      <c r="S65" t="str">
        <f t="shared" si="17"/>
        <v/>
      </c>
      <c r="T65" t="str">
        <f t="shared" si="17"/>
        <v/>
      </c>
      <c r="U65" t="str">
        <f t="shared" si="17"/>
        <v/>
      </c>
      <c r="V65" t="str">
        <f t="shared" si="16"/>
        <v/>
      </c>
      <c r="W65" t="str">
        <f t="shared" si="16"/>
        <v/>
      </c>
      <c r="X65" t="str">
        <f t="shared" si="16"/>
        <v/>
      </c>
      <c r="Y65" t="str">
        <f t="shared" si="16"/>
        <v/>
      </c>
      <c r="Z65" t="str">
        <f t="shared" si="16"/>
        <v/>
      </c>
      <c r="AA65" t="str">
        <f t="shared" si="16"/>
        <v/>
      </c>
      <c r="AB65" t="str">
        <f t="shared" si="16"/>
        <v/>
      </c>
      <c r="AC65" t="str">
        <f t="shared" si="16"/>
        <v/>
      </c>
      <c r="AD65" t="str">
        <f t="shared" si="16"/>
        <v/>
      </c>
      <c r="AE65" t="str">
        <f t="shared" si="16"/>
        <v/>
      </c>
      <c r="AF65" t="str">
        <f t="shared" si="16"/>
        <v/>
      </c>
      <c r="AG65" t="str">
        <f t="shared" si="16"/>
        <v/>
      </c>
      <c r="AH65">
        <f t="shared" si="14"/>
        <v>0</v>
      </c>
      <c r="AI65">
        <f t="shared" si="15"/>
        <v>0</v>
      </c>
    </row>
    <row r="66" spans="2:35" hidden="1" x14ac:dyDescent="0.2">
      <c r="B66" s="21" t="str">
        <f>IF(ISNA(LOOKUP($C66,BLIOTECAS!$B$1:$B$27,BLIOTECAS!C$1:C$27)),"",LOOKUP($C66,BLIOTECAS!$B$1:$B$27,BLIOTECAS!C$1:C$27))</f>
        <v/>
      </c>
      <c r="C66" t="str">
        <f>TABLA!E66</f>
        <v>F. Veterinaria</v>
      </c>
      <c r="D66" s="134">
        <f>TABLA!AV66</f>
        <v>0</v>
      </c>
      <c r="E66" s="271" t="str">
        <f>TABLA!BA66</f>
        <v>Establecer un correo electrónico de referencia en cada biblioteca para canalizar las peticiones.</v>
      </c>
      <c r="F66" t="str">
        <f t="shared" si="17"/>
        <v>x</v>
      </c>
      <c r="G66" t="str">
        <f t="shared" si="17"/>
        <v/>
      </c>
      <c r="H66" t="str">
        <f t="shared" si="17"/>
        <v/>
      </c>
      <c r="I66" t="str">
        <f t="shared" si="17"/>
        <v/>
      </c>
      <c r="J66" t="str">
        <f t="shared" si="17"/>
        <v/>
      </c>
      <c r="K66" t="str">
        <f t="shared" si="17"/>
        <v>x</v>
      </c>
      <c r="L66" t="str">
        <f t="shared" si="17"/>
        <v/>
      </c>
      <c r="M66" t="str">
        <f t="shared" si="17"/>
        <v/>
      </c>
      <c r="N66" t="str">
        <f t="shared" si="17"/>
        <v/>
      </c>
      <c r="O66" t="str">
        <f t="shared" si="17"/>
        <v/>
      </c>
      <c r="P66" t="str">
        <f t="shared" si="17"/>
        <v/>
      </c>
      <c r="Q66" t="str">
        <f t="shared" si="17"/>
        <v/>
      </c>
      <c r="R66" t="str">
        <f t="shared" si="17"/>
        <v/>
      </c>
      <c r="S66" t="str">
        <f t="shared" si="17"/>
        <v/>
      </c>
      <c r="T66" t="str">
        <f t="shared" si="17"/>
        <v/>
      </c>
      <c r="U66" t="str">
        <f t="shared" si="17"/>
        <v/>
      </c>
      <c r="V66" t="str">
        <f t="shared" si="16"/>
        <v/>
      </c>
      <c r="W66" t="str">
        <f t="shared" si="16"/>
        <v/>
      </c>
      <c r="X66" t="str">
        <f t="shared" si="16"/>
        <v/>
      </c>
      <c r="Y66" t="str">
        <f t="shared" si="16"/>
        <v/>
      </c>
      <c r="Z66" t="str">
        <f t="shared" si="16"/>
        <v/>
      </c>
      <c r="AA66" t="str">
        <f t="shared" si="16"/>
        <v/>
      </c>
      <c r="AB66" t="str">
        <f t="shared" si="16"/>
        <v/>
      </c>
      <c r="AC66" t="str">
        <f t="shared" si="16"/>
        <v/>
      </c>
      <c r="AD66" t="str">
        <f t="shared" si="16"/>
        <v/>
      </c>
      <c r="AE66" t="str">
        <f t="shared" si="16"/>
        <v/>
      </c>
      <c r="AF66" t="str">
        <f t="shared" si="16"/>
        <v/>
      </c>
      <c r="AG66" t="str">
        <f t="shared" si="16"/>
        <v>x</v>
      </c>
      <c r="AH66">
        <f t="shared" si="14"/>
        <v>0</v>
      </c>
      <c r="AI66">
        <f t="shared" si="15"/>
        <v>1</v>
      </c>
    </row>
    <row r="67" spans="2:35" x14ac:dyDescent="0.2">
      <c r="B67" s="21" t="str">
        <f>IF(ISNA(LOOKUP($C67,BLIOTECAS!$B$1:$B$27,BLIOTECAS!C$1:C$27)),"",LOOKUP($C67,BLIOTECAS!$B$1:$B$27,BLIOTECAS!C$1:C$27))</f>
        <v/>
      </c>
      <c r="C67" t="str">
        <f>TABLA!E67</f>
        <v>F. Veterinaria</v>
      </c>
      <c r="D67" s="134">
        <f>TABLA!AV67</f>
        <v>0</v>
      </c>
      <c r="E67" s="271">
        <f>TABLA!BA67</f>
        <v>0</v>
      </c>
      <c r="F67" t="str">
        <f t="shared" si="17"/>
        <v/>
      </c>
      <c r="G67" t="str">
        <f t="shared" si="17"/>
        <v/>
      </c>
      <c r="H67" t="str">
        <f t="shared" si="17"/>
        <v/>
      </c>
      <c r="I67" t="str">
        <f t="shared" si="17"/>
        <v/>
      </c>
      <c r="J67" t="str">
        <f t="shared" si="17"/>
        <v/>
      </c>
      <c r="K67" t="str">
        <f t="shared" si="17"/>
        <v/>
      </c>
      <c r="L67" t="str">
        <f t="shared" si="17"/>
        <v/>
      </c>
      <c r="M67" t="str">
        <f t="shared" si="17"/>
        <v/>
      </c>
      <c r="N67" t="str">
        <f t="shared" si="17"/>
        <v/>
      </c>
      <c r="O67" t="str">
        <f t="shared" si="17"/>
        <v/>
      </c>
      <c r="P67" t="str">
        <f t="shared" si="17"/>
        <v/>
      </c>
      <c r="Q67" t="str">
        <f t="shared" si="17"/>
        <v/>
      </c>
      <c r="R67" t="str">
        <f t="shared" si="17"/>
        <v/>
      </c>
      <c r="S67" t="str">
        <f t="shared" si="17"/>
        <v/>
      </c>
      <c r="T67" t="str">
        <f t="shared" si="17"/>
        <v/>
      </c>
      <c r="U67" t="str">
        <f t="shared" si="17"/>
        <v/>
      </c>
      <c r="V67" t="str">
        <f t="shared" si="16"/>
        <v/>
      </c>
      <c r="W67" t="str">
        <f t="shared" si="16"/>
        <v/>
      </c>
      <c r="X67" t="str">
        <f t="shared" si="16"/>
        <v/>
      </c>
      <c r="Y67" t="str">
        <f t="shared" si="16"/>
        <v/>
      </c>
      <c r="Z67" t="str">
        <f t="shared" si="16"/>
        <v/>
      </c>
      <c r="AA67" t="str">
        <f t="shared" si="16"/>
        <v/>
      </c>
      <c r="AB67" t="str">
        <f t="shared" si="16"/>
        <v/>
      </c>
      <c r="AC67" t="str">
        <f t="shared" si="16"/>
        <v/>
      </c>
      <c r="AD67" t="str">
        <f t="shared" si="16"/>
        <v/>
      </c>
      <c r="AE67" t="str">
        <f t="shared" si="16"/>
        <v/>
      </c>
      <c r="AF67" t="str">
        <f t="shared" si="16"/>
        <v/>
      </c>
      <c r="AG67" t="str">
        <f t="shared" si="16"/>
        <v/>
      </c>
      <c r="AH67">
        <f t="shared" si="14"/>
        <v>0</v>
      </c>
      <c r="AI67">
        <f t="shared" si="15"/>
        <v>0</v>
      </c>
    </row>
    <row r="68" spans="2:35" hidden="1" x14ac:dyDescent="0.2">
      <c r="B68" s="21" t="str">
        <f>IF(ISNA(LOOKUP($C68,BLIOTECAS!$B$1:$B$27,BLIOTECAS!C$1:C$27)),"",LOOKUP($C68,BLIOTECAS!$B$1:$B$27,BLIOTECAS!C$1:C$27))</f>
        <v/>
      </c>
      <c r="C68" t="str">
        <f>TABLA!E68</f>
        <v>F. Filosofía</v>
      </c>
      <c r="D68" s="134">
        <f>TABLA!AV68</f>
        <v>0</v>
      </c>
      <c r="E68" s="271">
        <f>TABLA!BA68</f>
        <v>0</v>
      </c>
      <c r="F68" t="str">
        <f t="shared" si="17"/>
        <v/>
      </c>
      <c r="G68" t="str">
        <f t="shared" si="17"/>
        <v/>
      </c>
      <c r="H68" t="str">
        <f t="shared" si="17"/>
        <v/>
      </c>
      <c r="I68" t="str">
        <f t="shared" si="17"/>
        <v/>
      </c>
      <c r="J68" t="str">
        <f t="shared" si="17"/>
        <v/>
      </c>
      <c r="K68" t="str">
        <f t="shared" si="17"/>
        <v/>
      </c>
      <c r="L68" t="str">
        <f t="shared" si="17"/>
        <v/>
      </c>
      <c r="M68" t="str">
        <f t="shared" si="17"/>
        <v/>
      </c>
      <c r="N68" t="str">
        <f t="shared" si="17"/>
        <v/>
      </c>
      <c r="O68" t="str">
        <f t="shared" si="17"/>
        <v/>
      </c>
      <c r="P68" t="str">
        <f t="shared" si="17"/>
        <v/>
      </c>
      <c r="Q68" t="str">
        <f t="shared" si="17"/>
        <v/>
      </c>
      <c r="R68" t="str">
        <f t="shared" si="17"/>
        <v/>
      </c>
      <c r="S68" t="str">
        <f t="shared" si="17"/>
        <v/>
      </c>
      <c r="T68" t="str">
        <f t="shared" si="17"/>
        <v/>
      </c>
      <c r="U68" t="str">
        <f t="shared" si="17"/>
        <v/>
      </c>
      <c r="V68" t="str">
        <f t="shared" si="16"/>
        <v/>
      </c>
      <c r="W68" t="str">
        <f t="shared" si="16"/>
        <v/>
      </c>
      <c r="X68" t="str">
        <f t="shared" si="16"/>
        <v/>
      </c>
      <c r="Y68" t="str">
        <f t="shared" si="16"/>
        <v/>
      </c>
      <c r="Z68" t="str">
        <f t="shared" si="16"/>
        <v/>
      </c>
      <c r="AA68" t="str">
        <f t="shared" si="16"/>
        <v/>
      </c>
      <c r="AB68" t="str">
        <f t="shared" si="16"/>
        <v/>
      </c>
      <c r="AC68" t="str">
        <f t="shared" si="16"/>
        <v/>
      </c>
      <c r="AD68" t="str">
        <f t="shared" si="16"/>
        <v/>
      </c>
      <c r="AE68" t="str">
        <f t="shared" si="16"/>
        <v/>
      </c>
      <c r="AF68" t="str">
        <f t="shared" si="16"/>
        <v/>
      </c>
      <c r="AG68" t="str">
        <f t="shared" si="16"/>
        <v/>
      </c>
      <c r="AH68">
        <f t="shared" si="14"/>
        <v>0</v>
      </c>
      <c r="AI68">
        <f t="shared" si="15"/>
        <v>0</v>
      </c>
    </row>
    <row r="69" spans="2:35" hidden="1" x14ac:dyDescent="0.2">
      <c r="B69" s="21" t="str">
        <f>IF(ISNA(LOOKUP($C69,BLIOTECAS!$B$1:$B$27,BLIOTECAS!C$1:C$27)),"",LOOKUP($C69,BLIOTECAS!$B$1:$B$27,BLIOTECAS!C$1:C$27))</f>
        <v/>
      </c>
      <c r="C69" t="str">
        <f>TABLA!E69</f>
        <v>F. Educación - Centro de Formación del Profesorado</v>
      </c>
      <c r="D69" s="134">
        <f>TABLA!AV69</f>
        <v>0</v>
      </c>
      <c r="E69" s="271">
        <f>TABLA!BA69</f>
        <v>0</v>
      </c>
      <c r="F69" t="str">
        <f t="shared" si="17"/>
        <v/>
      </c>
      <c r="G69" t="str">
        <f t="shared" si="17"/>
        <v/>
      </c>
      <c r="H69" t="str">
        <f t="shared" si="17"/>
        <v/>
      </c>
      <c r="I69" t="str">
        <f t="shared" si="17"/>
        <v/>
      </c>
      <c r="J69" t="str">
        <f t="shared" si="17"/>
        <v/>
      </c>
      <c r="K69" t="str">
        <f t="shared" si="17"/>
        <v/>
      </c>
      <c r="L69" t="str">
        <f t="shared" si="17"/>
        <v/>
      </c>
      <c r="M69" t="str">
        <f t="shared" si="17"/>
        <v/>
      </c>
      <c r="N69" t="str">
        <f t="shared" si="17"/>
        <v/>
      </c>
      <c r="O69" t="str">
        <f t="shared" si="17"/>
        <v/>
      </c>
      <c r="P69" t="str">
        <f t="shared" si="17"/>
        <v/>
      </c>
      <c r="Q69" t="str">
        <f t="shared" si="17"/>
        <v/>
      </c>
      <c r="R69" t="str">
        <f t="shared" si="17"/>
        <v/>
      </c>
      <c r="S69" t="str">
        <f t="shared" si="17"/>
        <v/>
      </c>
      <c r="T69" t="str">
        <f t="shared" si="17"/>
        <v/>
      </c>
      <c r="U69" t="str">
        <f t="shared" si="17"/>
        <v/>
      </c>
      <c r="V69" t="str">
        <f t="shared" si="16"/>
        <v/>
      </c>
      <c r="W69" t="str">
        <f t="shared" si="16"/>
        <v/>
      </c>
      <c r="X69" t="str">
        <f t="shared" si="16"/>
        <v/>
      </c>
      <c r="Y69" t="str">
        <f t="shared" si="16"/>
        <v/>
      </c>
      <c r="Z69" t="str">
        <f t="shared" si="16"/>
        <v/>
      </c>
      <c r="AA69" t="str">
        <f t="shared" si="16"/>
        <v/>
      </c>
      <c r="AB69" t="str">
        <f t="shared" si="16"/>
        <v/>
      </c>
      <c r="AC69" t="str">
        <f t="shared" si="16"/>
        <v/>
      </c>
      <c r="AD69" t="str">
        <f t="shared" si="16"/>
        <v/>
      </c>
      <c r="AE69" t="str">
        <f t="shared" si="16"/>
        <v/>
      </c>
      <c r="AF69" t="str">
        <f t="shared" si="16"/>
        <v/>
      </c>
      <c r="AG69" t="str">
        <f t="shared" si="16"/>
        <v/>
      </c>
      <c r="AH69">
        <f t="shared" si="14"/>
        <v>0</v>
      </c>
      <c r="AI69">
        <f t="shared" si="15"/>
        <v>0</v>
      </c>
    </row>
    <row r="70" spans="2:35" hidden="1" x14ac:dyDescent="0.2">
      <c r="B70" s="21" t="str">
        <f>IF(ISNA(LOOKUP($C70,BLIOTECAS!$B$1:$B$27,BLIOTECAS!C$1:C$27)),"",LOOKUP($C70,BLIOTECAS!$B$1:$B$27,BLIOTECAS!C$1:C$27))</f>
        <v/>
      </c>
      <c r="C70" t="str">
        <f>TABLA!E70</f>
        <v>F. Bellas Artes</v>
      </c>
      <c r="D70" s="134">
        <f>TABLA!AV70</f>
        <v>0</v>
      </c>
      <c r="E70" s="271">
        <f>TABLA!BA70</f>
        <v>0</v>
      </c>
      <c r="F70" t="str">
        <f t="shared" si="17"/>
        <v/>
      </c>
      <c r="G70" t="str">
        <f t="shared" si="17"/>
        <v/>
      </c>
      <c r="H70" t="str">
        <f t="shared" si="17"/>
        <v/>
      </c>
      <c r="I70" t="str">
        <f t="shared" si="17"/>
        <v/>
      </c>
      <c r="J70" t="str">
        <f t="shared" si="17"/>
        <v/>
      </c>
      <c r="K70" t="str">
        <f t="shared" si="17"/>
        <v/>
      </c>
      <c r="L70" t="str">
        <f t="shared" si="17"/>
        <v/>
      </c>
      <c r="M70" t="str">
        <f t="shared" si="17"/>
        <v/>
      </c>
      <c r="N70" t="str">
        <f t="shared" si="17"/>
        <v/>
      </c>
      <c r="O70" t="str">
        <f t="shared" si="17"/>
        <v/>
      </c>
      <c r="P70" t="str">
        <f t="shared" si="17"/>
        <v/>
      </c>
      <c r="Q70" t="str">
        <f t="shared" si="17"/>
        <v/>
      </c>
      <c r="R70" t="str">
        <f t="shared" si="17"/>
        <v/>
      </c>
      <c r="S70" t="str">
        <f t="shared" si="17"/>
        <v/>
      </c>
      <c r="T70" t="str">
        <f t="shared" si="17"/>
        <v/>
      </c>
      <c r="U70" t="str">
        <f t="shared" si="17"/>
        <v/>
      </c>
      <c r="V70" t="str">
        <f t="shared" si="16"/>
        <v/>
      </c>
      <c r="W70" t="str">
        <f t="shared" si="16"/>
        <v/>
      </c>
      <c r="X70" t="str">
        <f t="shared" si="16"/>
        <v/>
      </c>
      <c r="Y70" t="str">
        <f t="shared" si="16"/>
        <v/>
      </c>
      <c r="Z70" t="str">
        <f t="shared" si="16"/>
        <v/>
      </c>
      <c r="AA70" t="str">
        <f t="shared" si="16"/>
        <v/>
      </c>
      <c r="AB70" t="str">
        <f t="shared" si="16"/>
        <v/>
      </c>
      <c r="AC70" t="str">
        <f t="shared" si="16"/>
        <v/>
      </c>
      <c r="AD70" t="str">
        <f t="shared" si="16"/>
        <v/>
      </c>
      <c r="AE70" t="str">
        <f t="shared" si="16"/>
        <v/>
      </c>
      <c r="AF70" t="str">
        <f t="shared" si="16"/>
        <v/>
      </c>
      <c r="AG70" t="str">
        <f t="shared" si="16"/>
        <v/>
      </c>
      <c r="AH70">
        <f t="shared" si="14"/>
        <v>0</v>
      </c>
      <c r="AI70">
        <f t="shared" si="15"/>
        <v>0</v>
      </c>
    </row>
    <row r="71" spans="2:35" ht="51" hidden="1" x14ac:dyDescent="0.2">
      <c r="B71" s="21" t="str">
        <f>IF(ISNA(LOOKUP($C71,BLIOTECAS!$B$1:$B$27,BLIOTECAS!C$1:C$27)),"",LOOKUP($C71,BLIOTECAS!$B$1:$B$27,BLIOTECAS!C$1:C$27))</f>
        <v/>
      </c>
      <c r="C71" t="str">
        <f>TABLA!E71</f>
        <v>F. Derecho</v>
      </c>
      <c r="D71" s="134">
        <f>TABLA!AV71</f>
        <v>0</v>
      </c>
      <c r="E71" s="271" t="str">
        <f>TABLA!BA71</f>
        <v>Con la pandemia, no he conseguido descargar en PDF capítulos sueltos de los manuales electrónicos, (Tirant Biblioteca Virtual). Tuve que colgar en el campus el manual en línea, pero es más incómodo para los alumnos estudiar en línea en vez de en un documento en PDF que les permita subrayar, comentar, etc...</v>
      </c>
      <c r="F71" t="str">
        <f t="shared" si="17"/>
        <v>x</v>
      </c>
      <c r="G71" t="str">
        <f t="shared" si="17"/>
        <v/>
      </c>
      <c r="H71" t="str">
        <f t="shared" si="17"/>
        <v/>
      </c>
      <c r="I71" t="str">
        <f t="shared" si="17"/>
        <v/>
      </c>
      <c r="J71" t="str">
        <f t="shared" si="17"/>
        <v/>
      </c>
      <c r="K71" t="str">
        <f t="shared" si="17"/>
        <v>x</v>
      </c>
      <c r="L71" t="str">
        <f t="shared" si="17"/>
        <v>x</v>
      </c>
      <c r="M71" t="str">
        <f t="shared" si="17"/>
        <v/>
      </c>
      <c r="N71" t="str">
        <f t="shared" si="17"/>
        <v/>
      </c>
      <c r="O71" t="str">
        <f t="shared" si="17"/>
        <v/>
      </c>
      <c r="P71" t="str">
        <f t="shared" si="17"/>
        <v/>
      </c>
      <c r="Q71" t="str">
        <f t="shared" si="17"/>
        <v/>
      </c>
      <c r="R71" t="str">
        <f t="shared" si="17"/>
        <v/>
      </c>
      <c r="S71" t="str">
        <f t="shared" si="17"/>
        <v/>
      </c>
      <c r="T71" t="str">
        <f t="shared" si="17"/>
        <v/>
      </c>
      <c r="U71" t="str">
        <f t="shared" si="17"/>
        <v/>
      </c>
      <c r="V71" t="str">
        <f t="shared" si="16"/>
        <v/>
      </c>
      <c r="W71" t="str">
        <f t="shared" si="16"/>
        <v/>
      </c>
      <c r="X71" t="str">
        <f t="shared" si="16"/>
        <v/>
      </c>
      <c r="Y71" t="str">
        <f t="shared" si="16"/>
        <v/>
      </c>
      <c r="Z71" t="str">
        <f t="shared" si="16"/>
        <v/>
      </c>
      <c r="AA71" t="str">
        <f t="shared" si="16"/>
        <v/>
      </c>
      <c r="AB71" t="str">
        <f t="shared" si="16"/>
        <v/>
      </c>
      <c r="AC71" t="str">
        <f t="shared" si="16"/>
        <v/>
      </c>
      <c r="AD71" t="str">
        <f t="shared" si="16"/>
        <v/>
      </c>
      <c r="AE71" t="str">
        <f t="shared" si="16"/>
        <v/>
      </c>
      <c r="AF71" t="str">
        <f t="shared" si="16"/>
        <v/>
      </c>
      <c r="AG71" t="str">
        <f t="shared" si="16"/>
        <v/>
      </c>
      <c r="AH71">
        <f t="shared" si="14"/>
        <v>0</v>
      </c>
      <c r="AI71">
        <f t="shared" si="15"/>
        <v>1</v>
      </c>
    </row>
    <row r="72" spans="2:35" hidden="1" x14ac:dyDescent="0.2">
      <c r="B72" s="21" t="str">
        <f>IF(ISNA(LOOKUP($C72,BLIOTECAS!$B$1:$B$27,BLIOTECAS!C$1:C$27)),"",LOOKUP($C72,BLIOTECAS!$B$1:$B$27,BLIOTECAS!C$1:C$27))</f>
        <v/>
      </c>
      <c r="C72" t="str">
        <f>TABLA!E72</f>
        <v>F. Odontología</v>
      </c>
      <c r="D72" s="134">
        <f>TABLA!AV72</f>
        <v>0</v>
      </c>
      <c r="E72" s="271">
        <f>TABLA!BA72</f>
        <v>0</v>
      </c>
      <c r="F72" t="str">
        <f t="shared" si="17"/>
        <v/>
      </c>
      <c r="G72" t="str">
        <f t="shared" si="17"/>
        <v/>
      </c>
      <c r="H72" t="str">
        <f t="shared" si="17"/>
        <v/>
      </c>
      <c r="I72" t="str">
        <f t="shared" si="17"/>
        <v/>
      </c>
      <c r="J72" t="str">
        <f t="shared" si="17"/>
        <v/>
      </c>
      <c r="K72" t="str">
        <f t="shared" si="17"/>
        <v/>
      </c>
      <c r="L72" t="str">
        <f t="shared" si="17"/>
        <v/>
      </c>
      <c r="M72" t="str">
        <f t="shared" si="17"/>
        <v/>
      </c>
      <c r="N72" t="str">
        <f t="shared" si="17"/>
        <v/>
      </c>
      <c r="O72" t="str">
        <f t="shared" si="17"/>
        <v/>
      </c>
      <c r="P72" t="str">
        <f t="shared" si="17"/>
        <v/>
      </c>
      <c r="Q72" t="str">
        <f t="shared" si="17"/>
        <v/>
      </c>
      <c r="R72" t="str">
        <f t="shared" si="17"/>
        <v/>
      </c>
      <c r="S72" t="str">
        <f t="shared" si="17"/>
        <v/>
      </c>
      <c r="T72" t="str">
        <f t="shared" si="17"/>
        <v/>
      </c>
      <c r="U72" t="str">
        <f t="shared" si="17"/>
        <v/>
      </c>
      <c r="V72" t="str">
        <f t="shared" si="16"/>
        <v/>
      </c>
      <c r="W72" t="str">
        <f t="shared" si="16"/>
        <v/>
      </c>
      <c r="X72" t="str">
        <f t="shared" si="16"/>
        <v/>
      </c>
      <c r="Y72" t="str">
        <f t="shared" si="16"/>
        <v/>
      </c>
      <c r="Z72" t="str">
        <f t="shared" si="16"/>
        <v/>
      </c>
      <c r="AA72" t="str">
        <f t="shared" si="16"/>
        <v/>
      </c>
      <c r="AB72" t="str">
        <f t="shared" si="16"/>
        <v/>
      </c>
      <c r="AC72" t="str">
        <f t="shared" si="16"/>
        <v/>
      </c>
      <c r="AD72" t="str">
        <f t="shared" si="16"/>
        <v/>
      </c>
      <c r="AE72" t="str">
        <f t="shared" si="16"/>
        <v/>
      </c>
      <c r="AF72" t="str">
        <f t="shared" si="16"/>
        <v/>
      </c>
      <c r="AG72" t="str">
        <f t="shared" si="16"/>
        <v/>
      </c>
      <c r="AH72">
        <f t="shared" si="14"/>
        <v>0</v>
      </c>
      <c r="AI72">
        <f t="shared" si="15"/>
        <v>0</v>
      </c>
    </row>
    <row r="73" spans="2:35" x14ac:dyDescent="0.2">
      <c r="B73" s="21" t="str">
        <f>IF(ISNA(LOOKUP($C73,BLIOTECAS!$B$1:$B$27,BLIOTECAS!C$1:C$27)),"",LOOKUP($C73,BLIOTECAS!$B$1:$B$27,BLIOTECAS!C$1:C$27))</f>
        <v/>
      </c>
      <c r="C73" t="str">
        <f>TABLA!E73</f>
        <v>F. Ciencias Físicas</v>
      </c>
      <c r="D73" s="134">
        <f>TABLA!AV73</f>
        <v>0</v>
      </c>
      <c r="E73" s="271">
        <f>TABLA!BA73</f>
        <v>0</v>
      </c>
      <c r="F73" t="str">
        <f t="shared" si="17"/>
        <v/>
      </c>
      <c r="G73" t="str">
        <f t="shared" si="17"/>
        <v/>
      </c>
      <c r="H73" t="str">
        <f t="shared" si="17"/>
        <v/>
      </c>
      <c r="I73" t="str">
        <f t="shared" si="17"/>
        <v/>
      </c>
      <c r="J73" t="str">
        <f t="shared" si="17"/>
        <v/>
      </c>
      <c r="K73" t="str">
        <f t="shared" si="17"/>
        <v/>
      </c>
      <c r="L73" t="str">
        <f t="shared" si="17"/>
        <v/>
      </c>
      <c r="M73" t="str">
        <f t="shared" si="17"/>
        <v/>
      </c>
      <c r="N73" t="str">
        <f t="shared" si="17"/>
        <v/>
      </c>
      <c r="O73" t="str">
        <f t="shared" si="17"/>
        <v/>
      </c>
      <c r="P73" t="str">
        <f t="shared" si="17"/>
        <v/>
      </c>
      <c r="Q73" t="str">
        <f t="shared" si="17"/>
        <v/>
      </c>
      <c r="R73" t="str">
        <f t="shared" si="17"/>
        <v/>
      </c>
      <c r="S73" t="str">
        <f t="shared" si="17"/>
        <v/>
      </c>
      <c r="T73" t="str">
        <f t="shared" si="17"/>
        <v/>
      </c>
      <c r="U73" t="str">
        <f t="shared" si="17"/>
        <v/>
      </c>
      <c r="V73" t="str">
        <f t="shared" si="16"/>
        <v/>
      </c>
      <c r="W73" t="str">
        <f t="shared" si="16"/>
        <v/>
      </c>
      <c r="X73" t="str">
        <f t="shared" si="16"/>
        <v/>
      </c>
      <c r="Y73" t="str">
        <f t="shared" si="16"/>
        <v/>
      </c>
      <c r="Z73" t="str">
        <f t="shared" si="16"/>
        <v/>
      </c>
      <c r="AA73" t="str">
        <f t="shared" si="16"/>
        <v/>
      </c>
      <c r="AB73" t="str">
        <f t="shared" si="16"/>
        <v/>
      </c>
      <c r="AC73" t="str">
        <f t="shared" si="16"/>
        <v/>
      </c>
      <c r="AD73" t="str">
        <f t="shared" si="16"/>
        <v/>
      </c>
      <c r="AE73" t="str">
        <f t="shared" si="16"/>
        <v/>
      </c>
      <c r="AF73" t="str">
        <f t="shared" si="16"/>
        <v/>
      </c>
      <c r="AG73" t="str">
        <f t="shared" si="16"/>
        <v/>
      </c>
      <c r="AH73">
        <f t="shared" si="14"/>
        <v>0</v>
      </c>
      <c r="AI73">
        <f t="shared" si="15"/>
        <v>0</v>
      </c>
    </row>
    <row r="74" spans="2:35" ht="76.5" hidden="1" x14ac:dyDescent="0.2">
      <c r="B74" s="21" t="str">
        <f>IF(ISNA(LOOKUP($C74,BLIOTECAS!$B$1:$B$27,BLIOTECAS!C$1:C$27)),"",LOOKUP($C74,BLIOTECAS!$B$1:$B$27,BLIOTECAS!C$1:C$27))</f>
        <v/>
      </c>
      <c r="C74" t="str">
        <f>TABLA!E74</f>
        <v>F. Veterinaria</v>
      </c>
      <c r="D74" s="134" t="str">
        <f>TABLA!AV74</f>
        <v>Suscripción a más revistas científicas de impacto relacionadas con la nutrición animal. Incluir alguna charla en horario de clase en el aula a los alumnos de los primeros cursos del Grado sobre la búsqueda de documentación en la biblioteca.</v>
      </c>
      <c r="E74" s="271" t="str">
        <f>TABLA!BA74</f>
        <v>Considero que el personal de la Biblioteca de Veterinaria es excelente. Y es de agradecer el entusiasmo y el interés con que preparan e imparten los cursos para estudiantes y PDI.</v>
      </c>
      <c r="F74" t="str">
        <f t="shared" si="17"/>
        <v/>
      </c>
      <c r="G74" t="str">
        <f t="shared" si="17"/>
        <v/>
      </c>
      <c r="H74" t="str">
        <f t="shared" si="17"/>
        <v/>
      </c>
      <c r="I74" t="str">
        <f t="shared" si="17"/>
        <v/>
      </c>
      <c r="J74" t="str">
        <f t="shared" si="17"/>
        <v/>
      </c>
      <c r="K74" t="str">
        <f t="shared" si="17"/>
        <v/>
      </c>
      <c r="L74" t="str">
        <f t="shared" si="17"/>
        <v/>
      </c>
      <c r="M74" t="str">
        <f t="shared" si="17"/>
        <v/>
      </c>
      <c r="N74" t="str">
        <f t="shared" si="17"/>
        <v/>
      </c>
      <c r="O74" t="str">
        <f t="shared" si="17"/>
        <v/>
      </c>
      <c r="P74" t="str">
        <f t="shared" si="17"/>
        <v/>
      </c>
      <c r="Q74" t="str">
        <f t="shared" si="17"/>
        <v/>
      </c>
      <c r="R74" t="str">
        <f t="shared" si="17"/>
        <v/>
      </c>
      <c r="S74" t="str">
        <f t="shared" si="17"/>
        <v/>
      </c>
      <c r="T74" t="str">
        <f t="shared" si="17"/>
        <v/>
      </c>
      <c r="U74" t="str">
        <f t="shared" si="17"/>
        <v/>
      </c>
      <c r="V74" t="str">
        <f t="shared" si="16"/>
        <v/>
      </c>
      <c r="W74" t="str">
        <f t="shared" si="16"/>
        <v/>
      </c>
      <c r="X74" t="str">
        <f t="shared" si="16"/>
        <v/>
      </c>
      <c r="Y74" t="str">
        <f t="shared" si="16"/>
        <v/>
      </c>
      <c r="Z74" t="str">
        <f t="shared" si="16"/>
        <v/>
      </c>
      <c r="AA74" t="str">
        <f t="shared" si="16"/>
        <v>x</v>
      </c>
      <c r="AB74" t="str">
        <f t="shared" si="16"/>
        <v/>
      </c>
      <c r="AC74" t="str">
        <f t="shared" si="16"/>
        <v/>
      </c>
      <c r="AD74" t="str">
        <f t="shared" si="16"/>
        <v/>
      </c>
      <c r="AE74" t="str">
        <f t="shared" si="16"/>
        <v>x</v>
      </c>
      <c r="AF74" t="str">
        <f t="shared" si="16"/>
        <v/>
      </c>
      <c r="AG74" t="str">
        <f t="shared" si="16"/>
        <v/>
      </c>
      <c r="AH74">
        <f t="shared" si="14"/>
        <v>1</v>
      </c>
      <c r="AI74">
        <f t="shared" si="15"/>
        <v>1</v>
      </c>
    </row>
    <row r="75" spans="2:35" hidden="1" x14ac:dyDescent="0.2">
      <c r="B75" s="21" t="str">
        <f>IF(ISNA(LOOKUP($C75,BLIOTECAS!$B$1:$B$27,BLIOTECAS!C$1:C$27)),"",LOOKUP($C75,BLIOTECAS!$B$1:$B$27,BLIOTECAS!C$1:C$27))</f>
        <v/>
      </c>
      <c r="C75" t="str">
        <f>TABLA!E75</f>
        <v>F. Veterinaria</v>
      </c>
      <c r="D75" s="134">
        <f>TABLA!AV75</f>
        <v>0</v>
      </c>
      <c r="E75" s="271">
        <f>TABLA!BA75</f>
        <v>0</v>
      </c>
      <c r="F75" t="str">
        <f t="shared" si="17"/>
        <v/>
      </c>
      <c r="G75" t="str">
        <f t="shared" si="17"/>
        <v/>
      </c>
      <c r="H75" t="str">
        <f t="shared" si="17"/>
        <v/>
      </c>
      <c r="I75" t="str">
        <f t="shared" si="17"/>
        <v/>
      </c>
      <c r="J75" t="str">
        <f t="shared" si="17"/>
        <v/>
      </c>
      <c r="K75" t="str">
        <f t="shared" si="17"/>
        <v/>
      </c>
      <c r="L75" t="str">
        <f t="shared" si="17"/>
        <v/>
      </c>
      <c r="M75" t="str">
        <f t="shared" si="17"/>
        <v/>
      </c>
      <c r="N75" t="str">
        <f t="shared" si="17"/>
        <v/>
      </c>
      <c r="O75" t="str">
        <f t="shared" si="17"/>
        <v/>
      </c>
      <c r="P75" t="str">
        <f t="shared" si="17"/>
        <v/>
      </c>
      <c r="Q75" t="str">
        <f t="shared" si="17"/>
        <v/>
      </c>
      <c r="R75" t="str">
        <f t="shared" si="17"/>
        <v/>
      </c>
      <c r="S75" t="str">
        <f t="shared" si="17"/>
        <v/>
      </c>
      <c r="T75" t="str">
        <f t="shared" si="17"/>
        <v/>
      </c>
      <c r="U75" t="str">
        <f t="shared" si="17"/>
        <v/>
      </c>
      <c r="V75" t="str">
        <f t="shared" si="16"/>
        <v/>
      </c>
      <c r="W75" t="str">
        <f t="shared" si="16"/>
        <v/>
      </c>
      <c r="X75" t="str">
        <f t="shared" si="16"/>
        <v/>
      </c>
      <c r="Y75" t="str">
        <f t="shared" si="16"/>
        <v/>
      </c>
      <c r="Z75" t="str">
        <f t="shared" si="16"/>
        <v/>
      </c>
      <c r="AA75" t="str">
        <f t="shared" si="16"/>
        <v/>
      </c>
      <c r="AB75" t="str">
        <f t="shared" si="16"/>
        <v/>
      </c>
      <c r="AC75" t="str">
        <f t="shared" si="16"/>
        <v/>
      </c>
      <c r="AD75" t="str">
        <f t="shared" si="16"/>
        <v/>
      </c>
      <c r="AE75" t="str">
        <f t="shared" si="16"/>
        <v/>
      </c>
      <c r="AF75" t="str">
        <f t="shared" si="16"/>
        <v/>
      </c>
      <c r="AG75" t="str">
        <f t="shared" si="16"/>
        <v/>
      </c>
      <c r="AH75">
        <f t="shared" si="14"/>
        <v>0</v>
      </c>
      <c r="AI75">
        <f t="shared" si="15"/>
        <v>0</v>
      </c>
    </row>
    <row r="76" spans="2:35" hidden="1" x14ac:dyDescent="0.2">
      <c r="B76" s="21" t="str">
        <f>IF(ISNA(LOOKUP($C76,BLIOTECAS!$B$1:$B$27,BLIOTECAS!C$1:C$27)),"",LOOKUP($C76,BLIOTECAS!$B$1:$B$27,BLIOTECAS!C$1:C$27))</f>
        <v/>
      </c>
      <c r="C76" t="str">
        <f>TABLA!E76</f>
        <v>F. Ciencias Matemáticas</v>
      </c>
      <c r="D76" s="134">
        <f>TABLA!AV76</f>
        <v>0</v>
      </c>
      <c r="E76" s="271">
        <f>TABLA!BA76</f>
        <v>0</v>
      </c>
      <c r="F76" t="str">
        <f t="shared" si="17"/>
        <v/>
      </c>
      <c r="G76" t="str">
        <f t="shared" si="17"/>
        <v/>
      </c>
      <c r="H76" t="str">
        <f t="shared" si="17"/>
        <v/>
      </c>
      <c r="I76" t="str">
        <f t="shared" si="17"/>
        <v/>
      </c>
      <c r="J76" t="str">
        <f t="shared" si="17"/>
        <v/>
      </c>
      <c r="K76" t="str">
        <f t="shared" si="17"/>
        <v/>
      </c>
      <c r="L76" t="str">
        <f t="shared" si="17"/>
        <v/>
      </c>
      <c r="M76" t="str">
        <f t="shared" si="17"/>
        <v/>
      </c>
      <c r="N76" t="str">
        <f t="shared" si="17"/>
        <v/>
      </c>
      <c r="O76" t="str">
        <f t="shared" si="17"/>
        <v/>
      </c>
      <c r="P76" t="str">
        <f t="shared" si="17"/>
        <v/>
      </c>
      <c r="Q76" t="str">
        <f t="shared" si="17"/>
        <v/>
      </c>
      <c r="R76" t="str">
        <f t="shared" si="17"/>
        <v/>
      </c>
      <c r="S76" t="str">
        <f t="shared" si="17"/>
        <v/>
      </c>
      <c r="T76" t="str">
        <f t="shared" si="17"/>
        <v/>
      </c>
      <c r="U76" t="str">
        <f t="shared" si="17"/>
        <v/>
      </c>
      <c r="V76" t="str">
        <f t="shared" si="16"/>
        <v/>
      </c>
      <c r="W76" t="str">
        <f t="shared" si="16"/>
        <v/>
      </c>
      <c r="X76" t="str">
        <f t="shared" si="16"/>
        <v/>
      </c>
      <c r="Y76" t="str">
        <f t="shared" si="16"/>
        <v/>
      </c>
      <c r="Z76" t="str">
        <f t="shared" si="16"/>
        <v/>
      </c>
      <c r="AA76" t="str">
        <f t="shared" si="16"/>
        <v/>
      </c>
      <c r="AB76" t="str">
        <f t="shared" si="16"/>
        <v/>
      </c>
      <c r="AC76" t="str">
        <f t="shared" si="16"/>
        <v/>
      </c>
      <c r="AD76" t="str">
        <f t="shared" si="16"/>
        <v/>
      </c>
      <c r="AE76" t="str">
        <f t="shared" si="16"/>
        <v/>
      </c>
      <c r="AF76" t="str">
        <f t="shared" si="16"/>
        <v/>
      </c>
      <c r="AG76" t="str">
        <f t="shared" si="16"/>
        <v/>
      </c>
      <c r="AH76">
        <f t="shared" si="14"/>
        <v>0</v>
      </c>
      <c r="AI76">
        <f t="shared" si="15"/>
        <v>0</v>
      </c>
    </row>
    <row r="77" spans="2:35" ht="102" hidden="1" x14ac:dyDescent="0.2">
      <c r="B77" s="21" t="str">
        <f>IF(ISNA(LOOKUP($C77,BLIOTECAS!$B$1:$B$27,BLIOTECAS!C$1:C$27)),"",LOOKUP($C77,BLIOTECAS!$B$1:$B$27,BLIOTECAS!C$1:C$27))</f>
        <v/>
      </c>
      <c r="C77" t="str">
        <f>TABLA!E77</f>
        <v>F. Filología</v>
      </c>
      <c r="D77" s="134">
        <f>TABLA!AV77</f>
        <v>0</v>
      </c>
      <c r="E77" s="271" t="str">
        <f>TABLA!BA77</f>
        <v>El uso de torniquetes en la biblioteca de María Zambrano...  aunque nos apercibimos de la necesidad de controlar la afluencia, incomoda e invita a usar otra biblioteca más recogida y próxima donde no se encuentra dicho "obstáculo". Dicho sistema de acceso desalienta, no poco, a personas con dificultades de accesibilidad, e incluso a otras, como a una colega de mi claustro cuyo marcapasos parecía interactuar con el circuito electrónico en la entrada. Ello, junto a circunstancias personales de peso, propició su jubilación anticipada. Sería de desear que se replanteara el asunto. A fin de cuentas se trata de no crear impedimentos a quienes, de por sí, leen poco en copia impresa. No perdamos esa obstinada realidad de vista.</v>
      </c>
      <c r="F77" t="str">
        <f t="shared" si="17"/>
        <v>x</v>
      </c>
      <c r="G77" t="str">
        <f t="shared" si="17"/>
        <v/>
      </c>
      <c r="H77" t="str">
        <f t="shared" si="17"/>
        <v/>
      </c>
      <c r="I77" t="str">
        <f t="shared" si="17"/>
        <v/>
      </c>
      <c r="J77" t="str">
        <f t="shared" si="17"/>
        <v/>
      </c>
      <c r="K77" t="str">
        <f t="shared" si="17"/>
        <v>x</v>
      </c>
      <c r="L77" t="str">
        <f t="shared" si="17"/>
        <v/>
      </c>
      <c r="M77" t="str">
        <f t="shared" si="17"/>
        <v/>
      </c>
      <c r="N77" t="str">
        <f t="shared" si="17"/>
        <v/>
      </c>
      <c r="O77" t="str">
        <f t="shared" si="17"/>
        <v/>
      </c>
      <c r="P77" t="str">
        <f t="shared" si="17"/>
        <v/>
      </c>
      <c r="Q77" t="str">
        <f t="shared" si="17"/>
        <v/>
      </c>
      <c r="R77" t="str">
        <f t="shared" si="17"/>
        <v/>
      </c>
      <c r="S77" t="str">
        <f t="shared" si="17"/>
        <v/>
      </c>
      <c r="T77" t="str">
        <f t="shared" si="17"/>
        <v/>
      </c>
      <c r="U77" t="str">
        <f t="shared" si="17"/>
        <v/>
      </c>
      <c r="V77" t="str">
        <f t="shared" si="16"/>
        <v/>
      </c>
      <c r="W77" t="str">
        <f t="shared" si="16"/>
        <v/>
      </c>
      <c r="X77" t="str">
        <f t="shared" si="16"/>
        <v/>
      </c>
      <c r="Y77" t="str">
        <f t="shared" si="16"/>
        <v/>
      </c>
      <c r="Z77" t="str">
        <f t="shared" si="16"/>
        <v/>
      </c>
      <c r="AA77" t="str">
        <f t="shared" si="16"/>
        <v>x</v>
      </c>
      <c r="AB77" t="str">
        <f t="shared" si="16"/>
        <v/>
      </c>
      <c r="AC77" t="str">
        <f t="shared" si="16"/>
        <v/>
      </c>
      <c r="AD77" t="str">
        <f t="shared" si="16"/>
        <v/>
      </c>
      <c r="AE77" t="str">
        <f t="shared" si="16"/>
        <v/>
      </c>
      <c r="AF77" t="str">
        <f t="shared" si="16"/>
        <v/>
      </c>
      <c r="AG77" t="str">
        <f t="shared" si="16"/>
        <v/>
      </c>
      <c r="AH77">
        <f t="shared" si="14"/>
        <v>0</v>
      </c>
      <c r="AI77">
        <f t="shared" si="15"/>
        <v>1</v>
      </c>
    </row>
    <row r="78" spans="2:35" hidden="1" x14ac:dyDescent="0.2">
      <c r="B78" s="21" t="str">
        <f>IF(ISNA(LOOKUP($C78,BLIOTECAS!$B$1:$B$27,BLIOTECAS!C$1:C$27)),"",LOOKUP($C78,BLIOTECAS!$B$1:$B$27,BLIOTECAS!C$1:C$27))</f>
        <v/>
      </c>
      <c r="C78" t="str">
        <f>TABLA!E78</f>
        <v>F. Ciencias Biológicas</v>
      </c>
      <c r="D78" s="134">
        <f>TABLA!AV78</f>
        <v>0</v>
      </c>
      <c r="E78" s="271">
        <f>TABLA!BA78</f>
        <v>0</v>
      </c>
      <c r="F78" t="str">
        <f t="shared" si="17"/>
        <v/>
      </c>
      <c r="G78" t="str">
        <f t="shared" si="17"/>
        <v/>
      </c>
      <c r="H78" t="str">
        <f t="shared" si="17"/>
        <v/>
      </c>
      <c r="I78" t="str">
        <f t="shared" si="17"/>
        <v/>
      </c>
      <c r="J78" t="str">
        <f t="shared" si="17"/>
        <v/>
      </c>
      <c r="K78" t="str">
        <f t="shared" si="17"/>
        <v/>
      </c>
      <c r="L78" t="str">
        <f t="shared" si="17"/>
        <v/>
      </c>
      <c r="M78" t="str">
        <f t="shared" si="17"/>
        <v/>
      </c>
      <c r="N78" t="str">
        <f t="shared" si="17"/>
        <v/>
      </c>
      <c r="O78" t="str">
        <f t="shared" si="17"/>
        <v/>
      </c>
      <c r="P78" t="str">
        <f t="shared" si="17"/>
        <v/>
      </c>
      <c r="Q78" t="str">
        <f t="shared" si="17"/>
        <v/>
      </c>
      <c r="R78" t="str">
        <f t="shared" si="17"/>
        <v/>
      </c>
      <c r="S78" t="str">
        <f t="shared" si="17"/>
        <v/>
      </c>
      <c r="T78" t="str">
        <f t="shared" si="17"/>
        <v/>
      </c>
      <c r="U78" t="str">
        <f t="shared" si="17"/>
        <v/>
      </c>
      <c r="V78" t="str">
        <f t="shared" si="16"/>
        <v/>
      </c>
      <c r="W78" t="str">
        <f t="shared" si="16"/>
        <v/>
      </c>
      <c r="X78" t="str">
        <f t="shared" si="16"/>
        <v/>
      </c>
      <c r="Y78" t="str">
        <f t="shared" si="16"/>
        <v/>
      </c>
      <c r="Z78" t="str">
        <f t="shared" si="16"/>
        <v/>
      </c>
      <c r="AA78" t="str">
        <f t="shared" si="16"/>
        <v/>
      </c>
      <c r="AB78" t="str">
        <f t="shared" si="16"/>
        <v/>
      </c>
      <c r="AC78" t="str">
        <f t="shared" si="16"/>
        <v/>
      </c>
      <c r="AD78" t="str">
        <f t="shared" si="16"/>
        <v/>
      </c>
      <c r="AE78" t="str">
        <f t="shared" si="16"/>
        <v/>
      </c>
      <c r="AF78" t="str">
        <f t="shared" si="16"/>
        <v/>
      </c>
      <c r="AG78" t="str">
        <f t="shared" si="16"/>
        <v/>
      </c>
      <c r="AH78">
        <f t="shared" si="14"/>
        <v>0</v>
      </c>
      <c r="AI78">
        <f t="shared" si="15"/>
        <v>0</v>
      </c>
    </row>
    <row r="79" spans="2:35" hidden="1" x14ac:dyDescent="0.2">
      <c r="B79" s="21" t="str">
        <f>IF(ISNA(LOOKUP($C79,BLIOTECAS!$B$1:$B$27,BLIOTECAS!C$1:C$27)),"",LOOKUP($C79,BLIOTECAS!$B$1:$B$27,BLIOTECAS!C$1:C$27))</f>
        <v/>
      </c>
      <c r="C79" t="str">
        <f>TABLA!E79</f>
        <v>F. Psicología</v>
      </c>
      <c r="D79" s="134">
        <f>TABLA!AV79</f>
        <v>0</v>
      </c>
      <c r="E79" s="271">
        <f>TABLA!BA79</f>
        <v>0</v>
      </c>
      <c r="F79" t="str">
        <f t="shared" si="17"/>
        <v/>
      </c>
      <c r="G79" t="str">
        <f t="shared" si="17"/>
        <v/>
      </c>
      <c r="H79" t="str">
        <f t="shared" si="17"/>
        <v/>
      </c>
      <c r="I79" t="str">
        <f t="shared" si="17"/>
        <v/>
      </c>
      <c r="J79" t="str">
        <f t="shared" si="17"/>
        <v/>
      </c>
      <c r="K79" t="str">
        <f t="shared" si="17"/>
        <v/>
      </c>
      <c r="L79" t="str">
        <f t="shared" si="17"/>
        <v/>
      </c>
      <c r="M79" t="str">
        <f t="shared" si="17"/>
        <v/>
      </c>
      <c r="N79" t="str">
        <f t="shared" si="17"/>
        <v/>
      </c>
      <c r="O79" t="str">
        <f t="shared" si="17"/>
        <v/>
      </c>
      <c r="P79" t="str">
        <f t="shared" si="17"/>
        <v/>
      </c>
      <c r="Q79" t="str">
        <f t="shared" si="17"/>
        <v/>
      </c>
      <c r="R79" t="str">
        <f t="shared" si="17"/>
        <v/>
      </c>
      <c r="S79" t="str">
        <f t="shared" si="17"/>
        <v/>
      </c>
      <c r="T79" t="str">
        <f t="shared" si="17"/>
        <v/>
      </c>
      <c r="U79" t="str">
        <f t="shared" si="17"/>
        <v/>
      </c>
      <c r="V79" t="str">
        <f t="shared" si="16"/>
        <v/>
      </c>
      <c r="W79" t="str">
        <f t="shared" si="16"/>
        <v/>
      </c>
      <c r="X79" t="str">
        <f t="shared" si="16"/>
        <v/>
      </c>
      <c r="Y79" t="str">
        <f t="shared" si="16"/>
        <v/>
      </c>
      <c r="Z79" t="str">
        <f t="shared" si="16"/>
        <v/>
      </c>
      <c r="AA79" t="str">
        <f t="shared" si="16"/>
        <v/>
      </c>
      <c r="AB79" t="str">
        <f t="shared" si="16"/>
        <v/>
      </c>
      <c r="AC79" t="str">
        <f t="shared" si="16"/>
        <v/>
      </c>
      <c r="AD79" t="str">
        <f t="shared" si="16"/>
        <v/>
      </c>
      <c r="AE79" t="str">
        <f t="shared" si="16"/>
        <v/>
      </c>
      <c r="AF79" t="str">
        <f t="shared" si="16"/>
        <v/>
      </c>
      <c r="AG79" t="str">
        <f t="shared" si="16"/>
        <v/>
      </c>
      <c r="AH79">
        <f t="shared" si="14"/>
        <v>0</v>
      </c>
      <c r="AI79">
        <f t="shared" si="15"/>
        <v>0</v>
      </c>
    </row>
    <row r="80" spans="2:35" hidden="1" x14ac:dyDescent="0.2">
      <c r="B80" s="21" t="str">
        <f>IF(ISNA(LOOKUP($C80,BLIOTECAS!$B$1:$B$27,BLIOTECAS!C$1:C$27)),"",LOOKUP($C80,BLIOTECAS!$B$1:$B$27,BLIOTECAS!C$1:C$27))</f>
        <v/>
      </c>
      <c r="C80" t="str">
        <f>TABLA!E80</f>
        <v>F. Odontología</v>
      </c>
      <c r="D80" s="134">
        <f>TABLA!AV80</f>
        <v>0</v>
      </c>
      <c r="E80" s="271">
        <f>TABLA!BA80</f>
        <v>0</v>
      </c>
      <c r="F80" t="str">
        <f t="shared" si="17"/>
        <v/>
      </c>
      <c r="G80" t="str">
        <f t="shared" si="17"/>
        <v/>
      </c>
      <c r="H80" t="str">
        <f t="shared" si="17"/>
        <v/>
      </c>
      <c r="I80" t="str">
        <f t="shared" si="17"/>
        <v/>
      </c>
      <c r="J80" t="str">
        <f t="shared" si="17"/>
        <v/>
      </c>
      <c r="K80" t="str">
        <f t="shared" si="17"/>
        <v/>
      </c>
      <c r="L80" t="str">
        <f t="shared" si="17"/>
        <v/>
      </c>
      <c r="M80" t="str">
        <f t="shared" si="17"/>
        <v/>
      </c>
      <c r="N80" t="str">
        <f t="shared" si="17"/>
        <v/>
      </c>
      <c r="O80" t="str">
        <f t="shared" si="17"/>
        <v/>
      </c>
      <c r="P80" t="str">
        <f t="shared" si="17"/>
        <v/>
      </c>
      <c r="Q80" t="str">
        <f t="shared" si="17"/>
        <v/>
      </c>
      <c r="R80" t="str">
        <f t="shared" si="17"/>
        <v/>
      </c>
      <c r="S80" t="str">
        <f t="shared" si="17"/>
        <v/>
      </c>
      <c r="T80" t="str">
        <f t="shared" si="17"/>
        <v/>
      </c>
      <c r="U80" t="str">
        <f t="shared" ref="U80:AG95" si="18">IFERROR((IF(FIND(U$1,$E80,1)&gt;0,"x")),"")</f>
        <v/>
      </c>
      <c r="V80" t="str">
        <f t="shared" si="18"/>
        <v/>
      </c>
      <c r="W80" t="str">
        <f t="shared" si="18"/>
        <v/>
      </c>
      <c r="X80" t="str">
        <f t="shared" si="18"/>
        <v/>
      </c>
      <c r="Y80" t="str">
        <f t="shared" si="18"/>
        <v/>
      </c>
      <c r="Z80" t="str">
        <f t="shared" si="18"/>
        <v/>
      </c>
      <c r="AA80" t="str">
        <f t="shared" si="18"/>
        <v/>
      </c>
      <c r="AB80" t="str">
        <f t="shared" si="18"/>
        <v/>
      </c>
      <c r="AC80" t="str">
        <f t="shared" si="18"/>
        <v/>
      </c>
      <c r="AD80" t="str">
        <f t="shared" si="18"/>
        <v/>
      </c>
      <c r="AE80" t="str">
        <f t="shared" si="18"/>
        <v/>
      </c>
      <c r="AF80" t="str">
        <f t="shared" si="18"/>
        <v/>
      </c>
      <c r="AG80" t="str">
        <f t="shared" si="18"/>
        <v/>
      </c>
      <c r="AH80">
        <f t="shared" si="14"/>
        <v>0</v>
      </c>
      <c r="AI80">
        <f t="shared" si="15"/>
        <v>0</v>
      </c>
    </row>
    <row r="81" spans="2:35" hidden="1" x14ac:dyDescent="0.2">
      <c r="B81" s="21" t="str">
        <f>IF(ISNA(LOOKUP($C81,BLIOTECAS!$B$1:$B$27,BLIOTECAS!C$1:C$27)),"",LOOKUP($C81,BLIOTECAS!$B$1:$B$27,BLIOTECAS!C$1:C$27))</f>
        <v/>
      </c>
      <c r="C81" t="str">
        <f>TABLA!E81</f>
        <v>F. Derecho</v>
      </c>
      <c r="D81" s="134">
        <f>TABLA!AV81</f>
        <v>0</v>
      </c>
      <c r="E81" s="271">
        <f>TABLA!BA81</f>
        <v>0</v>
      </c>
      <c r="F81" t="str">
        <f t="shared" ref="F81:U96" si="19">IFERROR((IF(FIND(F$1,$E81,1)&gt;0,"x")),"")</f>
        <v/>
      </c>
      <c r="G81" t="str">
        <f t="shared" si="19"/>
        <v/>
      </c>
      <c r="H81" t="str">
        <f t="shared" si="19"/>
        <v/>
      </c>
      <c r="I81" t="str">
        <f t="shared" si="19"/>
        <v/>
      </c>
      <c r="J81" t="str">
        <f t="shared" si="19"/>
        <v/>
      </c>
      <c r="K81" t="str">
        <f t="shared" si="19"/>
        <v/>
      </c>
      <c r="L81" t="str">
        <f t="shared" si="19"/>
        <v/>
      </c>
      <c r="M81" t="str">
        <f t="shared" si="19"/>
        <v/>
      </c>
      <c r="N81" t="str">
        <f t="shared" si="19"/>
        <v/>
      </c>
      <c r="O81" t="str">
        <f t="shared" si="19"/>
        <v/>
      </c>
      <c r="P81" t="str">
        <f t="shared" si="19"/>
        <v/>
      </c>
      <c r="Q81" t="str">
        <f t="shared" si="19"/>
        <v/>
      </c>
      <c r="R81" t="str">
        <f t="shared" si="19"/>
        <v/>
      </c>
      <c r="S81" t="str">
        <f t="shared" si="19"/>
        <v/>
      </c>
      <c r="T81" t="str">
        <f t="shared" si="19"/>
        <v/>
      </c>
      <c r="U81" t="str">
        <f t="shared" si="19"/>
        <v/>
      </c>
      <c r="V81" t="str">
        <f t="shared" si="18"/>
        <v/>
      </c>
      <c r="W81" t="str">
        <f t="shared" si="18"/>
        <v/>
      </c>
      <c r="X81" t="str">
        <f t="shared" si="18"/>
        <v/>
      </c>
      <c r="Y81" t="str">
        <f t="shared" si="18"/>
        <v/>
      </c>
      <c r="Z81" t="str">
        <f t="shared" si="18"/>
        <v/>
      </c>
      <c r="AA81" t="str">
        <f t="shared" si="18"/>
        <v/>
      </c>
      <c r="AB81" t="str">
        <f t="shared" si="18"/>
        <v/>
      </c>
      <c r="AC81" t="str">
        <f t="shared" si="18"/>
        <v/>
      </c>
      <c r="AD81" t="str">
        <f t="shared" si="18"/>
        <v/>
      </c>
      <c r="AE81" t="str">
        <f t="shared" si="18"/>
        <v/>
      </c>
      <c r="AF81" t="str">
        <f t="shared" si="18"/>
        <v/>
      </c>
      <c r="AG81" t="str">
        <f t="shared" si="18"/>
        <v/>
      </c>
      <c r="AH81">
        <f t="shared" si="14"/>
        <v>0</v>
      </c>
      <c r="AI81">
        <f t="shared" si="15"/>
        <v>0</v>
      </c>
    </row>
    <row r="82" spans="2:35" hidden="1" x14ac:dyDescent="0.2">
      <c r="B82" s="21" t="str">
        <f>IF(ISNA(LOOKUP($C82,BLIOTECAS!$B$1:$B$27,BLIOTECAS!C$1:C$27)),"",LOOKUP($C82,BLIOTECAS!$B$1:$B$27,BLIOTECAS!C$1:C$27))</f>
        <v/>
      </c>
      <c r="C82" t="str">
        <f>TABLA!E82</f>
        <v>F. Ciencias Económicas y Empresariales</v>
      </c>
      <c r="D82" s="134">
        <f>TABLA!AV82</f>
        <v>0</v>
      </c>
      <c r="E82" s="271">
        <f>TABLA!BA82</f>
        <v>0</v>
      </c>
      <c r="F82" t="str">
        <f t="shared" si="19"/>
        <v/>
      </c>
      <c r="G82" t="str">
        <f t="shared" si="19"/>
        <v/>
      </c>
      <c r="H82" t="str">
        <f t="shared" si="19"/>
        <v/>
      </c>
      <c r="I82" t="str">
        <f t="shared" si="19"/>
        <v/>
      </c>
      <c r="J82" t="str">
        <f t="shared" si="19"/>
        <v/>
      </c>
      <c r="K82" t="str">
        <f t="shared" si="19"/>
        <v/>
      </c>
      <c r="L82" t="str">
        <f t="shared" si="19"/>
        <v/>
      </c>
      <c r="M82" t="str">
        <f t="shared" si="19"/>
        <v/>
      </c>
      <c r="N82" t="str">
        <f t="shared" si="19"/>
        <v/>
      </c>
      <c r="O82" t="str">
        <f t="shared" si="19"/>
        <v/>
      </c>
      <c r="P82" t="str">
        <f t="shared" si="19"/>
        <v/>
      </c>
      <c r="Q82" t="str">
        <f t="shared" si="19"/>
        <v/>
      </c>
      <c r="R82" t="str">
        <f t="shared" si="19"/>
        <v/>
      </c>
      <c r="S82" t="str">
        <f t="shared" si="19"/>
        <v/>
      </c>
      <c r="T82" t="str">
        <f t="shared" si="19"/>
        <v/>
      </c>
      <c r="U82" t="str">
        <f t="shared" si="19"/>
        <v/>
      </c>
      <c r="V82" t="str">
        <f t="shared" si="18"/>
        <v/>
      </c>
      <c r="W82" t="str">
        <f t="shared" si="18"/>
        <v/>
      </c>
      <c r="X82" t="str">
        <f t="shared" si="18"/>
        <v/>
      </c>
      <c r="Y82" t="str">
        <f t="shared" si="18"/>
        <v/>
      </c>
      <c r="Z82" t="str">
        <f t="shared" si="18"/>
        <v/>
      </c>
      <c r="AA82" t="str">
        <f t="shared" si="18"/>
        <v/>
      </c>
      <c r="AB82" t="str">
        <f t="shared" si="18"/>
        <v/>
      </c>
      <c r="AC82" t="str">
        <f t="shared" si="18"/>
        <v/>
      </c>
      <c r="AD82" t="str">
        <f t="shared" si="18"/>
        <v/>
      </c>
      <c r="AE82" t="str">
        <f t="shared" si="18"/>
        <v/>
      </c>
      <c r="AF82" t="str">
        <f t="shared" si="18"/>
        <v/>
      </c>
      <c r="AG82" t="str">
        <f t="shared" si="18"/>
        <v/>
      </c>
      <c r="AH82">
        <f t="shared" si="14"/>
        <v>0</v>
      </c>
      <c r="AI82">
        <f t="shared" si="15"/>
        <v>0</v>
      </c>
    </row>
    <row r="83" spans="2:35" hidden="1" x14ac:dyDescent="0.2">
      <c r="B83" s="21" t="str">
        <f>IF(ISNA(LOOKUP($C83,BLIOTECAS!$B$1:$B$27,BLIOTECAS!C$1:C$27)),"",LOOKUP($C83,BLIOTECAS!$B$1:$B$27,BLIOTECAS!C$1:C$27))</f>
        <v/>
      </c>
      <c r="C83" t="str">
        <f>TABLA!E83</f>
        <v>F. Comercio y Turismo</v>
      </c>
      <c r="D83" s="134">
        <f>TABLA!AV83</f>
        <v>0</v>
      </c>
      <c r="E83" s="271">
        <f>TABLA!BA83</f>
        <v>0</v>
      </c>
      <c r="F83" t="str">
        <f t="shared" si="19"/>
        <v/>
      </c>
      <c r="G83" t="str">
        <f t="shared" si="19"/>
        <v/>
      </c>
      <c r="H83" t="str">
        <f t="shared" si="19"/>
        <v/>
      </c>
      <c r="I83" t="str">
        <f t="shared" si="19"/>
        <v/>
      </c>
      <c r="J83" t="str">
        <f t="shared" si="19"/>
        <v/>
      </c>
      <c r="K83" t="str">
        <f t="shared" si="19"/>
        <v/>
      </c>
      <c r="L83" t="str">
        <f t="shared" si="19"/>
        <v/>
      </c>
      <c r="M83" t="str">
        <f t="shared" si="19"/>
        <v/>
      </c>
      <c r="N83" t="str">
        <f t="shared" si="19"/>
        <v/>
      </c>
      <c r="O83" t="str">
        <f t="shared" si="19"/>
        <v/>
      </c>
      <c r="P83" t="str">
        <f t="shared" si="19"/>
        <v/>
      </c>
      <c r="Q83" t="str">
        <f t="shared" si="19"/>
        <v/>
      </c>
      <c r="R83" t="str">
        <f t="shared" si="19"/>
        <v/>
      </c>
      <c r="S83" t="str">
        <f t="shared" si="19"/>
        <v/>
      </c>
      <c r="T83" t="str">
        <f t="shared" si="19"/>
        <v/>
      </c>
      <c r="U83" t="str">
        <f t="shared" si="19"/>
        <v/>
      </c>
      <c r="V83" t="str">
        <f t="shared" si="18"/>
        <v/>
      </c>
      <c r="W83" t="str">
        <f t="shared" si="18"/>
        <v/>
      </c>
      <c r="X83" t="str">
        <f t="shared" si="18"/>
        <v/>
      </c>
      <c r="Y83" t="str">
        <f t="shared" si="18"/>
        <v/>
      </c>
      <c r="Z83" t="str">
        <f t="shared" si="18"/>
        <v/>
      </c>
      <c r="AA83" t="str">
        <f t="shared" si="18"/>
        <v/>
      </c>
      <c r="AB83" t="str">
        <f t="shared" si="18"/>
        <v/>
      </c>
      <c r="AC83" t="str">
        <f t="shared" si="18"/>
        <v/>
      </c>
      <c r="AD83" t="str">
        <f t="shared" si="18"/>
        <v/>
      </c>
      <c r="AE83" t="str">
        <f t="shared" si="18"/>
        <v/>
      </c>
      <c r="AF83" t="str">
        <f t="shared" si="18"/>
        <v/>
      </c>
      <c r="AG83" t="str">
        <f t="shared" si="18"/>
        <v/>
      </c>
      <c r="AH83">
        <f t="shared" si="14"/>
        <v>0</v>
      </c>
      <c r="AI83">
        <f t="shared" si="15"/>
        <v>0</v>
      </c>
    </row>
    <row r="84" spans="2:35" hidden="1" x14ac:dyDescent="0.2">
      <c r="B84" s="21" t="str">
        <f>IF(ISNA(LOOKUP($C84,BLIOTECAS!$B$1:$B$27,BLIOTECAS!C$1:C$27)),"",LOOKUP($C84,BLIOTECAS!$B$1:$B$27,BLIOTECAS!C$1:C$27))</f>
        <v/>
      </c>
      <c r="C84" t="str">
        <f>TABLA!E84</f>
        <v>F. Trabajo Social</v>
      </c>
      <c r="D84" s="134">
        <f>TABLA!AV84</f>
        <v>0</v>
      </c>
      <c r="E84" s="271">
        <f>TABLA!BA84</f>
        <v>0</v>
      </c>
      <c r="F84" t="str">
        <f t="shared" si="19"/>
        <v/>
      </c>
      <c r="G84" t="str">
        <f t="shared" si="19"/>
        <v/>
      </c>
      <c r="H84" t="str">
        <f t="shared" si="19"/>
        <v/>
      </c>
      <c r="I84" t="str">
        <f t="shared" si="19"/>
        <v/>
      </c>
      <c r="J84" t="str">
        <f t="shared" si="19"/>
        <v/>
      </c>
      <c r="K84" t="str">
        <f t="shared" si="19"/>
        <v/>
      </c>
      <c r="L84" t="str">
        <f t="shared" si="19"/>
        <v/>
      </c>
      <c r="M84" t="str">
        <f t="shared" si="19"/>
        <v/>
      </c>
      <c r="N84" t="str">
        <f t="shared" si="19"/>
        <v/>
      </c>
      <c r="O84" t="str">
        <f t="shared" si="19"/>
        <v/>
      </c>
      <c r="P84" t="str">
        <f t="shared" si="19"/>
        <v/>
      </c>
      <c r="Q84" t="str">
        <f t="shared" si="19"/>
        <v/>
      </c>
      <c r="R84" t="str">
        <f t="shared" si="19"/>
        <v/>
      </c>
      <c r="S84" t="str">
        <f t="shared" si="19"/>
        <v/>
      </c>
      <c r="T84" t="str">
        <f t="shared" si="19"/>
        <v/>
      </c>
      <c r="U84" t="str">
        <f t="shared" si="19"/>
        <v/>
      </c>
      <c r="V84" t="str">
        <f t="shared" si="18"/>
        <v/>
      </c>
      <c r="W84" t="str">
        <f t="shared" si="18"/>
        <v/>
      </c>
      <c r="X84" t="str">
        <f t="shared" si="18"/>
        <v/>
      </c>
      <c r="Y84" t="str">
        <f t="shared" si="18"/>
        <v/>
      </c>
      <c r="Z84" t="str">
        <f t="shared" si="18"/>
        <v/>
      </c>
      <c r="AA84" t="str">
        <f t="shared" si="18"/>
        <v/>
      </c>
      <c r="AB84" t="str">
        <f t="shared" si="18"/>
        <v/>
      </c>
      <c r="AC84" t="str">
        <f t="shared" si="18"/>
        <v/>
      </c>
      <c r="AD84" t="str">
        <f t="shared" si="18"/>
        <v/>
      </c>
      <c r="AE84" t="str">
        <f t="shared" si="18"/>
        <v/>
      </c>
      <c r="AF84" t="str">
        <f t="shared" si="18"/>
        <v/>
      </c>
      <c r="AG84" t="str">
        <f t="shared" si="18"/>
        <v/>
      </c>
      <c r="AH84">
        <f t="shared" si="14"/>
        <v>0</v>
      </c>
      <c r="AI84">
        <f t="shared" si="15"/>
        <v>0</v>
      </c>
    </row>
    <row r="85" spans="2:35" hidden="1" x14ac:dyDescent="0.2">
      <c r="B85" s="21" t="str">
        <f>IF(ISNA(LOOKUP($C85,BLIOTECAS!$B$1:$B$27,BLIOTECAS!C$1:C$27)),"",LOOKUP($C85,BLIOTECAS!$B$1:$B$27,BLIOTECAS!C$1:C$27))</f>
        <v/>
      </c>
      <c r="C85" t="str">
        <f>TABLA!E85</f>
        <v>F. Ciencias Económicas y Empresariales</v>
      </c>
      <c r="D85" s="134">
        <f>TABLA!AV85</f>
        <v>0</v>
      </c>
      <c r="E85" s="271">
        <f>TABLA!BA85</f>
        <v>0</v>
      </c>
      <c r="F85" t="str">
        <f t="shared" si="19"/>
        <v/>
      </c>
      <c r="G85" t="str">
        <f t="shared" si="19"/>
        <v/>
      </c>
      <c r="H85" t="str">
        <f t="shared" si="19"/>
        <v/>
      </c>
      <c r="I85" t="str">
        <f t="shared" si="19"/>
        <v/>
      </c>
      <c r="J85" t="str">
        <f t="shared" si="19"/>
        <v/>
      </c>
      <c r="K85" t="str">
        <f t="shared" si="19"/>
        <v/>
      </c>
      <c r="L85" t="str">
        <f t="shared" si="19"/>
        <v/>
      </c>
      <c r="M85" t="str">
        <f t="shared" si="19"/>
        <v/>
      </c>
      <c r="N85" t="str">
        <f t="shared" si="19"/>
        <v/>
      </c>
      <c r="O85" t="str">
        <f t="shared" si="19"/>
        <v/>
      </c>
      <c r="P85" t="str">
        <f t="shared" si="19"/>
        <v/>
      </c>
      <c r="Q85" t="str">
        <f t="shared" si="19"/>
        <v/>
      </c>
      <c r="R85" t="str">
        <f t="shared" si="19"/>
        <v/>
      </c>
      <c r="S85" t="str">
        <f t="shared" si="19"/>
        <v/>
      </c>
      <c r="T85" t="str">
        <f t="shared" si="19"/>
        <v/>
      </c>
      <c r="U85" t="str">
        <f t="shared" si="19"/>
        <v/>
      </c>
      <c r="V85" t="str">
        <f t="shared" si="18"/>
        <v/>
      </c>
      <c r="W85" t="str">
        <f t="shared" si="18"/>
        <v/>
      </c>
      <c r="X85" t="str">
        <f t="shared" si="18"/>
        <v/>
      </c>
      <c r="Y85" t="str">
        <f t="shared" si="18"/>
        <v/>
      </c>
      <c r="Z85" t="str">
        <f t="shared" si="18"/>
        <v/>
      </c>
      <c r="AA85" t="str">
        <f t="shared" si="18"/>
        <v/>
      </c>
      <c r="AB85" t="str">
        <f t="shared" si="18"/>
        <v/>
      </c>
      <c r="AC85" t="str">
        <f t="shared" si="18"/>
        <v/>
      </c>
      <c r="AD85" t="str">
        <f t="shared" si="18"/>
        <v/>
      </c>
      <c r="AE85" t="str">
        <f t="shared" si="18"/>
        <v/>
      </c>
      <c r="AF85" t="str">
        <f t="shared" si="18"/>
        <v/>
      </c>
      <c r="AG85" t="str">
        <f t="shared" si="18"/>
        <v/>
      </c>
      <c r="AH85">
        <f t="shared" si="14"/>
        <v>0</v>
      </c>
      <c r="AI85">
        <f t="shared" si="15"/>
        <v>0</v>
      </c>
    </row>
    <row r="86" spans="2:35" ht="25.5" hidden="1" x14ac:dyDescent="0.2">
      <c r="B86" s="21" t="str">
        <f>IF(ISNA(LOOKUP($C86,BLIOTECAS!$B$1:$B$27,BLIOTECAS!C$1:C$27)),"",LOOKUP($C86,BLIOTECAS!$B$1:$B$27,BLIOTECAS!C$1:C$27))</f>
        <v/>
      </c>
      <c r="C86" t="str">
        <f>TABLA!E86</f>
        <v>F. Ciencias de la Información</v>
      </c>
      <c r="D86" s="134" t="str">
        <f>TABLA!AV86</f>
        <v>Servicio de escaneo y preparación de materiales para Campus Virtual</v>
      </c>
      <c r="E86" s="271" t="str">
        <f>TABLA!BA86</f>
        <v>No conozco algunos de los servicios porque no me llega publicidad o no tienen visibilidad</v>
      </c>
      <c r="F86" t="str">
        <f t="shared" si="19"/>
        <v/>
      </c>
      <c r="G86" t="str">
        <f t="shared" si="19"/>
        <v/>
      </c>
      <c r="H86" t="str">
        <f t="shared" si="19"/>
        <v/>
      </c>
      <c r="I86" t="str">
        <f t="shared" si="19"/>
        <v/>
      </c>
      <c r="J86" t="str">
        <f t="shared" si="19"/>
        <v/>
      </c>
      <c r="K86" t="str">
        <f t="shared" si="19"/>
        <v/>
      </c>
      <c r="L86" t="str">
        <f t="shared" si="19"/>
        <v/>
      </c>
      <c r="M86" t="str">
        <f t="shared" si="19"/>
        <v/>
      </c>
      <c r="N86" t="str">
        <f t="shared" si="19"/>
        <v/>
      </c>
      <c r="O86" t="str">
        <f t="shared" si="19"/>
        <v/>
      </c>
      <c r="P86" t="str">
        <f t="shared" si="19"/>
        <v/>
      </c>
      <c r="Q86" t="str">
        <f t="shared" si="19"/>
        <v/>
      </c>
      <c r="R86" t="str">
        <f t="shared" si="19"/>
        <v/>
      </c>
      <c r="S86" t="str">
        <f t="shared" si="19"/>
        <v/>
      </c>
      <c r="T86" t="str">
        <f t="shared" si="19"/>
        <v/>
      </c>
      <c r="U86" t="str">
        <f t="shared" si="19"/>
        <v/>
      </c>
      <c r="V86" t="str">
        <f t="shared" si="18"/>
        <v/>
      </c>
      <c r="W86" t="str">
        <f t="shared" si="18"/>
        <v/>
      </c>
      <c r="X86" t="str">
        <f t="shared" si="18"/>
        <v/>
      </c>
      <c r="Y86" t="str">
        <f t="shared" si="18"/>
        <v/>
      </c>
      <c r="Z86" t="str">
        <f t="shared" si="18"/>
        <v/>
      </c>
      <c r="AA86" t="str">
        <f t="shared" si="18"/>
        <v/>
      </c>
      <c r="AB86" t="str">
        <f t="shared" si="18"/>
        <v/>
      </c>
      <c r="AC86" t="str">
        <f t="shared" si="18"/>
        <v/>
      </c>
      <c r="AD86" t="str">
        <f t="shared" si="18"/>
        <v/>
      </c>
      <c r="AE86" t="str">
        <f t="shared" si="18"/>
        <v/>
      </c>
      <c r="AF86" t="str">
        <f t="shared" si="18"/>
        <v/>
      </c>
      <c r="AG86" t="str">
        <f t="shared" si="18"/>
        <v/>
      </c>
      <c r="AH86">
        <f t="shared" si="14"/>
        <v>1</v>
      </c>
      <c r="AI86">
        <f t="shared" si="15"/>
        <v>1</v>
      </c>
    </row>
    <row r="87" spans="2:35" hidden="1" x14ac:dyDescent="0.2">
      <c r="B87" s="21" t="str">
        <f>IF(ISNA(LOOKUP($C87,BLIOTECAS!$B$1:$B$27,BLIOTECAS!C$1:C$27)),"",LOOKUP($C87,BLIOTECAS!$B$1:$B$27,BLIOTECAS!C$1:C$27))</f>
        <v/>
      </c>
      <c r="C87" t="str">
        <f>TABLA!E87</f>
        <v>F. Filología</v>
      </c>
      <c r="D87" s="134">
        <f>TABLA!AV87</f>
        <v>0</v>
      </c>
      <c r="E87" s="271">
        <f>TABLA!BA87</f>
        <v>0</v>
      </c>
      <c r="F87" t="str">
        <f t="shared" si="19"/>
        <v/>
      </c>
      <c r="G87" t="str">
        <f t="shared" si="19"/>
        <v/>
      </c>
      <c r="H87" t="str">
        <f t="shared" si="19"/>
        <v/>
      </c>
      <c r="I87" t="str">
        <f t="shared" si="19"/>
        <v/>
      </c>
      <c r="J87" t="str">
        <f t="shared" si="19"/>
        <v/>
      </c>
      <c r="K87" t="str">
        <f t="shared" si="19"/>
        <v/>
      </c>
      <c r="L87" t="str">
        <f t="shared" si="19"/>
        <v/>
      </c>
      <c r="M87" t="str">
        <f t="shared" si="19"/>
        <v/>
      </c>
      <c r="N87" t="str">
        <f t="shared" si="19"/>
        <v/>
      </c>
      <c r="O87" t="str">
        <f t="shared" si="19"/>
        <v/>
      </c>
      <c r="P87" t="str">
        <f t="shared" si="19"/>
        <v/>
      </c>
      <c r="Q87" t="str">
        <f t="shared" si="19"/>
        <v/>
      </c>
      <c r="R87" t="str">
        <f t="shared" si="19"/>
        <v/>
      </c>
      <c r="S87" t="str">
        <f t="shared" si="19"/>
        <v/>
      </c>
      <c r="T87" t="str">
        <f t="shared" si="19"/>
        <v/>
      </c>
      <c r="U87" t="str">
        <f t="shared" si="19"/>
        <v/>
      </c>
      <c r="V87" t="str">
        <f t="shared" si="18"/>
        <v/>
      </c>
      <c r="W87" t="str">
        <f t="shared" si="18"/>
        <v/>
      </c>
      <c r="X87" t="str">
        <f t="shared" si="18"/>
        <v/>
      </c>
      <c r="Y87" t="str">
        <f t="shared" si="18"/>
        <v/>
      </c>
      <c r="Z87" t="str">
        <f t="shared" si="18"/>
        <v/>
      </c>
      <c r="AA87" t="str">
        <f t="shared" si="18"/>
        <v/>
      </c>
      <c r="AB87" t="str">
        <f t="shared" si="18"/>
        <v/>
      </c>
      <c r="AC87" t="str">
        <f t="shared" si="18"/>
        <v/>
      </c>
      <c r="AD87" t="str">
        <f t="shared" si="18"/>
        <v/>
      </c>
      <c r="AE87" t="str">
        <f t="shared" si="18"/>
        <v/>
      </c>
      <c r="AF87" t="str">
        <f t="shared" si="18"/>
        <v/>
      </c>
      <c r="AG87" t="str">
        <f t="shared" si="18"/>
        <v/>
      </c>
      <c r="AH87">
        <f t="shared" si="14"/>
        <v>0</v>
      </c>
      <c r="AI87">
        <f t="shared" si="15"/>
        <v>0</v>
      </c>
    </row>
    <row r="88" spans="2:35" hidden="1" x14ac:dyDescent="0.2">
      <c r="B88" s="21" t="str">
        <f>IF(ISNA(LOOKUP($C88,BLIOTECAS!$B$1:$B$27,BLIOTECAS!C$1:C$27)),"",LOOKUP($C88,BLIOTECAS!$B$1:$B$27,BLIOTECAS!C$1:C$27))</f>
        <v/>
      </c>
      <c r="C88" t="str">
        <f>TABLA!E88</f>
        <v>F. Ciencias Geológicas</v>
      </c>
      <c r="D88" s="134">
        <f>TABLA!AV88</f>
        <v>0</v>
      </c>
      <c r="E88" s="271" t="str">
        <f>TABLA!BA88</f>
        <v>No suelo acudir a los cursos por falta de tiempo</v>
      </c>
      <c r="F88" t="str">
        <f t="shared" si="19"/>
        <v/>
      </c>
      <c r="G88" t="str">
        <f t="shared" si="19"/>
        <v/>
      </c>
      <c r="H88" t="str">
        <f t="shared" si="19"/>
        <v/>
      </c>
      <c r="I88" t="str">
        <f t="shared" si="19"/>
        <v/>
      </c>
      <c r="J88" t="str">
        <f t="shared" si="19"/>
        <v/>
      </c>
      <c r="K88" t="str">
        <f t="shared" si="19"/>
        <v/>
      </c>
      <c r="L88" t="str">
        <f t="shared" si="19"/>
        <v/>
      </c>
      <c r="M88" t="str">
        <f t="shared" si="19"/>
        <v/>
      </c>
      <c r="N88" t="str">
        <f t="shared" si="19"/>
        <v/>
      </c>
      <c r="O88" t="str">
        <f t="shared" si="19"/>
        <v/>
      </c>
      <c r="P88" t="str">
        <f t="shared" si="19"/>
        <v/>
      </c>
      <c r="Q88" t="str">
        <f t="shared" si="19"/>
        <v/>
      </c>
      <c r="R88" t="str">
        <f t="shared" si="19"/>
        <v/>
      </c>
      <c r="S88" t="str">
        <f t="shared" si="19"/>
        <v/>
      </c>
      <c r="T88" t="str">
        <f t="shared" si="19"/>
        <v/>
      </c>
      <c r="U88" t="str">
        <f t="shared" si="19"/>
        <v/>
      </c>
      <c r="V88" t="str">
        <f t="shared" si="18"/>
        <v/>
      </c>
      <c r="W88" t="str">
        <f t="shared" si="18"/>
        <v/>
      </c>
      <c r="X88" t="str">
        <f t="shared" si="18"/>
        <v/>
      </c>
      <c r="Y88" t="str">
        <f t="shared" si="18"/>
        <v/>
      </c>
      <c r="Z88" t="str">
        <f t="shared" si="18"/>
        <v/>
      </c>
      <c r="AA88" t="str">
        <f t="shared" si="18"/>
        <v/>
      </c>
      <c r="AB88" t="str">
        <f t="shared" si="18"/>
        <v/>
      </c>
      <c r="AC88" t="str">
        <f t="shared" si="18"/>
        <v/>
      </c>
      <c r="AD88" t="str">
        <f t="shared" si="18"/>
        <v/>
      </c>
      <c r="AE88" t="str">
        <f t="shared" si="18"/>
        <v>x</v>
      </c>
      <c r="AF88" t="str">
        <f t="shared" si="18"/>
        <v/>
      </c>
      <c r="AG88" t="str">
        <f t="shared" si="18"/>
        <v/>
      </c>
      <c r="AH88">
        <f t="shared" si="14"/>
        <v>0</v>
      </c>
      <c r="AI88">
        <f t="shared" si="15"/>
        <v>1</v>
      </c>
    </row>
    <row r="89" spans="2:35" hidden="1" x14ac:dyDescent="0.2">
      <c r="B89" s="21" t="str">
        <f>IF(ISNA(LOOKUP($C89,BLIOTECAS!$B$1:$B$27,BLIOTECAS!C$1:C$27)),"",LOOKUP($C89,BLIOTECAS!$B$1:$B$27,BLIOTECAS!C$1:C$27))</f>
        <v/>
      </c>
      <c r="C89" t="str">
        <f>TABLA!E89</f>
        <v>F. Ciencias Económicas y Empresariales</v>
      </c>
      <c r="D89" s="134">
        <f>TABLA!AV89</f>
        <v>0</v>
      </c>
      <c r="E89" s="271">
        <f>TABLA!BA89</f>
        <v>0</v>
      </c>
      <c r="F89" t="str">
        <f t="shared" si="19"/>
        <v/>
      </c>
      <c r="G89" t="str">
        <f t="shared" si="19"/>
        <v/>
      </c>
      <c r="H89" t="str">
        <f t="shared" si="19"/>
        <v/>
      </c>
      <c r="I89" t="str">
        <f t="shared" si="19"/>
        <v/>
      </c>
      <c r="J89" t="str">
        <f t="shared" si="19"/>
        <v/>
      </c>
      <c r="K89" t="str">
        <f t="shared" si="19"/>
        <v/>
      </c>
      <c r="L89" t="str">
        <f t="shared" si="19"/>
        <v/>
      </c>
      <c r="M89" t="str">
        <f t="shared" si="19"/>
        <v/>
      </c>
      <c r="N89" t="str">
        <f t="shared" si="19"/>
        <v/>
      </c>
      <c r="O89" t="str">
        <f t="shared" si="19"/>
        <v/>
      </c>
      <c r="P89" t="str">
        <f t="shared" si="19"/>
        <v/>
      </c>
      <c r="Q89" t="str">
        <f t="shared" si="19"/>
        <v/>
      </c>
      <c r="R89" t="str">
        <f t="shared" si="19"/>
        <v/>
      </c>
      <c r="S89" t="str">
        <f t="shared" si="19"/>
        <v/>
      </c>
      <c r="T89" t="str">
        <f t="shared" si="19"/>
        <v/>
      </c>
      <c r="U89" t="str">
        <f t="shared" si="19"/>
        <v/>
      </c>
      <c r="V89" t="str">
        <f t="shared" si="18"/>
        <v/>
      </c>
      <c r="W89" t="str">
        <f t="shared" si="18"/>
        <v/>
      </c>
      <c r="X89" t="str">
        <f t="shared" si="18"/>
        <v/>
      </c>
      <c r="Y89" t="str">
        <f t="shared" si="18"/>
        <v/>
      </c>
      <c r="Z89" t="str">
        <f t="shared" si="18"/>
        <v/>
      </c>
      <c r="AA89" t="str">
        <f t="shared" si="18"/>
        <v/>
      </c>
      <c r="AB89" t="str">
        <f t="shared" si="18"/>
        <v/>
      </c>
      <c r="AC89" t="str">
        <f t="shared" si="18"/>
        <v/>
      </c>
      <c r="AD89" t="str">
        <f t="shared" si="18"/>
        <v/>
      </c>
      <c r="AE89" t="str">
        <f t="shared" si="18"/>
        <v/>
      </c>
      <c r="AF89" t="str">
        <f t="shared" si="18"/>
        <v/>
      </c>
      <c r="AG89" t="str">
        <f t="shared" si="18"/>
        <v/>
      </c>
      <c r="AH89">
        <f t="shared" si="14"/>
        <v>0</v>
      </c>
      <c r="AI89">
        <f t="shared" si="15"/>
        <v>0</v>
      </c>
    </row>
    <row r="90" spans="2:35" hidden="1" x14ac:dyDescent="0.2">
      <c r="B90" s="21" t="str">
        <f>IF(ISNA(LOOKUP($C90,BLIOTECAS!$B$1:$B$27,BLIOTECAS!C$1:C$27)),"",LOOKUP($C90,BLIOTECAS!$B$1:$B$27,BLIOTECAS!C$1:C$27))</f>
        <v/>
      </c>
      <c r="C90" t="str">
        <f>TABLA!E90</f>
        <v>F. Geografía e Historia</v>
      </c>
      <c r="D90" s="134">
        <f>TABLA!AV90</f>
        <v>0</v>
      </c>
      <c r="E90" s="271">
        <f>TABLA!BA90</f>
        <v>0</v>
      </c>
      <c r="F90" t="str">
        <f t="shared" si="19"/>
        <v/>
      </c>
      <c r="G90" t="str">
        <f t="shared" si="19"/>
        <v/>
      </c>
      <c r="H90" t="str">
        <f t="shared" si="19"/>
        <v/>
      </c>
      <c r="I90" t="str">
        <f t="shared" si="19"/>
        <v/>
      </c>
      <c r="J90" t="str">
        <f t="shared" si="19"/>
        <v/>
      </c>
      <c r="K90" t="str">
        <f t="shared" si="19"/>
        <v/>
      </c>
      <c r="L90" t="str">
        <f t="shared" si="19"/>
        <v/>
      </c>
      <c r="M90" t="str">
        <f t="shared" si="19"/>
        <v/>
      </c>
      <c r="N90" t="str">
        <f t="shared" si="19"/>
        <v/>
      </c>
      <c r="O90" t="str">
        <f t="shared" si="19"/>
        <v/>
      </c>
      <c r="P90" t="str">
        <f t="shared" si="19"/>
        <v/>
      </c>
      <c r="Q90" t="str">
        <f t="shared" si="19"/>
        <v/>
      </c>
      <c r="R90" t="str">
        <f t="shared" si="19"/>
        <v/>
      </c>
      <c r="S90" t="str">
        <f t="shared" si="19"/>
        <v/>
      </c>
      <c r="T90" t="str">
        <f t="shared" si="19"/>
        <v/>
      </c>
      <c r="U90" t="str">
        <f t="shared" si="19"/>
        <v/>
      </c>
      <c r="V90" t="str">
        <f t="shared" si="18"/>
        <v/>
      </c>
      <c r="W90" t="str">
        <f t="shared" si="18"/>
        <v/>
      </c>
      <c r="X90" t="str">
        <f t="shared" si="18"/>
        <v/>
      </c>
      <c r="Y90" t="str">
        <f t="shared" si="18"/>
        <v/>
      </c>
      <c r="Z90" t="str">
        <f t="shared" si="18"/>
        <v/>
      </c>
      <c r="AA90" t="str">
        <f t="shared" si="18"/>
        <v/>
      </c>
      <c r="AB90" t="str">
        <f t="shared" si="18"/>
        <v/>
      </c>
      <c r="AC90" t="str">
        <f t="shared" si="18"/>
        <v/>
      </c>
      <c r="AD90" t="str">
        <f t="shared" si="18"/>
        <v/>
      </c>
      <c r="AE90" t="str">
        <f t="shared" si="18"/>
        <v/>
      </c>
      <c r="AF90" t="str">
        <f t="shared" si="18"/>
        <v/>
      </c>
      <c r="AG90" t="str">
        <f t="shared" si="18"/>
        <v/>
      </c>
      <c r="AH90">
        <f t="shared" si="14"/>
        <v>0</v>
      </c>
      <c r="AI90">
        <f t="shared" si="15"/>
        <v>0</v>
      </c>
    </row>
    <row r="91" spans="2:35" hidden="1" x14ac:dyDescent="0.2">
      <c r="B91" s="21" t="str">
        <f>IF(ISNA(LOOKUP($C91,BLIOTECAS!$B$1:$B$27,BLIOTECAS!C$1:C$27)),"",LOOKUP($C91,BLIOTECAS!$B$1:$B$27,BLIOTECAS!C$1:C$27))</f>
        <v/>
      </c>
      <c r="C91" t="str">
        <f>TABLA!E91</f>
        <v>F. Bellas Artes</v>
      </c>
      <c r="D91" s="134">
        <f>TABLA!AV91</f>
        <v>0</v>
      </c>
      <c r="E91" s="271">
        <f>TABLA!BA91</f>
        <v>0</v>
      </c>
      <c r="F91" t="str">
        <f t="shared" si="19"/>
        <v/>
      </c>
      <c r="G91" t="str">
        <f t="shared" si="19"/>
        <v/>
      </c>
      <c r="H91" t="str">
        <f t="shared" si="19"/>
        <v/>
      </c>
      <c r="I91" t="str">
        <f t="shared" si="19"/>
        <v/>
      </c>
      <c r="J91" t="str">
        <f t="shared" si="19"/>
        <v/>
      </c>
      <c r="K91" t="str">
        <f t="shared" si="19"/>
        <v/>
      </c>
      <c r="L91" t="str">
        <f t="shared" si="19"/>
        <v/>
      </c>
      <c r="M91" t="str">
        <f t="shared" si="19"/>
        <v/>
      </c>
      <c r="N91" t="str">
        <f t="shared" si="19"/>
        <v/>
      </c>
      <c r="O91" t="str">
        <f t="shared" si="19"/>
        <v/>
      </c>
      <c r="P91" t="str">
        <f t="shared" si="19"/>
        <v/>
      </c>
      <c r="Q91" t="str">
        <f t="shared" si="19"/>
        <v/>
      </c>
      <c r="R91" t="str">
        <f t="shared" si="19"/>
        <v/>
      </c>
      <c r="S91" t="str">
        <f t="shared" si="19"/>
        <v/>
      </c>
      <c r="T91" t="str">
        <f t="shared" si="19"/>
        <v/>
      </c>
      <c r="U91" t="str">
        <f t="shared" si="19"/>
        <v/>
      </c>
      <c r="V91" t="str">
        <f t="shared" si="18"/>
        <v/>
      </c>
      <c r="W91" t="str">
        <f t="shared" si="18"/>
        <v/>
      </c>
      <c r="X91" t="str">
        <f t="shared" si="18"/>
        <v/>
      </c>
      <c r="Y91" t="str">
        <f t="shared" si="18"/>
        <v/>
      </c>
      <c r="Z91" t="str">
        <f t="shared" si="18"/>
        <v/>
      </c>
      <c r="AA91" t="str">
        <f t="shared" si="18"/>
        <v/>
      </c>
      <c r="AB91" t="str">
        <f t="shared" si="18"/>
        <v/>
      </c>
      <c r="AC91" t="str">
        <f t="shared" si="18"/>
        <v/>
      </c>
      <c r="AD91" t="str">
        <f t="shared" si="18"/>
        <v/>
      </c>
      <c r="AE91" t="str">
        <f t="shared" si="18"/>
        <v/>
      </c>
      <c r="AF91" t="str">
        <f t="shared" si="18"/>
        <v/>
      </c>
      <c r="AG91" t="str">
        <f t="shared" si="18"/>
        <v/>
      </c>
      <c r="AH91">
        <f t="shared" si="14"/>
        <v>0</v>
      </c>
      <c r="AI91">
        <f t="shared" si="15"/>
        <v>0</v>
      </c>
    </row>
    <row r="92" spans="2:35" hidden="1" x14ac:dyDescent="0.2">
      <c r="B92" s="21" t="str">
        <f>IF(ISNA(LOOKUP($C92,BLIOTECAS!$B$1:$B$27,BLIOTECAS!C$1:C$27)),"",LOOKUP($C92,BLIOTECAS!$B$1:$B$27,BLIOTECAS!C$1:C$27))</f>
        <v/>
      </c>
      <c r="C92" t="str">
        <f>TABLA!E92</f>
        <v>F. Geografía e Historia</v>
      </c>
      <c r="D92" s="134">
        <f>TABLA!AV92</f>
        <v>0</v>
      </c>
      <c r="E92" s="271">
        <f>TABLA!BA92</f>
        <v>0</v>
      </c>
      <c r="F92" t="str">
        <f t="shared" si="19"/>
        <v/>
      </c>
      <c r="G92" t="str">
        <f t="shared" si="19"/>
        <v/>
      </c>
      <c r="H92" t="str">
        <f t="shared" si="19"/>
        <v/>
      </c>
      <c r="I92" t="str">
        <f t="shared" si="19"/>
        <v/>
      </c>
      <c r="J92" t="str">
        <f t="shared" si="19"/>
        <v/>
      </c>
      <c r="K92" t="str">
        <f t="shared" si="19"/>
        <v/>
      </c>
      <c r="L92" t="str">
        <f t="shared" si="19"/>
        <v/>
      </c>
      <c r="M92" t="str">
        <f t="shared" si="19"/>
        <v/>
      </c>
      <c r="N92" t="str">
        <f t="shared" si="19"/>
        <v/>
      </c>
      <c r="O92" t="str">
        <f t="shared" si="19"/>
        <v/>
      </c>
      <c r="P92" t="str">
        <f t="shared" si="19"/>
        <v/>
      </c>
      <c r="Q92" t="str">
        <f t="shared" si="19"/>
        <v/>
      </c>
      <c r="R92" t="str">
        <f t="shared" si="19"/>
        <v/>
      </c>
      <c r="S92" t="str">
        <f t="shared" si="19"/>
        <v/>
      </c>
      <c r="T92" t="str">
        <f t="shared" si="19"/>
        <v/>
      </c>
      <c r="U92" t="str">
        <f t="shared" si="19"/>
        <v/>
      </c>
      <c r="V92" t="str">
        <f t="shared" si="18"/>
        <v/>
      </c>
      <c r="W92" t="str">
        <f t="shared" si="18"/>
        <v/>
      </c>
      <c r="X92" t="str">
        <f t="shared" si="18"/>
        <v/>
      </c>
      <c r="Y92" t="str">
        <f t="shared" si="18"/>
        <v/>
      </c>
      <c r="Z92" t="str">
        <f t="shared" si="18"/>
        <v/>
      </c>
      <c r="AA92" t="str">
        <f t="shared" si="18"/>
        <v/>
      </c>
      <c r="AB92" t="str">
        <f t="shared" si="18"/>
        <v/>
      </c>
      <c r="AC92" t="str">
        <f t="shared" si="18"/>
        <v/>
      </c>
      <c r="AD92" t="str">
        <f t="shared" si="18"/>
        <v/>
      </c>
      <c r="AE92" t="str">
        <f t="shared" si="18"/>
        <v/>
      </c>
      <c r="AF92" t="str">
        <f t="shared" si="18"/>
        <v/>
      </c>
      <c r="AG92" t="str">
        <f t="shared" si="18"/>
        <v/>
      </c>
      <c r="AH92">
        <f t="shared" si="14"/>
        <v>0</v>
      </c>
      <c r="AI92">
        <f t="shared" si="15"/>
        <v>0</v>
      </c>
    </row>
    <row r="93" spans="2:35" hidden="1" x14ac:dyDescent="0.2">
      <c r="B93" s="21" t="str">
        <f>IF(ISNA(LOOKUP($C93,BLIOTECAS!$B$1:$B$27,BLIOTECAS!C$1:C$27)),"",LOOKUP($C93,BLIOTECAS!$B$1:$B$27,BLIOTECAS!C$1:C$27))</f>
        <v/>
      </c>
      <c r="C93" t="str">
        <f>TABLA!E93</f>
        <v>F. Ciencias Políticas y Sociología</v>
      </c>
      <c r="D93" s="134">
        <f>TABLA!AV93</f>
        <v>0</v>
      </c>
      <c r="E93" s="271">
        <f>TABLA!BA93</f>
        <v>0</v>
      </c>
      <c r="F93" t="str">
        <f t="shared" si="19"/>
        <v/>
      </c>
      <c r="G93" t="str">
        <f t="shared" si="19"/>
        <v/>
      </c>
      <c r="H93" t="str">
        <f t="shared" si="19"/>
        <v/>
      </c>
      <c r="I93" t="str">
        <f t="shared" si="19"/>
        <v/>
      </c>
      <c r="J93" t="str">
        <f t="shared" si="19"/>
        <v/>
      </c>
      <c r="K93" t="str">
        <f t="shared" si="19"/>
        <v/>
      </c>
      <c r="L93" t="str">
        <f t="shared" si="19"/>
        <v/>
      </c>
      <c r="M93" t="str">
        <f t="shared" si="19"/>
        <v/>
      </c>
      <c r="N93" t="str">
        <f t="shared" si="19"/>
        <v/>
      </c>
      <c r="O93" t="str">
        <f t="shared" si="19"/>
        <v/>
      </c>
      <c r="P93" t="str">
        <f t="shared" si="19"/>
        <v/>
      </c>
      <c r="Q93" t="str">
        <f t="shared" si="19"/>
        <v/>
      </c>
      <c r="R93" t="str">
        <f t="shared" si="19"/>
        <v/>
      </c>
      <c r="S93" t="str">
        <f t="shared" si="19"/>
        <v/>
      </c>
      <c r="T93" t="str">
        <f t="shared" si="19"/>
        <v/>
      </c>
      <c r="U93" t="str">
        <f t="shared" si="19"/>
        <v/>
      </c>
      <c r="V93" t="str">
        <f t="shared" si="18"/>
        <v/>
      </c>
      <c r="W93" t="str">
        <f t="shared" si="18"/>
        <v/>
      </c>
      <c r="X93" t="str">
        <f t="shared" si="18"/>
        <v/>
      </c>
      <c r="Y93" t="str">
        <f t="shared" si="18"/>
        <v/>
      </c>
      <c r="Z93" t="str">
        <f t="shared" si="18"/>
        <v/>
      </c>
      <c r="AA93" t="str">
        <f t="shared" si="18"/>
        <v/>
      </c>
      <c r="AB93" t="str">
        <f t="shared" si="18"/>
        <v/>
      </c>
      <c r="AC93" t="str">
        <f t="shared" si="18"/>
        <v/>
      </c>
      <c r="AD93" t="str">
        <f t="shared" si="18"/>
        <v/>
      </c>
      <c r="AE93" t="str">
        <f t="shared" si="18"/>
        <v/>
      </c>
      <c r="AF93" t="str">
        <f t="shared" si="18"/>
        <v/>
      </c>
      <c r="AG93" t="str">
        <f t="shared" si="18"/>
        <v/>
      </c>
      <c r="AH93">
        <f t="shared" si="14"/>
        <v>0</v>
      </c>
      <c r="AI93">
        <f t="shared" si="15"/>
        <v>0</v>
      </c>
    </row>
    <row r="94" spans="2:35" hidden="1" x14ac:dyDescent="0.2">
      <c r="B94" s="21" t="str">
        <f>IF(ISNA(LOOKUP($C94,BLIOTECAS!$B$1:$B$27,BLIOTECAS!C$1:C$27)),"",LOOKUP($C94,BLIOTECAS!$B$1:$B$27,BLIOTECAS!C$1:C$27))</f>
        <v/>
      </c>
      <c r="C94" t="str">
        <f>TABLA!E94</f>
        <v>F. Derecho</v>
      </c>
      <c r="D94" s="134">
        <f>TABLA!AV94</f>
        <v>0</v>
      </c>
      <c r="E94" s="271">
        <f>TABLA!BA94</f>
        <v>0</v>
      </c>
      <c r="F94" t="str">
        <f t="shared" si="19"/>
        <v/>
      </c>
      <c r="G94" t="str">
        <f t="shared" si="19"/>
        <v/>
      </c>
      <c r="H94" t="str">
        <f t="shared" si="19"/>
        <v/>
      </c>
      <c r="I94" t="str">
        <f t="shared" si="19"/>
        <v/>
      </c>
      <c r="J94" t="str">
        <f t="shared" si="19"/>
        <v/>
      </c>
      <c r="K94" t="str">
        <f t="shared" si="19"/>
        <v/>
      </c>
      <c r="L94" t="str">
        <f t="shared" si="19"/>
        <v/>
      </c>
      <c r="M94" t="str">
        <f t="shared" si="19"/>
        <v/>
      </c>
      <c r="N94" t="str">
        <f t="shared" si="19"/>
        <v/>
      </c>
      <c r="O94" t="str">
        <f t="shared" si="19"/>
        <v/>
      </c>
      <c r="P94" t="str">
        <f t="shared" si="19"/>
        <v/>
      </c>
      <c r="Q94" t="str">
        <f t="shared" si="19"/>
        <v/>
      </c>
      <c r="R94" t="str">
        <f t="shared" si="19"/>
        <v/>
      </c>
      <c r="S94" t="str">
        <f t="shared" si="19"/>
        <v/>
      </c>
      <c r="T94" t="str">
        <f t="shared" si="19"/>
        <v/>
      </c>
      <c r="U94" t="str">
        <f t="shared" si="19"/>
        <v/>
      </c>
      <c r="V94" t="str">
        <f t="shared" si="18"/>
        <v/>
      </c>
      <c r="W94" t="str">
        <f t="shared" si="18"/>
        <v/>
      </c>
      <c r="X94" t="str">
        <f t="shared" si="18"/>
        <v/>
      </c>
      <c r="Y94" t="str">
        <f t="shared" si="18"/>
        <v/>
      </c>
      <c r="Z94" t="str">
        <f t="shared" si="18"/>
        <v/>
      </c>
      <c r="AA94" t="str">
        <f t="shared" si="18"/>
        <v/>
      </c>
      <c r="AB94" t="str">
        <f t="shared" si="18"/>
        <v/>
      </c>
      <c r="AC94" t="str">
        <f t="shared" si="18"/>
        <v/>
      </c>
      <c r="AD94" t="str">
        <f t="shared" si="18"/>
        <v/>
      </c>
      <c r="AE94" t="str">
        <f t="shared" si="18"/>
        <v/>
      </c>
      <c r="AF94" t="str">
        <f t="shared" si="18"/>
        <v/>
      </c>
      <c r="AG94" t="str">
        <f t="shared" si="18"/>
        <v/>
      </c>
      <c r="AH94">
        <f t="shared" si="14"/>
        <v>0</v>
      </c>
      <c r="AI94">
        <f t="shared" si="15"/>
        <v>0</v>
      </c>
    </row>
    <row r="95" spans="2:35" hidden="1" x14ac:dyDescent="0.2">
      <c r="B95" s="21" t="str">
        <f>IF(ISNA(LOOKUP($C95,BLIOTECAS!$B$1:$B$27,BLIOTECAS!C$1:C$27)),"",LOOKUP($C95,BLIOTECAS!$B$1:$B$27,BLIOTECAS!C$1:C$27))</f>
        <v/>
      </c>
      <c r="C95">
        <f>TABLA!E95</f>
        <v>0</v>
      </c>
      <c r="D95" s="134">
        <f>TABLA!AV95</f>
        <v>0</v>
      </c>
      <c r="E95" s="271">
        <f>TABLA!BA95</f>
        <v>0</v>
      </c>
      <c r="F95" t="str">
        <f t="shared" si="19"/>
        <v/>
      </c>
      <c r="G95" t="str">
        <f t="shared" si="19"/>
        <v/>
      </c>
      <c r="H95" t="str">
        <f t="shared" si="19"/>
        <v/>
      </c>
      <c r="I95" t="str">
        <f t="shared" si="19"/>
        <v/>
      </c>
      <c r="J95" t="str">
        <f t="shared" si="19"/>
        <v/>
      </c>
      <c r="K95" t="str">
        <f t="shared" si="19"/>
        <v/>
      </c>
      <c r="L95" t="str">
        <f t="shared" si="19"/>
        <v/>
      </c>
      <c r="M95" t="str">
        <f t="shared" si="19"/>
        <v/>
      </c>
      <c r="N95" t="str">
        <f t="shared" si="19"/>
        <v/>
      </c>
      <c r="O95" t="str">
        <f t="shared" si="19"/>
        <v/>
      </c>
      <c r="P95" t="str">
        <f t="shared" si="19"/>
        <v/>
      </c>
      <c r="Q95" t="str">
        <f t="shared" si="19"/>
        <v/>
      </c>
      <c r="R95" t="str">
        <f t="shared" si="19"/>
        <v/>
      </c>
      <c r="S95" t="str">
        <f t="shared" si="19"/>
        <v/>
      </c>
      <c r="T95" t="str">
        <f t="shared" si="19"/>
        <v/>
      </c>
      <c r="U95" t="str">
        <f t="shared" si="19"/>
        <v/>
      </c>
      <c r="V95" t="str">
        <f t="shared" si="18"/>
        <v/>
      </c>
      <c r="W95" t="str">
        <f t="shared" si="18"/>
        <v/>
      </c>
      <c r="X95" t="str">
        <f t="shared" si="18"/>
        <v/>
      </c>
      <c r="Y95" t="str">
        <f t="shared" si="18"/>
        <v/>
      </c>
      <c r="Z95" t="str">
        <f t="shared" si="18"/>
        <v/>
      </c>
      <c r="AA95" t="str">
        <f t="shared" si="18"/>
        <v/>
      </c>
      <c r="AB95" t="str">
        <f t="shared" si="18"/>
        <v/>
      </c>
      <c r="AC95" t="str">
        <f t="shared" si="18"/>
        <v/>
      </c>
      <c r="AD95" t="str">
        <f t="shared" si="18"/>
        <v/>
      </c>
      <c r="AE95" t="str">
        <f t="shared" si="18"/>
        <v/>
      </c>
      <c r="AF95" t="str">
        <f t="shared" si="18"/>
        <v/>
      </c>
      <c r="AG95" t="str">
        <f t="shared" si="18"/>
        <v/>
      </c>
      <c r="AH95">
        <f t="shared" si="14"/>
        <v>0</v>
      </c>
      <c r="AI95">
        <f t="shared" si="15"/>
        <v>0</v>
      </c>
    </row>
    <row r="96" spans="2:35" hidden="1" x14ac:dyDescent="0.2">
      <c r="B96" s="21" t="str">
        <f>IF(ISNA(LOOKUP($C96,BLIOTECAS!$B$1:$B$27,BLIOTECAS!C$1:C$27)),"",LOOKUP($C96,BLIOTECAS!$B$1:$B$27,BLIOTECAS!C$1:C$27))</f>
        <v/>
      </c>
      <c r="C96">
        <f>TABLA!E96</f>
        <v>0</v>
      </c>
      <c r="D96" s="134">
        <f>TABLA!AV96</f>
        <v>0</v>
      </c>
      <c r="E96" s="271" t="str">
        <f>TABLA!BA96</f>
        <v>el buscador online ha empeorado mucho, la búsqueda resulta más confusa que antes.</v>
      </c>
      <c r="F96" t="str">
        <f t="shared" si="19"/>
        <v/>
      </c>
      <c r="G96" t="str">
        <f t="shared" si="19"/>
        <v/>
      </c>
      <c r="H96" t="str">
        <f t="shared" si="19"/>
        <v/>
      </c>
      <c r="I96" t="str">
        <f t="shared" si="19"/>
        <v/>
      </c>
      <c r="J96" t="str">
        <f t="shared" si="19"/>
        <v/>
      </c>
      <c r="K96" t="str">
        <f t="shared" si="19"/>
        <v/>
      </c>
      <c r="L96" t="str">
        <f t="shared" si="19"/>
        <v/>
      </c>
      <c r="M96" t="str">
        <f t="shared" si="19"/>
        <v/>
      </c>
      <c r="N96" t="str">
        <f t="shared" si="19"/>
        <v/>
      </c>
      <c r="O96" t="str">
        <f t="shared" si="19"/>
        <v/>
      </c>
      <c r="P96" t="str">
        <f t="shared" si="19"/>
        <v/>
      </c>
      <c r="Q96" t="str">
        <f t="shared" si="19"/>
        <v/>
      </c>
      <c r="R96" t="str">
        <f t="shared" si="19"/>
        <v/>
      </c>
      <c r="S96" t="str">
        <f t="shared" si="19"/>
        <v/>
      </c>
      <c r="T96" t="str">
        <f t="shared" si="19"/>
        <v/>
      </c>
      <c r="U96" t="str">
        <f t="shared" ref="U96:AG111" si="20">IFERROR((IF(FIND(U$1,$E96,1)&gt;0,"x")),"")</f>
        <v/>
      </c>
      <c r="V96" t="str">
        <f t="shared" si="20"/>
        <v/>
      </c>
      <c r="W96" t="str">
        <f t="shared" si="20"/>
        <v/>
      </c>
      <c r="X96" t="str">
        <f t="shared" si="20"/>
        <v/>
      </c>
      <c r="Y96" t="str">
        <f t="shared" si="20"/>
        <v/>
      </c>
      <c r="Z96" t="str">
        <f t="shared" si="20"/>
        <v/>
      </c>
      <c r="AA96" t="str">
        <f t="shared" si="20"/>
        <v/>
      </c>
      <c r="AB96" t="str">
        <f t="shared" si="20"/>
        <v/>
      </c>
      <c r="AC96" t="str">
        <f t="shared" si="20"/>
        <v>x</v>
      </c>
      <c r="AD96" t="str">
        <f t="shared" si="20"/>
        <v/>
      </c>
      <c r="AE96" t="str">
        <f t="shared" si="20"/>
        <v/>
      </c>
      <c r="AF96" t="str">
        <f t="shared" si="20"/>
        <v/>
      </c>
      <c r="AG96" t="str">
        <f t="shared" si="20"/>
        <v/>
      </c>
      <c r="AH96">
        <f t="shared" si="14"/>
        <v>0</v>
      </c>
      <c r="AI96">
        <f t="shared" si="15"/>
        <v>1</v>
      </c>
    </row>
    <row r="97" spans="2:35" hidden="1" x14ac:dyDescent="0.2">
      <c r="B97" s="21" t="str">
        <f>IF(ISNA(LOOKUP($C97,BLIOTECAS!$B$1:$B$27,BLIOTECAS!C$1:C$27)),"",LOOKUP($C97,BLIOTECAS!$B$1:$B$27,BLIOTECAS!C$1:C$27))</f>
        <v/>
      </c>
      <c r="C97" t="str">
        <f>TABLA!E97</f>
        <v>F. Derecho</v>
      </c>
      <c r="D97" s="134">
        <f>TABLA!AV97</f>
        <v>0</v>
      </c>
      <c r="E97" s="271">
        <f>TABLA!BA97</f>
        <v>0</v>
      </c>
      <c r="F97" t="str">
        <f t="shared" ref="F97:U112" si="21">IFERROR((IF(FIND(F$1,$E97,1)&gt;0,"x")),"")</f>
        <v/>
      </c>
      <c r="G97" t="str">
        <f t="shared" si="21"/>
        <v/>
      </c>
      <c r="H97" t="str">
        <f t="shared" si="21"/>
        <v/>
      </c>
      <c r="I97" t="str">
        <f t="shared" si="21"/>
        <v/>
      </c>
      <c r="J97" t="str">
        <f t="shared" si="21"/>
        <v/>
      </c>
      <c r="K97" t="str">
        <f t="shared" si="21"/>
        <v/>
      </c>
      <c r="L97" t="str">
        <f t="shared" si="21"/>
        <v/>
      </c>
      <c r="M97" t="str">
        <f t="shared" si="21"/>
        <v/>
      </c>
      <c r="N97" t="str">
        <f t="shared" si="21"/>
        <v/>
      </c>
      <c r="O97" t="str">
        <f t="shared" si="21"/>
        <v/>
      </c>
      <c r="P97" t="str">
        <f t="shared" si="21"/>
        <v/>
      </c>
      <c r="Q97" t="str">
        <f t="shared" si="21"/>
        <v/>
      </c>
      <c r="R97" t="str">
        <f t="shared" si="21"/>
        <v/>
      </c>
      <c r="S97" t="str">
        <f t="shared" si="21"/>
        <v/>
      </c>
      <c r="T97" t="str">
        <f t="shared" si="21"/>
        <v/>
      </c>
      <c r="U97" t="str">
        <f t="shared" si="21"/>
        <v/>
      </c>
      <c r="V97" t="str">
        <f t="shared" si="20"/>
        <v/>
      </c>
      <c r="W97" t="str">
        <f t="shared" si="20"/>
        <v/>
      </c>
      <c r="X97" t="str">
        <f t="shared" si="20"/>
        <v/>
      </c>
      <c r="Y97" t="str">
        <f t="shared" si="20"/>
        <v/>
      </c>
      <c r="Z97" t="str">
        <f t="shared" si="20"/>
        <v/>
      </c>
      <c r="AA97" t="str">
        <f t="shared" si="20"/>
        <v/>
      </c>
      <c r="AB97" t="str">
        <f t="shared" si="20"/>
        <v/>
      </c>
      <c r="AC97" t="str">
        <f t="shared" si="20"/>
        <v/>
      </c>
      <c r="AD97" t="str">
        <f t="shared" si="20"/>
        <v/>
      </c>
      <c r="AE97" t="str">
        <f t="shared" si="20"/>
        <v/>
      </c>
      <c r="AF97" t="str">
        <f t="shared" si="20"/>
        <v/>
      </c>
      <c r="AG97" t="str">
        <f t="shared" si="20"/>
        <v/>
      </c>
      <c r="AH97">
        <f t="shared" si="14"/>
        <v>0</v>
      </c>
      <c r="AI97">
        <f t="shared" si="15"/>
        <v>0</v>
      </c>
    </row>
    <row r="98" spans="2:35" hidden="1" x14ac:dyDescent="0.2">
      <c r="B98" s="21" t="str">
        <f>IF(ISNA(LOOKUP($C98,BLIOTECAS!$B$1:$B$27,BLIOTECAS!C$1:C$27)),"",LOOKUP($C98,BLIOTECAS!$B$1:$B$27,BLIOTECAS!C$1:C$27))</f>
        <v/>
      </c>
      <c r="C98" t="str">
        <f>TABLA!E98</f>
        <v>F. Educación - Centro de Formación del Profesorado</v>
      </c>
      <c r="D98" s="134">
        <f>TABLA!AV98</f>
        <v>0</v>
      </c>
      <c r="E98" s="271">
        <f>TABLA!BA98</f>
        <v>0</v>
      </c>
      <c r="F98" t="str">
        <f t="shared" si="21"/>
        <v/>
      </c>
      <c r="G98" t="str">
        <f t="shared" si="21"/>
        <v/>
      </c>
      <c r="H98" t="str">
        <f t="shared" si="21"/>
        <v/>
      </c>
      <c r="I98" t="str">
        <f t="shared" si="21"/>
        <v/>
      </c>
      <c r="J98" t="str">
        <f t="shared" si="21"/>
        <v/>
      </c>
      <c r="K98" t="str">
        <f t="shared" si="21"/>
        <v/>
      </c>
      <c r="L98" t="str">
        <f t="shared" si="21"/>
        <v/>
      </c>
      <c r="M98" t="str">
        <f t="shared" si="21"/>
        <v/>
      </c>
      <c r="N98" t="str">
        <f t="shared" si="21"/>
        <v/>
      </c>
      <c r="O98" t="str">
        <f t="shared" si="21"/>
        <v/>
      </c>
      <c r="P98" t="str">
        <f t="shared" si="21"/>
        <v/>
      </c>
      <c r="Q98" t="str">
        <f t="shared" si="21"/>
        <v/>
      </c>
      <c r="R98" t="str">
        <f t="shared" si="21"/>
        <v/>
      </c>
      <c r="S98" t="str">
        <f t="shared" si="21"/>
        <v/>
      </c>
      <c r="T98" t="str">
        <f t="shared" si="21"/>
        <v/>
      </c>
      <c r="U98" t="str">
        <f t="shared" si="21"/>
        <v/>
      </c>
      <c r="V98" t="str">
        <f t="shared" si="20"/>
        <v/>
      </c>
      <c r="W98" t="str">
        <f t="shared" si="20"/>
        <v/>
      </c>
      <c r="X98" t="str">
        <f t="shared" si="20"/>
        <v/>
      </c>
      <c r="Y98" t="str">
        <f t="shared" si="20"/>
        <v/>
      </c>
      <c r="Z98" t="str">
        <f t="shared" si="20"/>
        <v/>
      </c>
      <c r="AA98" t="str">
        <f t="shared" si="20"/>
        <v/>
      </c>
      <c r="AB98" t="str">
        <f t="shared" si="20"/>
        <v/>
      </c>
      <c r="AC98" t="str">
        <f t="shared" si="20"/>
        <v/>
      </c>
      <c r="AD98" t="str">
        <f t="shared" si="20"/>
        <v/>
      </c>
      <c r="AE98" t="str">
        <f t="shared" si="20"/>
        <v/>
      </c>
      <c r="AF98" t="str">
        <f t="shared" si="20"/>
        <v/>
      </c>
      <c r="AG98" t="str">
        <f t="shared" si="20"/>
        <v/>
      </c>
      <c r="AH98">
        <f t="shared" si="14"/>
        <v>0</v>
      </c>
      <c r="AI98">
        <f t="shared" si="15"/>
        <v>0</v>
      </c>
    </row>
    <row r="99" spans="2:35" ht="63.75" hidden="1" x14ac:dyDescent="0.2">
      <c r="B99" s="21" t="str">
        <f>IF(ISNA(LOOKUP($C99,BLIOTECAS!$B$1:$B$27,BLIOTECAS!C$1:C$27)),"",LOOKUP($C99,BLIOTECAS!$B$1:$B$27,BLIOTECAS!C$1:C$27))</f>
        <v/>
      </c>
      <c r="C99" t="str">
        <f>TABLA!E99</f>
        <v>F. Enfermería, Fisioterapia y Podología</v>
      </c>
      <c r="D99" s="134" t="str">
        <f>TABLA!AV99</f>
        <v>Servicio de búsqueda de revistas más adecuadas, para la publicación de artículos. Servicio de revisión de bibliografías para tesis doctorales Ofrecer herramientas de traducción,...</v>
      </c>
      <c r="E99" s="271" t="str">
        <f>TABLA!BA99</f>
        <v>Estoy bastante satisfecha con los servicios que ofrece. Muchas gracias.</v>
      </c>
      <c r="F99" t="str">
        <f t="shared" si="21"/>
        <v/>
      </c>
      <c r="G99" t="str">
        <f t="shared" si="21"/>
        <v/>
      </c>
      <c r="H99" t="str">
        <f t="shared" si="21"/>
        <v/>
      </c>
      <c r="I99" t="str">
        <f t="shared" si="21"/>
        <v/>
      </c>
      <c r="J99" t="str">
        <f t="shared" si="21"/>
        <v/>
      </c>
      <c r="K99" t="str">
        <f t="shared" si="21"/>
        <v/>
      </c>
      <c r="L99" t="str">
        <f t="shared" si="21"/>
        <v/>
      </c>
      <c r="M99" t="str">
        <f t="shared" si="21"/>
        <v/>
      </c>
      <c r="N99" t="str">
        <f t="shared" si="21"/>
        <v/>
      </c>
      <c r="O99" t="str">
        <f t="shared" si="21"/>
        <v/>
      </c>
      <c r="P99" t="str">
        <f t="shared" si="21"/>
        <v/>
      </c>
      <c r="Q99" t="str">
        <f t="shared" si="21"/>
        <v/>
      </c>
      <c r="R99" t="str">
        <f t="shared" si="21"/>
        <v/>
      </c>
      <c r="S99" t="str">
        <f t="shared" si="21"/>
        <v/>
      </c>
      <c r="T99" t="str">
        <f t="shared" si="21"/>
        <v/>
      </c>
      <c r="U99" t="str">
        <f t="shared" si="21"/>
        <v/>
      </c>
      <c r="V99" t="str">
        <f t="shared" si="20"/>
        <v/>
      </c>
      <c r="W99" t="str">
        <f t="shared" si="20"/>
        <v/>
      </c>
      <c r="X99" t="str">
        <f t="shared" si="20"/>
        <v/>
      </c>
      <c r="Y99" t="str">
        <f t="shared" si="20"/>
        <v/>
      </c>
      <c r="Z99" t="str">
        <f t="shared" si="20"/>
        <v/>
      </c>
      <c r="AA99" t="str">
        <f t="shared" si="20"/>
        <v/>
      </c>
      <c r="AB99" t="str">
        <f t="shared" si="20"/>
        <v/>
      </c>
      <c r="AC99" t="str">
        <f t="shared" si="20"/>
        <v/>
      </c>
      <c r="AD99" t="str">
        <f t="shared" si="20"/>
        <v/>
      </c>
      <c r="AE99" t="str">
        <f t="shared" si="20"/>
        <v/>
      </c>
      <c r="AF99" t="str">
        <f t="shared" si="20"/>
        <v/>
      </c>
      <c r="AG99" t="str">
        <f t="shared" si="20"/>
        <v/>
      </c>
      <c r="AH99">
        <f t="shared" si="14"/>
        <v>1</v>
      </c>
      <c r="AI99">
        <f t="shared" si="15"/>
        <v>1</v>
      </c>
    </row>
    <row r="100" spans="2:35" hidden="1" x14ac:dyDescent="0.2">
      <c r="B100" s="21" t="str">
        <f>IF(ISNA(LOOKUP($C100,BLIOTECAS!$B$1:$B$27,BLIOTECAS!C$1:C$27)),"",LOOKUP($C100,BLIOTECAS!$B$1:$B$27,BLIOTECAS!C$1:C$27))</f>
        <v/>
      </c>
      <c r="C100" t="str">
        <f>TABLA!E100</f>
        <v>F. Filosofía</v>
      </c>
      <c r="D100" s="134">
        <f>TABLA!AV100</f>
        <v>0</v>
      </c>
      <c r="E100" s="271">
        <f>TABLA!BA100</f>
        <v>0</v>
      </c>
      <c r="F100" t="str">
        <f t="shared" si="21"/>
        <v/>
      </c>
      <c r="G100" t="str">
        <f t="shared" si="21"/>
        <v/>
      </c>
      <c r="H100" t="str">
        <f t="shared" si="21"/>
        <v/>
      </c>
      <c r="I100" t="str">
        <f t="shared" si="21"/>
        <v/>
      </c>
      <c r="J100" t="str">
        <f t="shared" si="21"/>
        <v/>
      </c>
      <c r="K100" t="str">
        <f t="shared" si="21"/>
        <v/>
      </c>
      <c r="L100" t="str">
        <f t="shared" si="21"/>
        <v/>
      </c>
      <c r="M100" t="str">
        <f t="shared" si="21"/>
        <v/>
      </c>
      <c r="N100" t="str">
        <f t="shared" si="21"/>
        <v/>
      </c>
      <c r="O100" t="str">
        <f t="shared" si="21"/>
        <v/>
      </c>
      <c r="P100" t="str">
        <f t="shared" si="21"/>
        <v/>
      </c>
      <c r="Q100" t="str">
        <f t="shared" si="21"/>
        <v/>
      </c>
      <c r="R100" t="str">
        <f t="shared" si="21"/>
        <v/>
      </c>
      <c r="S100" t="str">
        <f t="shared" si="21"/>
        <v/>
      </c>
      <c r="T100" t="str">
        <f t="shared" si="21"/>
        <v/>
      </c>
      <c r="U100" t="str">
        <f t="shared" si="21"/>
        <v/>
      </c>
      <c r="V100" t="str">
        <f t="shared" si="20"/>
        <v/>
      </c>
      <c r="W100" t="str">
        <f t="shared" si="20"/>
        <v/>
      </c>
      <c r="X100" t="str">
        <f t="shared" si="20"/>
        <v/>
      </c>
      <c r="Y100" t="str">
        <f t="shared" si="20"/>
        <v/>
      </c>
      <c r="Z100" t="str">
        <f t="shared" si="20"/>
        <v/>
      </c>
      <c r="AA100" t="str">
        <f t="shared" si="20"/>
        <v/>
      </c>
      <c r="AB100" t="str">
        <f t="shared" si="20"/>
        <v/>
      </c>
      <c r="AC100" t="str">
        <f t="shared" si="20"/>
        <v/>
      </c>
      <c r="AD100" t="str">
        <f t="shared" si="20"/>
        <v/>
      </c>
      <c r="AE100" t="str">
        <f t="shared" si="20"/>
        <v/>
      </c>
      <c r="AF100" t="str">
        <f t="shared" si="20"/>
        <v/>
      </c>
      <c r="AG100" t="str">
        <f t="shared" si="20"/>
        <v/>
      </c>
      <c r="AH100">
        <f t="shared" si="14"/>
        <v>0</v>
      </c>
      <c r="AI100">
        <f t="shared" si="15"/>
        <v>0</v>
      </c>
    </row>
    <row r="101" spans="2:35" ht="38.25" hidden="1" x14ac:dyDescent="0.2">
      <c r="B101" s="21" t="str">
        <f>IF(ISNA(LOOKUP($C101,BLIOTECAS!$B$1:$B$27,BLIOTECAS!C$1:C$27)),"",LOOKUP($C101,BLIOTECAS!$B$1:$B$27,BLIOTECAS!C$1:C$27))</f>
        <v/>
      </c>
      <c r="C101">
        <f>TABLA!E101</f>
        <v>0</v>
      </c>
      <c r="D101" s="134">
        <f>TABLA!AV101</f>
        <v>0</v>
      </c>
      <c r="E101" s="271" t="str">
        <f>TABLA!BA101</f>
        <v>Soy profesora asociada, incorporada en el curso 2019-20, y mi corta experiencia como usuario solo me ha permitido disfrutar del buen servicio que existe. En un futuro, podré realizar sugerencias.</v>
      </c>
      <c r="F101" t="str">
        <f t="shared" si="21"/>
        <v/>
      </c>
      <c r="G101" t="str">
        <f t="shared" si="21"/>
        <v/>
      </c>
      <c r="H101" t="str">
        <f t="shared" si="21"/>
        <v/>
      </c>
      <c r="I101" t="str">
        <f t="shared" si="21"/>
        <v/>
      </c>
      <c r="J101" t="str">
        <f t="shared" si="21"/>
        <v/>
      </c>
      <c r="K101" t="str">
        <f t="shared" si="21"/>
        <v/>
      </c>
      <c r="L101" t="str">
        <f t="shared" si="21"/>
        <v/>
      </c>
      <c r="M101" t="str">
        <f t="shared" si="21"/>
        <v/>
      </c>
      <c r="N101" t="str">
        <f t="shared" si="21"/>
        <v/>
      </c>
      <c r="O101" t="str">
        <f t="shared" si="21"/>
        <v/>
      </c>
      <c r="P101" t="str">
        <f t="shared" si="21"/>
        <v/>
      </c>
      <c r="Q101" t="str">
        <f t="shared" si="21"/>
        <v/>
      </c>
      <c r="R101" t="str">
        <f t="shared" si="21"/>
        <v/>
      </c>
      <c r="S101" t="str">
        <f t="shared" si="21"/>
        <v/>
      </c>
      <c r="T101" t="str">
        <f t="shared" si="21"/>
        <v/>
      </c>
      <c r="U101" t="str">
        <f t="shared" si="21"/>
        <v/>
      </c>
      <c r="V101" t="str">
        <f t="shared" si="20"/>
        <v/>
      </c>
      <c r="W101" t="str">
        <f t="shared" si="20"/>
        <v/>
      </c>
      <c r="X101" t="str">
        <f t="shared" si="20"/>
        <v/>
      </c>
      <c r="Y101" t="str">
        <f t="shared" si="20"/>
        <v/>
      </c>
      <c r="Z101" t="str">
        <f t="shared" si="20"/>
        <v/>
      </c>
      <c r="AA101" t="str">
        <f t="shared" si="20"/>
        <v/>
      </c>
      <c r="AB101" t="str">
        <f t="shared" si="20"/>
        <v/>
      </c>
      <c r="AC101" t="str">
        <f t="shared" si="20"/>
        <v/>
      </c>
      <c r="AD101" t="str">
        <f t="shared" si="20"/>
        <v/>
      </c>
      <c r="AE101" t="str">
        <f t="shared" si="20"/>
        <v/>
      </c>
      <c r="AF101" t="str">
        <f t="shared" si="20"/>
        <v/>
      </c>
      <c r="AG101" t="str">
        <f t="shared" si="20"/>
        <v/>
      </c>
      <c r="AH101">
        <f t="shared" si="14"/>
        <v>0</v>
      </c>
      <c r="AI101">
        <f t="shared" si="15"/>
        <v>1</v>
      </c>
    </row>
    <row r="102" spans="2:35" ht="25.5" hidden="1" x14ac:dyDescent="0.2">
      <c r="B102" s="21" t="str">
        <f>IF(ISNA(LOOKUP($C102,BLIOTECAS!$B$1:$B$27,BLIOTECAS!C$1:C$27)),"",LOOKUP($C102,BLIOTECAS!$B$1:$B$27,BLIOTECAS!C$1:C$27))</f>
        <v/>
      </c>
      <c r="C102" t="str">
        <f>TABLA!E102</f>
        <v>F. Geografía e Historia</v>
      </c>
      <c r="D102" s="134" t="str">
        <f>TABLA!AV102</f>
        <v>Ampliar la suscripción a repositorios de revistas y simplificar el acceso.</v>
      </c>
      <c r="E102" s="271" t="str">
        <f>TABLA!BA102</f>
        <v>Agradezco el trabajo del personal de bibliotecas, incluso con la constatación de la reducción de personal que se está viendo en los últimos años.</v>
      </c>
      <c r="F102" t="str">
        <f t="shared" si="21"/>
        <v/>
      </c>
      <c r="G102" t="str">
        <f t="shared" si="21"/>
        <v/>
      </c>
      <c r="H102" t="str">
        <f t="shared" si="21"/>
        <v/>
      </c>
      <c r="I102" t="str">
        <f t="shared" si="21"/>
        <v/>
      </c>
      <c r="J102" t="str">
        <f t="shared" si="21"/>
        <v/>
      </c>
      <c r="K102" t="str">
        <f t="shared" si="21"/>
        <v/>
      </c>
      <c r="L102" t="str">
        <f t="shared" si="21"/>
        <v/>
      </c>
      <c r="M102" t="str">
        <f t="shared" si="21"/>
        <v/>
      </c>
      <c r="N102" t="str">
        <f t="shared" si="21"/>
        <v/>
      </c>
      <c r="O102" t="str">
        <f t="shared" si="21"/>
        <v/>
      </c>
      <c r="P102" t="str">
        <f t="shared" si="21"/>
        <v/>
      </c>
      <c r="Q102" t="str">
        <f t="shared" si="21"/>
        <v/>
      </c>
      <c r="R102" t="str">
        <f t="shared" si="21"/>
        <v/>
      </c>
      <c r="S102" t="str">
        <f t="shared" si="21"/>
        <v/>
      </c>
      <c r="T102" t="str">
        <f t="shared" si="21"/>
        <v/>
      </c>
      <c r="U102" t="str">
        <f t="shared" si="21"/>
        <v/>
      </c>
      <c r="V102" t="str">
        <f t="shared" si="20"/>
        <v/>
      </c>
      <c r="W102" t="str">
        <f t="shared" si="20"/>
        <v/>
      </c>
      <c r="X102" t="str">
        <f t="shared" si="20"/>
        <v/>
      </c>
      <c r="Y102" t="str">
        <f t="shared" si="20"/>
        <v/>
      </c>
      <c r="Z102" t="str">
        <f t="shared" si="20"/>
        <v/>
      </c>
      <c r="AA102" t="str">
        <f t="shared" si="20"/>
        <v>x</v>
      </c>
      <c r="AB102" t="str">
        <f t="shared" si="20"/>
        <v/>
      </c>
      <c r="AC102" t="str">
        <f t="shared" si="20"/>
        <v/>
      </c>
      <c r="AD102" t="str">
        <f t="shared" si="20"/>
        <v/>
      </c>
      <c r="AE102" t="str">
        <f t="shared" si="20"/>
        <v/>
      </c>
      <c r="AF102" t="str">
        <f t="shared" si="20"/>
        <v/>
      </c>
      <c r="AG102" t="str">
        <f t="shared" si="20"/>
        <v/>
      </c>
      <c r="AH102">
        <f t="shared" si="14"/>
        <v>1</v>
      </c>
      <c r="AI102">
        <f t="shared" si="15"/>
        <v>1</v>
      </c>
    </row>
    <row r="103" spans="2:35" ht="63.75" hidden="1" x14ac:dyDescent="0.2">
      <c r="B103" s="21" t="str">
        <f>IF(ISNA(LOOKUP($C103,BLIOTECAS!$B$1:$B$27,BLIOTECAS!C$1:C$27)),"",LOOKUP($C103,BLIOTECAS!$B$1:$B$27,BLIOTECAS!C$1:C$27))</f>
        <v/>
      </c>
      <c r="C103" t="str">
        <f>TABLA!E103</f>
        <v>F. Ciencias de la Información</v>
      </c>
      <c r="D103" s="134" t="str">
        <f>TABLA!AV103</f>
        <v>Me he incorporado recientemente a la UCM como profesora asociada y desconozco absolutamente los servicios que ofrece la Biblioteca (u otros servicios). Agradecería mucho información al respecto</v>
      </c>
      <c r="E103" s="271" t="str">
        <f>TABLA!BA103</f>
        <v>Me he incorporado recientemente a la UCM como profesora asociada y desconozco absolutamente los servicios que ofrece la Biblioteca (u otros servicios). Agradecería mucho información al respecto</v>
      </c>
      <c r="F103" t="str">
        <f t="shared" si="21"/>
        <v/>
      </c>
      <c r="G103" t="str">
        <f t="shared" si="21"/>
        <v/>
      </c>
      <c r="H103" t="str">
        <f t="shared" si="21"/>
        <v/>
      </c>
      <c r="I103" t="str">
        <f t="shared" si="21"/>
        <v/>
      </c>
      <c r="J103" t="str">
        <f t="shared" si="21"/>
        <v/>
      </c>
      <c r="K103" t="str">
        <f t="shared" si="21"/>
        <v/>
      </c>
      <c r="L103" t="str">
        <f t="shared" si="21"/>
        <v/>
      </c>
      <c r="M103" t="str">
        <f t="shared" si="21"/>
        <v/>
      </c>
      <c r="N103" t="str">
        <f t="shared" si="21"/>
        <v/>
      </c>
      <c r="O103" t="str">
        <f t="shared" si="21"/>
        <v/>
      </c>
      <c r="P103" t="str">
        <f t="shared" si="21"/>
        <v/>
      </c>
      <c r="Q103" t="str">
        <f t="shared" si="21"/>
        <v/>
      </c>
      <c r="R103" t="str">
        <f t="shared" si="21"/>
        <v/>
      </c>
      <c r="S103" t="str">
        <f t="shared" si="21"/>
        <v/>
      </c>
      <c r="T103" t="str">
        <f t="shared" si="21"/>
        <v/>
      </c>
      <c r="U103" t="str">
        <f t="shared" si="21"/>
        <v/>
      </c>
      <c r="V103" t="str">
        <f t="shared" si="20"/>
        <v/>
      </c>
      <c r="W103" t="str">
        <f t="shared" si="20"/>
        <v/>
      </c>
      <c r="X103" t="str">
        <f t="shared" si="20"/>
        <v/>
      </c>
      <c r="Y103" t="str">
        <f t="shared" si="20"/>
        <v/>
      </c>
      <c r="Z103" t="str">
        <f t="shared" si="20"/>
        <v/>
      </c>
      <c r="AA103" t="str">
        <f t="shared" si="20"/>
        <v/>
      </c>
      <c r="AB103" t="str">
        <f t="shared" si="20"/>
        <v/>
      </c>
      <c r="AC103" t="str">
        <f t="shared" si="20"/>
        <v/>
      </c>
      <c r="AD103" t="str">
        <f t="shared" si="20"/>
        <v/>
      </c>
      <c r="AE103" t="str">
        <f t="shared" si="20"/>
        <v/>
      </c>
      <c r="AF103" t="str">
        <f t="shared" si="20"/>
        <v/>
      </c>
      <c r="AG103" t="str">
        <f t="shared" si="20"/>
        <v/>
      </c>
      <c r="AH103">
        <f t="shared" si="14"/>
        <v>1</v>
      </c>
      <c r="AI103">
        <f t="shared" si="15"/>
        <v>1</v>
      </c>
    </row>
    <row r="104" spans="2:35" hidden="1" x14ac:dyDescent="0.2">
      <c r="B104" s="21" t="str">
        <f>IF(ISNA(LOOKUP($C104,BLIOTECAS!$B$1:$B$27,BLIOTECAS!C$1:C$27)),"",LOOKUP($C104,BLIOTECAS!$B$1:$B$27,BLIOTECAS!C$1:C$27))</f>
        <v/>
      </c>
      <c r="C104" t="str">
        <f>TABLA!E104</f>
        <v>F. Ciencias Políticas y Sociología</v>
      </c>
      <c r="D104" s="134">
        <f>TABLA!AV104</f>
        <v>0</v>
      </c>
      <c r="E104" s="271">
        <f>TABLA!BA104</f>
        <v>0</v>
      </c>
      <c r="F104" t="str">
        <f t="shared" si="21"/>
        <v/>
      </c>
      <c r="G104" t="str">
        <f t="shared" si="21"/>
        <v/>
      </c>
      <c r="H104" t="str">
        <f t="shared" si="21"/>
        <v/>
      </c>
      <c r="I104" t="str">
        <f t="shared" si="21"/>
        <v/>
      </c>
      <c r="J104" t="str">
        <f t="shared" si="21"/>
        <v/>
      </c>
      <c r="K104" t="str">
        <f t="shared" si="21"/>
        <v/>
      </c>
      <c r="L104" t="str">
        <f t="shared" si="21"/>
        <v/>
      </c>
      <c r="M104" t="str">
        <f t="shared" si="21"/>
        <v/>
      </c>
      <c r="N104" t="str">
        <f t="shared" si="21"/>
        <v/>
      </c>
      <c r="O104" t="str">
        <f t="shared" si="21"/>
        <v/>
      </c>
      <c r="P104" t="str">
        <f t="shared" si="21"/>
        <v/>
      </c>
      <c r="Q104" t="str">
        <f t="shared" si="21"/>
        <v/>
      </c>
      <c r="R104" t="str">
        <f t="shared" si="21"/>
        <v/>
      </c>
      <c r="S104" t="str">
        <f t="shared" si="21"/>
        <v/>
      </c>
      <c r="T104" t="str">
        <f t="shared" si="21"/>
        <v/>
      </c>
      <c r="U104" t="str">
        <f t="shared" si="21"/>
        <v/>
      </c>
      <c r="V104" t="str">
        <f t="shared" si="20"/>
        <v/>
      </c>
      <c r="W104" t="str">
        <f t="shared" si="20"/>
        <v/>
      </c>
      <c r="X104" t="str">
        <f t="shared" si="20"/>
        <v/>
      </c>
      <c r="Y104" t="str">
        <f t="shared" si="20"/>
        <v/>
      </c>
      <c r="Z104" t="str">
        <f t="shared" si="20"/>
        <v/>
      </c>
      <c r="AA104" t="str">
        <f t="shared" si="20"/>
        <v/>
      </c>
      <c r="AB104" t="str">
        <f t="shared" si="20"/>
        <v/>
      </c>
      <c r="AC104" t="str">
        <f t="shared" si="20"/>
        <v/>
      </c>
      <c r="AD104" t="str">
        <f t="shared" si="20"/>
        <v/>
      </c>
      <c r="AE104" t="str">
        <f t="shared" si="20"/>
        <v/>
      </c>
      <c r="AF104" t="str">
        <f t="shared" si="20"/>
        <v/>
      </c>
      <c r="AG104" t="str">
        <f t="shared" si="20"/>
        <v/>
      </c>
      <c r="AH104">
        <f t="shared" si="14"/>
        <v>0</v>
      </c>
      <c r="AI104">
        <f t="shared" si="15"/>
        <v>0</v>
      </c>
    </row>
    <row r="105" spans="2:35" hidden="1" x14ac:dyDescent="0.2">
      <c r="B105" s="21" t="str">
        <f>IF(ISNA(LOOKUP($C105,BLIOTECAS!$B$1:$B$27,BLIOTECAS!C$1:C$27)),"",LOOKUP($C105,BLIOTECAS!$B$1:$B$27,BLIOTECAS!C$1:C$27))</f>
        <v/>
      </c>
      <c r="C105" t="str">
        <f>TABLA!E105</f>
        <v>F. Ciencias Geológicas</v>
      </c>
      <c r="D105" s="134">
        <f>TABLA!AV105</f>
        <v>0</v>
      </c>
      <c r="E105" s="271">
        <f>TABLA!BA105</f>
        <v>0</v>
      </c>
      <c r="F105" t="str">
        <f t="shared" si="21"/>
        <v/>
      </c>
      <c r="G105" t="str">
        <f t="shared" si="21"/>
        <v/>
      </c>
      <c r="H105" t="str">
        <f t="shared" si="21"/>
        <v/>
      </c>
      <c r="I105" t="str">
        <f t="shared" si="21"/>
        <v/>
      </c>
      <c r="J105" t="str">
        <f t="shared" si="21"/>
        <v/>
      </c>
      <c r="K105" t="str">
        <f t="shared" si="21"/>
        <v/>
      </c>
      <c r="L105" t="str">
        <f t="shared" si="21"/>
        <v/>
      </c>
      <c r="M105" t="str">
        <f t="shared" si="21"/>
        <v/>
      </c>
      <c r="N105" t="str">
        <f t="shared" si="21"/>
        <v/>
      </c>
      <c r="O105" t="str">
        <f t="shared" si="21"/>
        <v/>
      </c>
      <c r="P105" t="str">
        <f t="shared" si="21"/>
        <v/>
      </c>
      <c r="Q105" t="str">
        <f t="shared" si="21"/>
        <v/>
      </c>
      <c r="R105" t="str">
        <f t="shared" si="21"/>
        <v/>
      </c>
      <c r="S105" t="str">
        <f t="shared" si="21"/>
        <v/>
      </c>
      <c r="T105" t="str">
        <f t="shared" si="21"/>
        <v/>
      </c>
      <c r="U105" t="str">
        <f t="shared" si="21"/>
        <v/>
      </c>
      <c r="V105" t="str">
        <f t="shared" si="20"/>
        <v/>
      </c>
      <c r="W105" t="str">
        <f t="shared" si="20"/>
        <v/>
      </c>
      <c r="X105" t="str">
        <f t="shared" si="20"/>
        <v/>
      </c>
      <c r="Y105" t="str">
        <f t="shared" si="20"/>
        <v/>
      </c>
      <c r="Z105" t="str">
        <f t="shared" si="20"/>
        <v/>
      </c>
      <c r="AA105" t="str">
        <f t="shared" si="20"/>
        <v/>
      </c>
      <c r="AB105" t="str">
        <f t="shared" si="20"/>
        <v/>
      </c>
      <c r="AC105" t="str">
        <f t="shared" si="20"/>
        <v/>
      </c>
      <c r="AD105" t="str">
        <f t="shared" si="20"/>
        <v/>
      </c>
      <c r="AE105" t="str">
        <f t="shared" si="20"/>
        <v/>
      </c>
      <c r="AF105" t="str">
        <f t="shared" si="20"/>
        <v/>
      </c>
      <c r="AG105" t="str">
        <f t="shared" si="20"/>
        <v/>
      </c>
      <c r="AH105">
        <f t="shared" si="14"/>
        <v>0</v>
      </c>
      <c r="AI105">
        <f t="shared" si="15"/>
        <v>0</v>
      </c>
    </row>
    <row r="106" spans="2:35" hidden="1" x14ac:dyDescent="0.2">
      <c r="B106" s="21" t="str">
        <f>IF(ISNA(LOOKUP($C106,BLIOTECAS!$B$1:$B$27,BLIOTECAS!C$1:C$27)),"",LOOKUP($C106,BLIOTECAS!$B$1:$B$27,BLIOTECAS!C$1:C$27))</f>
        <v/>
      </c>
      <c r="C106" t="str">
        <f>TABLA!E106</f>
        <v>F. Trabajo Social</v>
      </c>
      <c r="D106" s="134">
        <f>TABLA!AV106</f>
        <v>0</v>
      </c>
      <c r="E106" s="271">
        <f>TABLA!BA106</f>
        <v>0</v>
      </c>
      <c r="F106" t="str">
        <f t="shared" si="21"/>
        <v/>
      </c>
      <c r="G106" t="str">
        <f t="shared" si="21"/>
        <v/>
      </c>
      <c r="H106" t="str">
        <f t="shared" si="21"/>
        <v/>
      </c>
      <c r="I106" t="str">
        <f t="shared" si="21"/>
        <v/>
      </c>
      <c r="J106" t="str">
        <f t="shared" si="21"/>
        <v/>
      </c>
      <c r="K106" t="str">
        <f t="shared" si="21"/>
        <v/>
      </c>
      <c r="L106" t="str">
        <f t="shared" si="21"/>
        <v/>
      </c>
      <c r="M106" t="str">
        <f t="shared" si="21"/>
        <v/>
      </c>
      <c r="N106" t="str">
        <f t="shared" si="21"/>
        <v/>
      </c>
      <c r="O106" t="str">
        <f t="shared" si="21"/>
        <v/>
      </c>
      <c r="P106" t="str">
        <f t="shared" si="21"/>
        <v/>
      </c>
      <c r="Q106" t="str">
        <f t="shared" si="21"/>
        <v/>
      </c>
      <c r="R106" t="str">
        <f t="shared" si="21"/>
        <v/>
      </c>
      <c r="S106" t="str">
        <f t="shared" si="21"/>
        <v/>
      </c>
      <c r="T106" t="str">
        <f t="shared" si="21"/>
        <v/>
      </c>
      <c r="U106" t="str">
        <f t="shared" si="21"/>
        <v/>
      </c>
      <c r="V106" t="str">
        <f t="shared" si="20"/>
        <v/>
      </c>
      <c r="W106" t="str">
        <f t="shared" si="20"/>
        <v/>
      </c>
      <c r="X106" t="str">
        <f t="shared" si="20"/>
        <v/>
      </c>
      <c r="Y106" t="str">
        <f t="shared" si="20"/>
        <v/>
      </c>
      <c r="Z106" t="str">
        <f t="shared" si="20"/>
        <v/>
      </c>
      <c r="AA106" t="str">
        <f t="shared" si="20"/>
        <v/>
      </c>
      <c r="AB106" t="str">
        <f t="shared" si="20"/>
        <v/>
      </c>
      <c r="AC106" t="str">
        <f t="shared" si="20"/>
        <v/>
      </c>
      <c r="AD106" t="str">
        <f t="shared" si="20"/>
        <v/>
      </c>
      <c r="AE106" t="str">
        <f t="shared" si="20"/>
        <v/>
      </c>
      <c r="AF106" t="str">
        <f t="shared" si="20"/>
        <v/>
      </c>
      <c r="AG106" t="str">
        <f t="shared" si="20"/>
        <v/>
      </c>
      <c r="AH106">
        <f t="shared" si="14"/>
        <v>0</v>
      </c>
      <c r="AI106">
        <f t="shared" si="15"/>
        <v>0</v>
      </c>
    </row>
    <row r="107" spans="2:35" ht="38.25" hidden="1" x14ac:dyDescent="0.2">
      <c r="B107" s="21" t="str">
        <f>IF(ISNA(LOOKUP($C107,BLIOTECAS!$B$1:$B$27,BLIOTECAS!C$1:C$27)),"",LOOKUP($C107,BLIOTECAS!$B$1:$B$27,BLIOTECAS!C$1:C$27))</f>
        <v/>
      </c>
      <c r="C107" t="str">
        <f>TABLA!E107</f>
        <v>F. Ciencias Económicas y Empresariales</v>
      </c>
      <c r="D107" s="134" t="str">
        <f>TABLA!AV107</f>
        <v>mejorar la recogida de indicadores de calidad para los artículso que se presentan en los sexenios</v>
      </c>
      <c r="E107" s="271">
        <f>TABLA!BA107</f>
        <v>0</v>
      </c>
      <c r="F107" t="str">
        <f t="shared" si="21"/>
        <v/>
      </c>
      <c r="G107" t="str">
        <f t="shared" si="21"/>
        <v/>
      </c>
      <c r="H107" t="str">
        <f t="shared" si="21"/>
        <v/>
      </c>
      <c r="I107" t="str">
        <f t="shared" si="21"/>
        <v/>
      </c>
      <c r="J107" t="str">
        <f t="shared" si="21"/>
        <v/>
      </c>
      <c r="K107" t="str">
        <f t="shared" si="21"/>
        <v/>
      </c>
      <c r="L107" t="str">
        <f t="shared" si="21"/>
        <v/>
      </c>
      <c r="M107" t="str">
        <f t="shared" si="21"/>
        <v/>
      </c>
      <c r="N107" t="str">
        <f t="shared" si="21"/>
        <v/>
      </c>
      <c r="O107" t="str">
        <f t="shared" si="21"/>
        <v/>
      </c>
      <c r="P107" t="str">
        <f t="shared" si="21"/>
        <v/>
      </c>
      <c r="Q107" t="str">
        <f t="shared" si="21"/>
        <v/>
      </c>
      <c r="R107" t="str">
        <f t="shared" si="21"/>
        <v/>
      </c>
      <c r="S107" t="str">
        <f t="shared" si="21"/>
        <v/>
      </c>
      <c r="T107" t="str">
        <f t="shared" si="21"/>
        <v/>
      </c>
      <c r="U107" t="str">
        <f t="shared" si="21"/>
        <v/>
      </c>
      <c r="V107" t="str">
        <f t="shared" si="20"/>
        <v/>
      </c>
      <c r="W107" t="str">
        <f t="shared" si="20"/>
        <v/>
      </c>
      <c r="X107" t="str">
        <f t="shared" si="20"/>
        <v/>
      </c>
      <c r="Y107" t="str">
        <f t="shared" si="20"/>
        <v/>
      </c>
      <c r="Z107" t="str">
        <f t="shared" si="20"/>
        <v/>
      </c>
      <c r="AA107" t="str">
        <f t="shared" si="20"/>
        <v/>
      </c>
      <c r="AB107" t="str">
        <f t="shared" si="20"/>
        <v/>
      </c>
      <c r="AC107" t="str">
        <f t="shared" si="20"/>
        <v/>
      </c>
      <c r="AD107" t="str">
        <f t="shared" si="20"/>
        <v/>
      </c>
      <c r="AE107" t="str">
        <f t="shared" si="20"/>
        <v/>
      </c>
      <c r="AF107" t="str">
        <f t="shared" si="20"/>
        <v/>
      </c>
      <c r="AG107" t="str">
        <f t="shared" si="20"/>
        <v/>
      </c>
      <c r="AH107">
        <f t="shared" si="14"/>
        <v>1</v>
      </c>
      <c r="AI107">
        <f t="shared" si="15"/>
        <v>0</v>
      </c>
    </row>
    <row r="108" spans="2:35" hidden="1" x14ac:dyDescent="0.2">
      <c r="B108" s="21" t="str">
        <f>IF(ISNA(LOOKUP($C108,BLIOTECAS!$B$1:$B$27,BLIOTECAS!C$1:C$27)),"",LOOKUP($C108,BLIOTECAS!$B$1:$B$27,BLIOTECAS!C$1:C$27))</f>
        <v/>
      </c>
      <c r="C108" t="str">
        <f>TABLA!E108</f>
        <v>F. Ciencias Químicas</v>
      </c>
      <c r="D108" s="134">
        <f>TABLA!AV108</f>
        <v>0</v>
      </c>
      <c r="E108" s="271">
        <f>TABLA!BA108</f>
        <v>0</v>
      </c>
      <c r="F108" t="str">
        <f t="shared" si="21"/>
        <v/>
      </c>
      <c r="G108" t="str">
        <f t="shared" si="21"/>
        <v/>
      </c>
      <c r="H108" t="str">
        <f t="shared" si="21"/>
        <v/>
      </c>
      <c r="I108" t="str">
        <f t="shared" si="21"/>
        <v/>
      </c>
      <c r="J108" t="str">
        <f t="shared" si="21"/>
        <v/>
      </c>
      <c r="K108" t="str">
        <f t="shared" si="21"/>
        <v/>
      </c>
      <c r="L108" t="str">
        <f t="shared" si="21"/>
        <v/>
      </c>
      <c r="M108" t="str">
        <f t="shared" si="21"/>
        <v/>
      </c>
      <c r="N108" t="str">
        <f t="shared" si="21"/>
        <v/>
      </c>
      <c r="O108" t="str">
        <f t="shared" si="21"/>
        <v/>
      </c>
      <c r="P108" t="str">
        <f t="shared" si="21"/>
        <v/>
      </c>
      <c r="Q108" t="str">
        <f t="shared" si="21"/>
        <v/>
      </c>
      <c r="R108" t="str">
        <f t="shared" si="21"/>
        <v/>
      </c>
      <c r="S108" t="str">
        <f t="shared" si="21"/>
        <v/>
      </c>
      <c r="T108" t="str">
        <f t="shared" si="21"/>
        <v/>
      </c>
      <c r="U108" t="str">
        <f t="shared" si="21"/>
        <v/>
      </c>
      <c r="V108" t="str">
        <f t="shared" si="20"/>
        <v/>
      </c>
      <c r="W108" t="str">
        <f t="shared" si="20"/>
        <v/>
      </c>
      <c r="X108" t="str">
        <f t="shared" si="20"/>
        <v/>
      </c>
      <c r="Y108" t="str">
        <f t="shared" si="20"/>
        <v/>
      </c>
      <c r="Z108" t="str">
        <f t="shared" si="20"/>
        <v/>
      </c>
      <c r="AA108" t="str">
        <f t="shared" si="20"/>
        <v/>
      </c>
      <c r="AB108" t="str">
        <f t="shared" si="20"/>
        <v/>
      </c>
      <c r="AC108" t="str">
        <f t="shared" si="20"/>
        <v/>
      </c>
      <c r="AD108" t="str">
        <f t="shared" si="20"/>
        <v/>
      </c>
      <c r="AE108" t="str">
        <f t="shared" si="20"/>
        <v/>
      </c>
      <c r="AF108" t="str">
        <f t="shared" si="20"/>
        <v/>
      </c>
      <c r="AG108" t="str">
        <f t="shared" si="20"/>
        <v/>
      </c>
      <c r="AH108">
        <f t="shared" si="14"/>
        <v>0</v>
      </c>
      <c r="AI108">
        <f t="shared" si="15"/>
        <v>0</v>
      </c>
    </row>
    <row r="109" spans="2:35" hidden="1" x14ac:dyDescent="0.2">
      <c r="B109" s="21" t="str">
        <f>IF(ISNA(LOOKUP($C109,BLIOTECAS!$B$1:$B$27,BLIOTECAS!C$1:C$27)),"",LOOKUP($C109,BLIOTECAS!$B$1:$B$27,BLIOTECAS!C$1:C$27))</f>
        <v/>
      </c>
      <c r="C109" t="str">
        <f>TABLA!E109</f>
        <v>F. Ciencias Matemáticas</v>
      </c>
      <c r="D109" s="134">
        <f>TABLA!AV109</f>
        <v>0</v>
      </c>
      <c r="E109" s="271">
        <f>TABLA!BA109</f>
        <v>0</v>
      </c>
      <c r="F109" t="str">
        <f t="shared" si="21"/>
        <v/>
      </c>
      <c r="G109" t="str">
        <f t="shared" si="21"/>
        <v/>
      </c>
      <c r="H109" t="str">
        <f t="shared" si="21"/>
        <v/>
      </c>
      <c r="I109" t="str">
        <f t="shared" si="21"/>
        <v/>
      </c>
      <c r="J109" t="str">
        <f t="shared" si="21"/>
        <v/>
      </c>
      <c r="K109" t="str">
        <f t="shared" si="21"/>
        <v/>
      </c>
      <c r="L109" t="str">
        <f t="shared" si="21"/>
        <v/>
      </c>
      <c r="M109" t="str">
        <f t="shared" si="21"/>
        <v/>
      </c>
      <c r="N109" t="str">
        <f t="shared" si="21"/>
        <v/>
      </c>
      <c r="O109" t="str">
        <f t="shared" si="21"/>
        <v/>
      </c>
      <c r="P109" t="str">
        <f t="shared" si="21"/>
        <v/>
      </c>
      <c r="Q109" t="str">
        <f t="shared" si="21"/>
        <v/>
      </c>
      <c r="R109" t="str">
        <f t="shared" si="21"/>
        <v/>
      </c>
      <c r="S109" t="str">
        <f t="shared" si="21"/>
        <v/>
      </c>
      <c r="T109" t="str">
        <f t="shared" si="21"/>
        <v/>
      </c>
      <c r="U109" t="str">
        <f t="shared" si="21"/>
        <v/>
      </c>
      <c r="V109" t="str">
        <f t="shared" si="20"/>
        <v/>
      </c>
      <c r="W109" t="str">
        <f t="shared" si="20"/>
        <v/>
      </c>
      <c r="X109" t="str">
        <f t="shared" si="20"/>
        <v/>
      </c>
      <c r="Y109" t="str">
        <f t="shared" si="20"/>
        <v/>
      </c>
      <c r="Z109" t="str">
        <f t="shared" si="20"/>
        <v/>
      </c>
      <c r="AA109" t="str">
        <f t="shared" si="20"/>
        <v/>
      </c>
      <c r="AB109" t="str">
        <f t="shared" si="20"/>
        <v/>
      </c>
      <c r="AC109" t="str">
        <f t="shared" si="20"/>
        <v/>
      </c>
      <c r="AD109" t="str">
        <f t="shared" si="20"/>
        <v/>
      </c>
      <c r="AE109" t="str">
        <f t="shared" si="20"/>
        <v/>
      </c>
      <c r="AF109" t="str">
        <f t="shared" si="20"/>
        <v/>
      </c>
      <c r="AG109" t="str">
        <f t="shared" si="20"/>
        <v/>
      </c>
      <c r="AH109">
        <f t="shared" si="14"/>
        <v>0</v>
      </c>
      <c r="AI109">
        <f t="shared" si="15"/>
        <v>0</v>
      </c>
    </row>
    <row r="110" spans="2:35" hidden="1" x14ac:dyDescent="0.2">
      <c r="B110" s="21" t="str">
        <f>IF(ISNA(LOOKUP($C110,BLIOTECAS!$B$1:$B$27,BLIOTECAS!C$1:C$27)),"",LOOKUP($C110,BLIOTECAS!$B$1:$B$27,BLIOTECAS!C$1:C$27))</f>
        <v/>
      </c>
      <c r="C110" t="str">
        <f>TABLA!E110</f>
        <v>F. Medicina</v>
      </c>
      <c r="D110" s="134">
        <f>TABLA!AV110</f>
        <v>0</v>
      </c>
      <c r="E110" s="271">
        <f>TABLA!BA110</f>
        <v>0</v>
      </c>
      <c r="F110" t="str">
        <f t="shared" si="21"/>
        <v/>
      </c>
      <c r="G110" t="str">
        <f t="shared" si="21"/>
        <v/>
      </c>
      <c r="H110" t="str">
        <f t="shared" si="21"/>
        <v/>
      </c>
      <c r="I110" t="str">
        <f t="shared" si="21"/>
        <v/>
      </c>
      <c r="J110" t="str">
        <f t="shared" si="21"/>
        <v/>
      </c>
      <c r="K110" t="str">
        <f t="shared" si="21"/>
        <v/>
      </c>
      <c r="L110" t="str">
        <f t="shared" si="21"/>
        <v/>
      </c>
      <c r="M110" t="str">
        <f t="shared" si="21"/>
        <v/>
      </c>
      <c r="N110" t="str">
        <f t="shared" si="21"/>
        <v/>
      </c>
      <c r="O110" t="str">
        <f t="shared" si="21"/>
        <v/>
      </c>
      <c r="P110" t="str">
        <f t="shared" si="21"/>
        <v/>
      </c>
      <c r="Q110" t="str">
        <f t="shared" si="21"/>
        <v/>
      </c>
      <c r="R110" t="str">
        <f t="shared" si="21"/>
        <v/>
      </c>
      <c r="S110" t="str">
        <f t="shared" si="21"/>
        <v/>
      </c>
      <c r="T110" t="str">
        <f t="shared" si="21"/>
        <v/>
      </c>
      <c r="U110" t="str">
        <f t="shared" si="21"/>
        <v/>
      </c>
      <c r="V110" t="str">
        <f t="shared" si="20"/>
        <v/>
      </c>
      <c r="W110" t="str">
        <f t="shared" si="20"/>
        <v/>
      </c>
      <c r="X110" t="str">
        <f t="shared" si="20"/>
        <v/>
      </c>
      <c r="Y110" t="str">
        <f t="shared" si="20"/>
        <v/>
      </c>
      <c r="Z110" t="str">
        <f t="shared" si="20"/>
        <v/>
      </c>
      <c r="AA110" t="str">
        <f t="shared" si="20"/>
        <v/>
      </c>
      <c r="AB110" t="str">
        <f t="shared" si="20"/>
        <v/>
      </c>
      <c r="AC110" t="str">
        <f t="shared" si="20"/>
        <v/>
      </c>
      <c r="AD110" t="str">
        <f t="shared" si="20"/>
        <v/>
      </c>
      <c r="AE110" t="str">
        <f t="shared" si="20"/>
        <v/>
      </c>
      <c r="AF110" t="str">
        <f t="shared" si="20"/>
        <v/>
      </c>
      <c r="AG110" t="str">
        <f t="shared" si="20"/>
        <v/>
      </c>
      <c r="AH110">
        <f t="shared" si="14"/>
        <v>0</v>
      </c>
      <c r="AI110">
        <f t="shared" si="15"/>
        <v>0</v>
      </c>
    </row>
    <row r="111" spans="2:35" hidden="1" x14ac:dyDescent="0.2">
      <c r="B111" s="21" t="str">
        <f>IF(ISNA(LOOKUP($C111,BLIOTECAS!$B$1:$B$27,BLIOTECAS!C$1:C$27)),"",LOOKUP($C111,BLIOTECAS!$B$1:$B$27,BLIOTECAS!C$1:C$27))</f>
        <v/>
      </c>
      <c r="C111" t="str">
        <f>TABLA!E111</f>
        <v>F. Comercio y Turismo</v>
      </c>
      <c r="D111" s="134">
        <f>TABLA!AV111</f>
        <v>0</v>
      </c>
      <c r="E111" s="271" t="str">
        <f>TABLA!BA111</f>
        <v>el buscador y los filtros entorpecen más que ayudan cuando busco algo</v>
      </c>
      <c r="F111" t="str">
        <f t="shared" si="21"/>
        <v/>
      </c>
      <c r="G111" t="str">
        <f t="shared" si="21"/>
        <v/>
      </c>
      <c r="H111" t="str">
        <f t="shared" si="21"/>
        <v/>
      </c>
      <c r="I111" t="str">
        <f t="shared" si="21"/>
        <v/>
      </c>
      <c r="J111" t="str">
        <f t="shared" si="21"/>
        <v/>
      </c>
      <c r="K111" t="str">
        <f t="shared" si="21"/>
        <v/>
      </c>
      <c r="L111" t="str">
        <f t="shared" si="21"/>
        <v/>
      </c>
      <c r="M111" t="str">
        <f t="shared" si="21"/>
        <v/>
      </c>
      <c r="N111" t="str">
        <f t="shared" si="21"/>
        <v/>
      </c>
      <c r="O111" t="str">
        <f t="shared" si="21"/>
        <v/>
      </c>
      <c r="P111" t="str">
        <f t="shared" si="21"/>
        <v/>
      </c>
      <c r="Q111" t="str">
        <f t="shared" si="21"/>
        <v/>
      </c>
      <c r="R111" t="str">
        <f t="shared" si="21"/>
        <v/>
      </c>
      <c r="S111" t="str">
        <f t="shared" si="21"/>
        <v/>
      </c>
      <c r="T111" t="str">
        <f t="shared" si="21"/>
        <v/>
      </c>
      <c r="U111" t="str">
        <f t="shared" si="21"/>
        <v/>
      </c>
      <c r="V111" t="str">
        <f t="shared" si="20"/>
        <v/>
      </c>
      <c r="W111" t="str">
        <f t="shared" si="20"/>
        <v/>
      </c>
      <c r="X111" t="str">
        <f t="shared" si="20"/>
        <v/>
      </c>
      <c r="Y111" t="str">
        <f t="shared" si="20"/>
        <v/>
      </c>
      <c r="Z111" t="str">
        <f t="shared" si="20"/>
        <v/>
      </c>
      <c r="AA111" t="str">
        <f t="shared" si="20"/>
        <v/>
      </c>
      <c r="AB111" t="str">
        <f t="shared" si="20"/>
        <v/>
      </c>
      <c r="AC111" t="str">
        <f t="shared" si="20"/>
        <v/>
      </c>
      <c r="AD111" t="str">
        <f t="shared" si="20"/>
        <v/>
      </c>
      <c r="AE111" t="str">
        <f t="shared" si="20"/>
        <v/>
      </c>
      <c r="AF111" t="str">
        <f t="shared" si="20"/>
        <v/>
      </c>
      <c r="AG111" t="str">
        <f t="shared" si="20"/>
        <v/>
      </c>
      <c r="AH111">
        <f t="shared" si="14"/>
        <v>0</v>
      </c>
      <c r="AI111">
        <f t="shared" si="15"/>
        <v>1</v>
      </c>
    </row>
    <row r="112" spans="2:35" hidden="1" x14ac:dyDescent="0.2">
      <c r="B112" s="21" t="str">
        <f>IF(ISNA(LOOKUP($C112,BLIOTECAS!$B$1:$B$27,BLIOTECAS!C$1:C$27)),"",LOOKUP($C112,BLIOTECAS!$B$1:$B$27,BLIOTECAS!C$1:C$27))</f>
        <v/>
      </c>
      <c r="C112" t="str">
        <f>TABLA!E112</f>
        <v>F. Bellas Artes</v>
      </c>
      <c r="D112" s="134">
        <f>TABLA!AV112</f>
        <v>0</v>
      </c>
      <c r="E112" s="271">
        <f>TABLA!BA112</f>
        <v>0</v>
      </c>
      <c r="F112" t="str">
        <f t="shared" si="21"/>
        <v/>
      </c>
      <c r="G112" t="str">
        <f t="shared" si="21"/>
        <v/>
      </c>
      <c r="H112" t="str">
        <f t="shared" si="21"/>
        <v/>
      </c>
      <c r="I112" t="str">
        <f t="shared" si="21"/>
        <v/>
      </c>
      <c r="J112" t="str">
        <f t="shared" si="21"/>
        <v/>
      </c>
      <c r="K112" t="str">
        <f t="shared" si="21"/>
        <v/>
      </c>
      <c r="L112" t="str">
        <f t="shared" si="21"/>
        <v/>
      </c>
      <c r="M112" t="str">
        <f t="shared" si="21"/>
        <v/>
      </c>
      <c r="N112" t="str">
        <f t="shared" si="21"/>
        <v/>
      </c>
      <c r="O112" t="str">
        <f t="shared" si="21"/>
        <v/>
      </c>
      <c r="P112" t="str">
        <f t="shared" si="21"/>
        <v/>
      </c>
      <c r="Q112" t="str">
        <f t="shared" si="21"/>
        <v/>
      </c>
      <c r="R112" t="str">
        <f t="shared" si="21"/>
        <v/>
      </c>
      <c r="S112" t="str">
        <f t="shared" si="21"/>
        <v/>
      </c>
      <c r="T112" t="str">
        <f t="shared" si="21"/>
        <v/>
      </c>
      <c r="U112" t="str">
        <f t="shared" ref="U112:AG127" si="22">IFERROR((IF(FIND(U$1,$E112,1)&gt;0,"x")),"")</f>
        <v/>
      </c>
      <c r="V112" t="str">
        <f t="shared" si="22"/>
        <v/>
      </c>
      <c r="W112" t="str">
        <f t="shared" si="22"/>
        <v/>
      </c>
      <c r="X112" t="str">
        <f t="shared" si="22"/>
        <v/>
      </c>
      <c r="Y112" t="str">
        <f t="shared" si="22"/>
        <v/>
      </c>
      <c r="Z112" t="str">
        <f t="shared" si="22"/>
        <v/>
      </c>
      <c r="AA112" t="str">
        <f t="shared" si="22"/>
        <v/>
      </c>
      <c r="AB112" t="str">
        <f t="shared" si="22"/>
        <v/>
      </c>
      <c r="AC112" t="str">
        <f t="shared" si="22"/>
        <v/>
      </c>
      <c r="AD112" t="str">
        <f t="shared" si="22"/>
        <v/>
      </c>
      <c r="AE112" t="str">
        <f t="shared" si="22"/>
        <v/>
      </c>
      <c r="AF112" t="str">
        <f t="shared" si="22"/>
        <v/>
      </c>
      <c r="AG112" t="str">
        <f t="shared" si="22"/>
        <v/>
      </c>
      <c r="AH112">
        <f t="shared" si="14"/>
        <v>0</v>
      </c>
      <c r="AI112">
        <f t="shared" si="15"/>
        <v>0</v>
      </c>
    </row>
    <row r="113" spans="2:35" hidden="1" x14ac:dyDescent="0.2">
      <c r="B113" s="21" t="str">
        <f>IF(ISNA(LOOKUP($C113,BLIOTECAS!$B$1:$B$27,BLIOTECAS!C$1:C$27)),"",LOOKUP($C113,BLIOTECAS!$B$1:$B$27,BLIOTECAS!C$1:C$27))</f>
        <v/>
      </c>
      <c r="C113" t="str">
        <f>TABLA!E113</f>
        <v>F. Ciencias Económicas y Empresariales</v>
      </c>
      <c r="D113" s="134">
        <f>TABLA!AV113</f>
        <v>0</v>
      </c>
      <c r="E113" s="271">
        <f>TABLA!BA113</f>
        <v>0</v>
      </c>
      <c r="F113" t="str">
        <f t="shared" ref="F113:U128" si="23">IFERROR((IF(FIND(F$1,$E113,1)&gt;0,"x")),"")</f>
        <v/>
      </c>
      <c r="G113" t="str">
        <f t="shared" si="23"/>
        <v/>
      </c>
      <c r="H113" t="str">
        <f t="shared" si="23"/>
        <v/>
      </c>
      <c r="I113" t="str">
        <f t="shared" si="23"/>
        <v/>
      </c>
      <c r="J113" t="str">
        <f t="shared" si="23"/>
        <v/>
      </c>
      <c r="K113" t="str">
        <f t="shared" si="23"/>
        <v/>
      </c>
      <c r="L113" t="str">
        <f t="shared" si="23"/>
        <v/>
      </c>
      <c r="M113" t="str">
        <f t="shared" si="23"/>
        <v/>
      </c>
      <c r="N113" t="str">
        <f t="shared" si="23"/>
        <v/>
      </c>
      <c r="O113" t="str">
        <f t="shared" si="23"/>
        <v/>
      </c>
      <c r="P113" t="str">
        <f t="shared" si="23"/>
        <v/>
      </c>
      <c r="Q113" t="str">
        <f t="shared" si="23"/>
        <v/>
      </c>
      <c r="R113" t="str">
        <f t="shared" si="23"/>
        <v/>
      </c>
      <c r="S113" t="str">
        <f t="shared" si="23"/>
        <v/>
      </c>
      <c r="T113" t="str">
        <f t="shared" si="23"/>
        <v/>
      </c>
      <c r="U113" t="str">
        <f t="shared" si="23"/>
        <v/>
      </c>
      <c r="V113" t="str">
        <f t="shared" si="22"/>
        <v/>
      </c>
      <c r="W113" t="str">
        <f t="shared" si="22"/>
        <v/>
      </c>
      <c r="X113" t="str">
        <f t="shared" si="22"/>
        <v/>
      </c>
      <c r="Y113" t="str">
        <f t="shared" si="22"/>
        <v/>
      </c>
      <c r="Z113" t="str">
        <f t="shared" si="22"/>
        <v/>
      </c>
      <c r="AA113" t="str">
        <f t="shared" si="22"/>
        <v/>
      </c>
      <c r="AB113" t="str">
        <f t="shared" si="22"/>
        <v/>
      </c>
      <c r="AC113" t="str">
        <f t="shared" si="22"/>
        <v/>
      </c>
      <c r="AD113" t="str">
        <f t="shared" si="22"/>
        <v/>
      </c>
      <c r="AE113" t="str">
        <f t="shared" si="22"/>
        <v/>
      </c>
      <c r="AF113" t="str">
        <f t="shared" si="22"/>
        <v/>
      </c>
      <c r="AG113" t="str">
        <f t="shared" si="22"/>
        <v/>
      </c>
      <c r="AH113">
        <f t="shared" si="14"/>
        <v>0</v>
      </c>
      <c r="AI113">
        <f t="shared" si="15"/>
        <v>0</v>
      </c>
    </row>
    <row r="114" spans="2:35" hidden="1" x14ac:dyDescent="0.2">
      <c r="B114" s="21" t="str">
        <f>IF(ISNA(LOOKUP($C114,BLIOTECAS!$B$1:$B$27,BLIOTECAS!C$1:C$27)),"",LOOKUP($C114,BLIOTECAS!$B$1:$B$27,BLIOTECAS!C$1:C$27))</f>
        <v/>
      </c>
      <c r="C114" t="str">
        <f>TABLA!E114</f>
        <v>F. Derecho</v>
      </c>
      <c r="D114" s="134">
        <f>TABLA!AV114</f>
        <v>0</v>
      </c>
      <c r="E114" s="271">
        <f>TABLA!BA114</f>
        <v>0</v>
      </c>
      <c r="F114" t="str">
        <f t="shared" si="23"/>
        <v/>
      </c>
      <c r="G114" t="str">
        <f t="shared" si="23"/>
        <v/>
      </c>
      <c r="H114" t="str">
        <f t="shared" si="23"/>
        <v/>
      </c>
      <c r="I114" t="str">
        <f t="shared" si="23"/>
        <v/>
      </c>
      <c r="J114" t="str">
        <f t="shared" si="23"/>
        <v/>
      </c>
      <c r="K114" t="str">
        <f t="shared" si="23"/>
        <v/>
      </c>
      <c r="L114" t="str">
        <f t="shared" si="23"/>
        <v/>
      </c>
      <c r="M114" t="str">
        <f t="shared" si="23"/>
        <v/>
      </c>
      <c r="N114" t="str">
        <f t="shared" si="23"/>
        <v/>
      </c>
      <c r="O114" t="str">
        <f t="shared" si="23"/>
        <v/>
      </c>
      <c r="P114" t="str">
        <f t="shared" si="23"/>
        <v/>
      </c>
      <c r="Q114" t="str">
        <f t="shared" si="23"/>
        <v/>
      </c>
      <c r="R114" t="str">
        <f t="shared" si="23"/>
        <v/>
      </c>
      <c r="S114" t="str">
        <f t="shared" si="23"/>
        <v/>
      </c>
      <c r="T114" t="str">
        <f t="shared" si="23"/>
        <v/>
      </c>
      <c r="U114" t="str">
        <f t="shared" si="23"/>
        <v/>
      </c>
      <c r="V114" t="str">
        <f t="shared" si="22"/>
        <v/>
      </c>
      <c r="W114" t="str">
        <f t="shared" si="22"/>
        <v/>
      </c>
      <c r="X114" t="str">
        <f t="shared" si="22"/>
        <v/>
      </c>
      <c r="Y114" t="str">
        <f t="shared" si="22"/>
        <v/>
      </c>
      <c r="Z114" t="str">
        <f t="shared" si="22"/>
        <v/>
      </c>
      <c r="AA114" t="str">
        <f t="shared" si="22"/>
        <v/>
      </c>
      <c r="AB114" t="str">
        <f t="shared" si="22"/>
        <v/>
      </c>
      <c r="AC114" t="str">
        <f t="shared" si="22"/>
        <v/>
      </c>
      <c r="AD114" t="str">
        <f t="shared" si="22"/>
        <v/>
      </c>
      <c r="AE114" t="str">
        <f t="shared" si="22"/>
        <v/>
      </c>
      <c r="AF114" t="str">
        <f t="shared" si="22"/>
        <v/>
      </c>
      <c r="AG114" t="str">
        <f t="shared" si="22"/>
        <v/>
      </c>
      <c r="AH114">
        <f t="shared" si="14"/>
        <v>0</v>
      </c>
      <c r="AI114">
        <f t="shared" si="15"/>
        <v>0</v>
      </c>
    </row>
    <row r="115" spans="2:35" hidden="1" x14ac:dyDescent="0.2">
      <c r="B115" s="21" t="str">
        <f>IF(ISNA(LOOKUP($C115,BLIOTECAS!$B$1:$B$27,BLIOTECAS!C$1:C$27)),"",LOOKUP($C115,BLIOTECAS!$B$1:$B$27,BLIOTECAS!C$1:C$27))</f>
        <v/>
      </c>
      <c r="C115" t="str">
        <f>TABLA!E115</f>
        <v>F. Educación - Centro de Formación del Profesorado</v>
      </c>
      <c r="D115" s="134">
        <f>TABLA!AV115</f>
        <v>0</v>
      </c>
      <c r="E115" s="271">
        <f>TABLA!BA115</f>
        <v>0</v>
      </c>
      <c r="F115" t="str">
        <f t="shared" si="23"/>
        <v/>
      </c>
      <c r="G115" t="str">
        <f t="shared" si="23"/>
        <v/>
      </c>
      <c r="H115" t="str">
        <f t="shared" si="23"/>
        <v/>
      </c>
      <c r="I115" t="str">
        <f t="shared" si="23"/>
        <v/>
      </c>
      <c r="J115" t="str">
        <f t="shared" si="23"/>
        <v/>
      </c>
      <c r="K115" t="str">
        <f t="shared" si="23"/>
        <v/>
      </c>
      <c r="L115" t="str">
        <f t="shared" si="23"/>
        <v/>
      </c>
      <c r="M115" t="str">
        <f t="shared" si="23"/>
        <v/>
      </c>
      <c r="N115" t="str">
        <f t="shared" si="23"/>
        <v/>
      </c>
      <c r="O115" t="str">
        <f t="shared" si="23"/>
        <v/>
      </c>
      <c r="P115" t="str">
        <f t="shared" si="23"/>
        <v/>
      </c>
      <c r="Q115" t="str">
        <f t="shared" si="23"/>
        <v/>
      </c>
      <c r="R115" t="str">
        <f t="shared" si="23"/>
        <v/>
      </c>
      <c r="S115" t="str">
        <f t="shared" si="23"/>
        <v/>
      </c>
      <c r="T115" t="str">
        <f t="shared" si="23"/>
        <v/>
      </c>
      <c r="U115" t="str">
        <f t="shared" si="23"/>
        <v/>
      </c>
      <c r="V115" t="str">
        <f t="shared" si="22"/>
        <v/>
      </c>
      <c r="W115" t="str">
        <f t="shared" si="22"/>
        <v/>
      </c>
      <c r="X115" t="str">
        <f t="shared" si="22"/>
        <v/>
      </c>
      <c r="Y115" t="str">
        <f t="shared" si="22"/>
        <v/>
      </c>
      <c r="Z115" t="str">
        <f t="shared" si="22"/>
        <v/>
      </c>
      <c r="AA115" t="str">
        <f t="shared" si="22"/>
        <v/>
      </c>
      <c r="AB115" t="str">
        <f t="shared" si="22"/>
        <v/>
      </c>
      <c r="AC115" t="str">
        <f t="shared" si="22"/>
        <v/>
      </c>
      <c r="AD115" t="str">
        <f t="shared" si="22"/>
        <v/>
      </c>
      <c r="AE115" t="str">
        <f t="shared" si="22"/>
        <v/>
      </c>
      <c r="AF115" t="str">
        <f t="shared" si="22"/>
        <v/>
      </c>
      <c r="AG115" t="str">
        <f t="shared" si="22"/>
        <v/>
      </c>
      <c r="AH115">
        <f t="shared" si="14"/>
        <v>0</v>
      </c>
      <c r="AI115">
        <f t="shared" si="15"/>
        <v>0</v>
      </c>
    </row>
    <row r="116" spans="2:35" ht="51" hidden="1" x14ac:dyDescent="0.2">
      <c r="B116" s="21" t="str">
        <f>IF(ISNA(LOOKUP($C116,BLIOTECAS!$B$1:$B$27,BLIOTECAS!C$1:C$27)),"",LOOKUP($C116,BLIOTECAS!$B$1:$B$27,BLIOTECAS!C$1:C$27))</f>
        <v/>
      </c>
      <c r="C116" t="str">
        <f>TABLA!E116</f>
        <v>F. Medicina</v>
      </c>
      <c r="D116" s="134">
        <f>TABLA!AV116</f>
        <v>0</v>
      </c>
      <c r="E116" s="271" t="str">
        <f>TABLA!BA116</f>
        <v>Aprovecho la ocasión para dar las GRACIAS a todo el personal de la biblioteca de Medicina por facilitarnos siempre nuestro trabajo de forma rápida, eficaz y  con una sonrisa. También quiero felicitar especialmente, a María José Valdemoro Fernández-Quevedo y a Javier de Jorge García-Reyes por su extraordinario trabajo.</v>
      </c>
      <c r="F116" t="str">
        <f t="shared" si="23"/>
        <v/>
      </c>
      <c r="G116" t="str">
        <f t="shared" si="23"/>
        <v/>
      </c>
      <c r="H116" t="str">
        <f t="shared" si="23"/>
        <v/>
      </c>
      <c r="I116" t="str">
        <f t="shared" si="23"/>
        <v/>
      </c>
      <c r="J116" t="str">
        <f t="shared" si="23"/>
        <v/>
      </c>
      <c r="K116" t="str">
        <f t="shared" si="23"/>
        <v/>
      </c>
      <c r="L116" t="str">
        <f t="shared" si="23"/>
        <v/>
      </c>
      <c r="M116" t="str">
        <f t="shared" si="23"/>
        <v/>
      </c>
      <c r="N116" t="str">
        <f t="shared" si="23"/>
        <v/>
      </c>
      <c r="O116" t="str">
        <f t="shared" si="23"/>
        <v/>
      </c>
      <c r="P116" t="str">
        <f t="shared" si="23"/>
        <v/>
      </c>
      <c r="Q116" t="str">
        <f t="shared" si="23"/>
        <v/>
      </c>
      <c r="R116" t="str">
        <f t="shared" si="23"/>
        <v/>
      </c>
      <c r="S116" t="str">
        <f t="shared" si="23"/>
        <v/>
      </c>
      <c r="T116" t="str">
        <f t="shared" si="23"/>
        <v/>
      </c>
      <c r="U116" t="str">
        <f t="shared" si="23"/>
        <v/>
      </c>
      <c r="V116" t="str">
        <f t="shared" si="22"/>
        <v/>
      </c>
      <c r="W116" t="str">
        <f t="shared" si="22"/>
        <v/>
      </c>
      <c r="X116" t="str">
        <f t="shared" si="22"/>
        <v/>
      </c>
      <c r="Y116" t="str">
        <f t="shared" si="22"/>
        <v/>
      </c>
      <c r="Z116" t="str">
        <f t="shared" si="22"/>
        <v/>
      </c>
      <c r="AA116" t="str">
        <f t="shared" si="22"/>
        <v>x</v>
      </c>
      <c r="AB116" t="str">
        <f t="shared" si="22"/>
        <v/>
      </c>
      <c r="AC116" t="str">
        <f t="shared" si="22"/>
        <v/>
      </c>
      <c r="AD116" t="str">
        <f t="shared" si="22"/>
        <v/>
      </c>
      <c r="AE116" t="str">
        <f t="shared" si="22"/>
        <v/>
      </c>
      <c r="AF116" t="str">
        <f t="shared" si="22"/>
        <v/>
      </c>
      <c r="AG116" t="str">
        <f t="shared" si="22"/>
        <v/>
      </c>
      <c r="AH116">
        <f t="shared" si="14"/>
        <v>0</v>
      </c>
      <c r="AI116">
        <f t="shared" si="15"/>
        <v>1</v>
      </c>
    </row>
    <row r="117" spans="2:35" hidden="1" x14ac:dyDescent="0.2">
      <c r="B117" s="21" t="str">
        <f>IF(ISNA(LOOKUP($C117,BLIOTECAS!$B$1:$B$27,BLIOTECAS!C$1:C$27)),"",LOOKUP($C117,BLIOTECAS!$B$1:$B$27,BLIOTECAS!C$1:C$27))</f>
        <v/>
      </c>
      <c r="C117" t="str">
        <f>TABLA!E117</f>
        <v>F. Derecho</v>
      </c>
      <c r="D117" s="134">
        <f>TABLA!AV117</f>
        <v>0</v>
      </c>
      <c r="E117" s="271">
        <f>TABLA!BA117</f>
        <v>0</v>
      </c>
      <c r="F117" t="str">
        <f t="shared" si="23"/>
        <v/>
      </c>
      <c r="G117" t="str">
        <f t="shared" si="23"/>
        <v/>
      </c>
      <c r="H117" t="str">
        <f t="shared" si="23"/>
        <v/>
      </c>
      <c r="I117" t="str">
        <f t="shared" si="23"/>
        <v/>
      </c>
      <c r="J117" t="str">
        <f t="shared" si="23"/>
        <v/>
      </c>
      <c r="K117" t="str">
        <f t="shared" si="23"/>
        <v/>
      </c>
      <c r="L117" t="str">
        <f t="shared" si="23"/>
        <v/>
      </c>
      <c r="M117" t="str">
        <f t="shared" si="23"/>
        <v/>
      </c>
      <c r="N117" t="str">
        <f t="shared" si="23"/>
        <v/>
      </c>
      <c r="O117" t="str">
        <f t="shared" si="23"/>
        <v/>
      </c>
      <c r="P117" t="str">
        <f t="shared" si="23"/>
        <v/>
      </c>
      <c r="Q117" t="str">
        <f t="shared" si="23"/>
        <v/>
      </c>
      <c r="R117" t="str">
        <f t="shared" si="23"/>
        <v/>
      </c>
      <c r="S117" t="str">
        <f t="shared" si="23"/>
        <v/>
      </c>
      <c r="T117" t="str">
        <f t="shared" si="23"/>
        <v/>
      </c>
      <c r="U117" t="str">
        <f t="shared" si="23"/>
        <v/>
      </c>
      <c r="V117" t="str">
        <f t="shared" si="22"/>
        <v/>
      </c>
      <c r="W117" t="str">
        <f t="shared" si="22"/>
        <v/>
      </c>
      <c r="X117" t="str">
        <f t="shared" si="22"/>
        <v/>
      </c>
      <c r="Y117" t="str">
        <f t="shared" si="22"/>
        <v/>
      </c>
      <c r="Z117" t="str">
        <f t="shared" si="22"/>
        <v/>
      </c>
      <c r="AA117" t="str">
        <f t="shared" si="22"/>
        <v/>
      </c>
      <c r="AB117" t="str">
        <f t="shared" si="22"/>
        <v/>
      </c>
      <c r="AC117" t="str">
        <f t="shared" si="22"/>
        <v/>
      </c>
      <c r="AD117" t="str">
        <f t="shared" si="22"/>
        <v/>
      </c>
      <c r="AE117" t="str">
        <f t="shared" si="22"/>
        <v/>
      </c>
      <c r="AF117" t="str">
        <f t="shared" si="22"/>
        <v/>
      </c>
      <c r="AG117" t="str">
        <f t="shared" si="22"/>
        <v/>
      </c>
      <c r="AH117">
        <f t="shared" si="14"/>
        <v>0</v>
      </c>
      <c r="AI117">
        <f t="shared" si="15"/>
        <v>0</v>
      </c>
    </row>
    <row r="118" spans="2:35" hidden="1" x14ac:dyDescent="0.2">
      <c r="B118" s="21" t="str">
        <f>IF(ISNA(LOOKUP($C118,BLIOTECAS!$B$1:$B$27,BLIOTECAS!C$1:C$27)),"",LOOKUP($C118,BLIOTECAS!$B$1:$B$27,BLIOTECAS!C$1:C$27))</f>
        <v/>
      </c>
      <c r="C118" t="str">
        <f>TABLA!E118</f>
        <v>F. Ciencias Geológicas</v>
      </c>
      <c r="D118" s="134">
        <f>TABLA!AV118</f>
        <v>0</v>
      </c>
      <c r="E118" s="271">
        <f>TABLA!BA118</f>
        <v>0</v>
      </c>
      <c r="F118" t="str">
        <f t="shared" si="23"/>
        <v/>
      </c>
      <c r="G118" t="str">
        <f t="shared" si="23"/>
        <v/>
      </c>
      <c r="H118" t="str">
        <f t="shared" si="23"/>
        <v/>
      </c>
      <c r="I118" t="str">
        <f t="shared" si="23"/>
        <v/>
      </c>
      <c r="J118" t="str">
        <f t="shared" si="23"/>
        <v/>
      </c>
      <c r="K118" t="str">
        <f t="shared" si="23"/>
        <v/>
      </c>
      <c r="L118" t="str">
        <f t="shared" si="23"/>
        <v/>
      </c>
      <c r="M118" t="str">
        <f t="shared" si="23"/>
        <v/>
      </c>
      <c r="N118" t="str">
        <f t="shared" si="23"/>
        <v/>
      </c>
      <c r="O118" t="str">
        <f t="shared" si="23"/>
        <v/>
      </c>
      <c r="P118" t="str">
        <f t="shared" si="23"/>
        <v/>
      </c>
      <c r="Q118" t="str">
        <f t="shared" si="23"/>
        <v/>
      </c>
      <c r="R118" t="str">
        <f t="shared" si="23"/>
        <v/>
      </c>
      <c r="S118" t="str">
        <f t="shared" si="23"/>
        <v/>
      </c>
      <c r="T118" t="str">
        <f t="shared" si="23"/>
        <v/>
      </c>
      <c r="U118" t="str">
        <f t="shared" si="23"/>
        <v/>
      </c>
      <c r="V118" t="str">
        <f t="shared" si="22"/>
        <v/>
      </c>
      <c r="W118" t="str">
        <f t="shared" si="22"/>
        <v/>
      </c>
      <c r="X118" t="str">
        <f t="shared" si="22"/>
        <v/>
      </c>
      <c r="Y118" t="str">
        <f t="shared" si="22"/>
        <v/>
      </c>
      <c r="Z118" t="str">
        <f t="shared" si="22"/>
        <v/>
      </c>
      <c r="AA118" t="str">
        <f t="shared" si="22"/>
        <v/>
      </c>
      <c r="AB118" t="str">
        <f t="shared" si="22"/>
        <v/>
      </c>
      <c r="AC118" t="str">
        <f t="shared" si="22"/>
        <v/>
      </c>
      <c r="AD118" t="str">
        <f t="shared" si="22"/>
        <v/>
      </c>
      <c r="AE118" t="str">
        <f t="shared" si="22"/>
        <v/>
      </c>
      <c r="AF118" t="str">
        <f t="shared" si="22"/>
        <v/>
      </c>
      <c r="AG118" t="str">
        <f t="shared" si="22"/>
        <v/>
      </c>
      <c r="AH118">
        <f t="shared" si="14"/>
        <v>0</v>
      </c>
      <c r="AI118">
        <f t="shared" si="15"/>
        <v>0</v>
      </c>
    </row>
    <row r="119" spans="2:35" hidden="1" x14ac:dyDescent="0.2">
      <c r="B119" s="21" t="str">
        <f>IF(ISNA(LOOKUP($C119,BLIOTECAS!$B$1:$B$27,BLIOTECAS!C$1:C$27)),"",LOOKUP($C119,BLIOTECAS!$B$1:$B$27,BLIOTECAS!C$1:C$27))</f>
        <v/>
      </c>
      <c r="C119" t="str">
        <f>TABLA!E119</f>
        <v>F. Comercio y Turismo</v>
      </c>
      <c r="D119" s="134">
        <f>TABLA!AV119</f>
        <v>0</v>
      </c>
      <c r="E119" s="271">
        <f>TABLA!BA119</f>
        <v>0</v>
      </c>
      <c r="F119" t="str">
        <f t="shared" si="23"/>
        <v/>
      </c>
      <c r="G119" t="str">
        <f t="shared" si="23"/>
        <v/>
      </c>
      <c r="H119" t="str">
        <f t="shared" si="23"/>
        <v/>
      </c>
      <c r="I119" t="str">
        <f t="shared" si="23"/>
        <v/>
      </c>
      <c r="J119" t="str">
        <f t="shared" si="23"/>
        <v/>
      </c>
      <c r="K119" t="str">
        <f t="shared" si="23"/>
        <v/>
      </c>
      <c r="L119" t="str">
        <f t="shared" si="23"/>
        <v/>
      </c>
      <c r="M119" t="str">
        <f t="shared" si="23"/>
        <v/>
      </c>
      <c r="N119" t="str">
        <f t="shared" si="23"/>
        <v/>
      </c>
      <c r="O119" t="str">
        <f t="shared" si="23"/>
        <v/>
      </c>
      <c r="P119" t="str">
        <f t="shared" si="23"/>
        <v/>
      </c>
      <c r="Q119" t="str">
        <f t="shared" si="23"/>
        <v/>
      </c>
      <c r="R119" t="str">
        <f t="shared" si="23"/>
        <v/>
      </c>
      <c r="S119" t="str">
        <f t="shared" si="23"/>
        <v/>
      </c>
      <c r="T119" t="str">
        <f t="shared" si="23"/>
        <v/>
      </c>
      <c r="U119" t="str">
        <f t="shared" si="23"/>
        <v/>
      </c>
      <c r="V119" t="str">
        <f t="shared" si="22"/>
        <v/>
      </c>
      <c r="W119" t="str">
        <f t="shared" si="22"/>
        <v/>
      </c>
      <c r="X119" t="str">
        <f t="shared" si="22"/>
        <v/>
      </c>
      <c r="Y119" t="str">
        <f t="shared" si="22"/>
        <v/>
      </c>
      <c r="Z119" t="str">
        <f t="shared" si="22"/>
        <v/>
      </c>
      <c r="AA119" t="str">
        <f t="shared" si="22"/>
        <v/>
      </c>
      <c r="AB119" t="str">
        <f t="shared" si="22"/>
        <v/>
      </c>
      <c r="AC119" t="str">
        <f t="shared" si="22"/>
        <v/>
      </c>
      <c r="AD119" t="str">
        <f t="shared" si="22"/>
        <v/>
      </c>
      <c r="AE119" t="str">
        <f t="shared" si="22"/>
        <v/>
      </c>
      <c r="AF119" t="str">
        <f t="shared" si="22"/>
        <v/>
      </c>
      <c r="AG119" t="str">
        <f t="shared" si="22"/>
        <v/>
      </c>
      <c r="AH119">
        <f t="shared" si="14"/>
        <v>0</v>
      </c>
      <c r="AI119">
        <f t="shared" si="15"/>
        <v>0</v>
      </c>
    </row>
    <row r="120" spans="2:35" hidden="1" x14ac:dyDescent="0.2">
      <c r="B120" s="21" t="str">
        <f>IF(ISNA(LOOKUP($C120,BLIOTECAS!$B$1:$B$27,BLIOTECAS!C$1:C$27)),"",LOOKUP($C120,BLIOTECAS!$B$1:$B$27,BLIOTECAS!C$1:C$27))</f>
        <v/>
      </c>
      <c r="C120" t="str">
        <f>TABLA!E120</f>
        <v>F. Geografía e Historia</v>
      </c>
      <c r="D120" s="134" t="str">
        <f>TABLA!AV120</f>
        <v>Repositorio de imágenes</v>
      </c>
      <c r="E120" s="271">
        <f>TABLA!BA120</f>
        <v>0</v>
      </c>
      <c r="F120" t="str">
        <f t="shared" si="23"/>
        <v/>
      </c>
      <c r="G120" t="str">
        <f t="shared" si="23"/>
        <v/>
      </c>
      <c r="H120" t="str">
        <f t="shared" si="23"/>
        <v/>
      </c>
      <c r="I120" t="str">
        <f t="shared" si="23"/>
        <v/>
      </c>
      <c r="J120" t="str">
        <f t="shared" si="23"/>
        <v/>
      </c>
      <c r="K120" t="str">
        <f t="shared" si="23"/>
        <v/>
      </c>
      <c r="L120" t="str">
        <f t="shared" si="23"/>
        <v/>
      </c>
      <c r="M120" t="str">
        <f t="shared" si="23"/>
        <v/>
      </c>
      <c r="N120" t="str">
        <f t="shared" si="23"/>
        <v/>
      </c>
      <c r="O120" t="str">
        <f t="shared" si="23"/>
        <v/>
      </c>
      <c r="P120" t="str">
        <f t="shared" si="23"/>
        <v/>
      </c>
      <c r="Q120" t="str">
        <f t="shared" si="23"/>
        <v/>
      </c>
      <c r="R120" t="str">
        <f t="shared" si="23"/>
        <v/>
      </c>
      <c r="S120" t="str">
        <f t="shared" si="23"/>
        <v/>
      </c>
      <c r="T120" t="str">
        <f t="shared" si="23"/>
        <v/>
      </c>
      <c r="U120" t="str">
        <f t="shared" si="23"/>
        <v/>
      </c>
      <c r="V120" t="str">
        <f t="shared" si="22"/>
        <v/>
      </c>
      <c r="W120" t="str">
        <f t="shared" si="22"/>
        <v/>
      </c>
      <c r="X120" t="str">
        <f t="shared" si="22"/>
        <v/>
      </c>
      <c r="Y120" t="str">
        <f t="shared" si="22"/>
        <v/>
      </c>
      <c r="Z120" t="str">
        <f t="shared" si="22"/>
        <v/>
      </c>
      <c r="AA120" t="str">
        <f t="shared" si="22"/>
        <v/>
      </c>
      <c r="AB120" t="str">
        <f t="shared" si="22"/>
        <v/>
      </c>
      <c r="AC120" t="str">
        <f t="shared" si="22"/>
        <v/>
      </c>
      <c r="AD120" t="str">
        <f t="shared" si="22"/>
        <v/>
      </c>
      <c r="AE120" t="str">
        <f t="shared" si="22"/>
        <v/>
      </c>
      <c r="AF120" t="str">
        <f t="shared" si="22"/>
        <v/>
      </c>
      <c r="AG120" t="str">
        <f t="shared" si="22"/>
        <v/>
      </c>
      <c r="AH120">
        <f t="shared" si="14"/>
        <v>1</v>
      </c>
      <c r="AI120">
        <f t="shared" si="15"/>
        <v>0</v>
      </c>
    </row>
    <row r="121" spans="2:35" hidden="1" x14ac:dyDescent="0.2">
      <c r="B121" s="21" t="str">
        <f>IF(ISNA(LOOKUP($C121,BLIOTECAS!$B$1:$B$27,BLIOTECAS!C$1:C$27)),"",LOOKUP($C121,BLIOTECAS!$B$1:$B$27,BLIOTECAS!C$1:C$27))</f>
        <v/>
      </c>
      <c r="C121" t="str">
        <f>TABLA!E121</f>
        <v>F. Medicina</v>
      </c>
      <c r="D121" s="134">
        <f>TABLA!AV121</f>
        <v>0</v>
      </c>
      <c r="E121" s="271">
        <f>TABLA!BA121</f>
        <v>0</v>
      </c>
      <c r="F121" t="str">
        <f t="shared" si="23"/>
        <v/>
      </c>
      <c r="G121" t="str">
        <f t="shared" si="23"/>
        <v/>
      </c>
      <c r="H121" t="str">
        <f t="shared" si="23"/>
        <v/>
      </c>
      <c r="I121" t="str">
        <f t="shared" si="23"/>
        <v/>
      </c>
      <c r="J121" t="str">
        <f t="shared" si="23"/>
        <v/>
      </c>
      <c r="K121" t="str">
        <f t="shared" si="23"/>
        <v/>
      </c>
      <c r="L121" t="str">
        <f t="shared" si="23"/>
        <v/>
      </c>
      <c r="M121" t="str">
        <f t="shared" si="23"/>
        <v/>
      </c>
      <c r="N121" t="str">
        <f t="shared" si="23"/>
        <v/>
      </c>
      <c r="O121" t="str">
        <f t="shared" si="23"/>
        <v/>
      </c>
      <c r="P121" t="str">
        <f t="shared" si="23"/>
        <v/>
      </c>
      <c r="Q121" t="str">
        <f t="shared" si="23"/>
        <v/>
      </c>
      <c r="R121" t="str">
        <f t="shared" si="23"/>
        <v/>
      </c>
      <c r="S121" t="str">
        <f t="shared" si="23"/>
        <v/>
      </c>
      <c r="T121" t="str">
        <f t="shared" si="23"/>
        <v/>
      </c>
      <c r="U121" t="str">
        <f t="shared" si="23"/>
        <v/>
      </c>
      <c r="V121" t="str">
        <f t="shared" si="22"/>
        <v/>
      </c>
      <c r="W121" t="str">
        <f t="shared" si="22"/>
        <v/>
      </c>
      <c r="X121" t="str">
        <f t="shared" si="22"/>
        <v/>
      </c>
      <c r="Y121" t="str">
        <f t="shared" si="22"/>
        <v/>
      </c>
      <c r="Z121" t="str">
        <f t="shared" si="22"/>
        <v/>
      </c>
      <c r="AA121" t="str">
        <f t="shared" si="22"/>
        <v/>
      </c>
      <c r="AB121" t="str">
        <f t="shared" si="22"/>
        <v/>
      </c>
      <c r="AC121" t="str">
        <f t="shared" si="22"/>
        <v/>
      </c>
      <c r="AD121" t="str">
        <f t="shared" si="22"/>
        <v/>
      </c>
      <c r="AE121" t="str">
        <f t="shared" si="22"/>
        <v/>
      </c>
      <c r="AF121" t="str">
        <f t="shared" si="22"/>
        <v/>
      </c>
      <c r="AG121" t="str">
        <f t="shared" si="22"/>
        <v/>
      </c>
      <c r="AH121">
        <f t="shared" si="14"/>
        <v>0</v>
      </c>
      <c r="AI121">
        <f t="shared" si="15"/>
        <v>0</v>
      </c>
    </row>
    <row r="122" spans="2:35" hidden="1" x14ac:dyDescent="0.2">
      <c r="B122" s="21" t="str">
        <f>IF(ISNA(LOOKUP($C122,BLIOTECAS!$B$1:$B$27,BLIOTECAS!C$1:C$27)),"",LOOKUP($C122,BLIOTECAS!$B$1:$B$27,BLIOTECAS!C$1:C$27))</f>
        <v/>
      </c>
      <c r="C122" t="str">
        <f>TABLA!E122</f>
        <v>F. Trabajo Social</v>
      </c>
      <c r="D122" s="134">
        <f>TABLA!AV122</f>
        <v>0</v>
      </c>
      <c r="E122" s="271">
        <f>TABLA!BA122</f>
        <v>0</v>
      </c>
      <c r="F122" t="str">
        <f t="shared" si="23"/>
        <v/>
      </c>
      <c r="G122" t="str">
        <f t="shared" si="23"/>
        <v/>
      </c>
      <c r="H122" t="str">
        <f t="shared" si="23"/>
        <v/>
      </c>
      <c r="I122" t="str">
        <f t="shared" si="23"/>
        <v/>
      </c>
      <c r="J122" t="str">
        <f t="shared" si="23"/>
        <v/>
      </c>
      <c r="K122" t="str">
        <f t="shared" si="23"/>
        <v/>
      </c>
      <c r="L122" t="str">
        <f t="shared" si="23"/>
        <v/>
      </c>
      <c r="M122" t="str">
        <f t="shared" si="23"/>
        <v/>
      </c>
      <c r="N122" t="str">
        <f t="shared" si="23"/>
        <v/>
      </c>
      <c r="O122" t="str">
        <f t="shared" si="23"/>
        <v/>
      </c>
      <c r="P122" t="str">
        <f t="shared" si="23"/>
        <v/>
      </c>
      <c r="Q122" t="str">
        <f t="shared" si="23"/>
        <v/>
      </c>
      <c r="R122" t="str">
        <f t="shared" si="23"/>
        <v/>
      </c>
      <c r="S122" t="str">
        <f t="shared" si="23"/>
        <v/>
      </c>
      <c r="T122" t="str">
        <f t="shared" si="23"/>
        <v/>
      </c>
      <c r="U122" t="str">
        <f t="shared" si="23"/>
        <v/>
      </c>
      <c r="V122" t="str">
        <f t="shared" si="22"/>
        <v/>
      </c>
      <c r="W122" t="str">
        <f t="shared" si="22"/>
        <v/>
      </c>
      <c r="X122" t="str">
        <f t="shared" si="22"/>
        <v/>
      </c>
      <c r="Y122" t="str">
        <f t="shared" si="22"/>
        <v/>
      </c>
      <c r="Z122" t="str">
        <f t="shared" si="22"/>
        <v/>
      </c>
      <c r="AA122" t="str">
        <f t="shared" si="22"/>
        <v/>
      </c>
      <c r="AB122" t="str">
        <f t="shared" si="22"/>
        <v/>
      </c>
      <c r="AC122" t="str">
        <f t="shared" si="22"/>
        <v/>
      </c>
      <c r="AD122" t="str">
        <f t="shared" si="22"/>
        <v/>
      </c>
      <c r="AE122" t="str">
        <f t="shared" si="22"/>
        <v/>
      </c>
      <c r="AF122" t="str">
        <f t="shared" si="22"/>
        <v/>
      </c>
      <c r="AG122" t="str">
        <f t="shared" si="22"/>
        <v/>
      </c>
      <c r="AH122">
        <f t="shared" si="14"/>
        <v>0</v>
      </c>
      <c r="AI122">
        <f t="shared" si="15"/>
        <v>0</v>
      </c>
    </row>
    <row r="123" spans="2:35" hidden="1" x14ac:dyDescent="0.2">
      <c r="B123" s="21" t="str">
        <f>IF(ISNA(LOOKUP($C123,BLIOTECAS!$B$1:$B$27,BLIOTECAS!C$1:C$27)),"",LOOKUP($C123,BLIOTECAS!$B$1:$B$27,BLIOTECAS!C$1:C$27))</f>
        <v/>
      </c>
      <c r="C123" t="str">
        <f>TABLA!E123</f>
        <v>F. Ciencias Matemáticas</v>
      </c>
      <c r="D123" s="134">
        <f>TABLA!AV123</f>
        <v>0</v>
      </c>
      <c r="E123" s="271">
        <f>TABLA!BA123</f>
        <v>0</v>
      </c>
      <c r="F123" t="str">
        <f t="shared" si="23"/>
        <v/>
      </c>
      <c r="G123" t="str">
        <f t="shared" si="23"/>
        <v/>
      </c>
      <c r="H123" t="str">
        <f t="shared" si="23"/>
        <v/>
      </c>
      <c r="I123" t="str">
        <f t="shared" si="23"/>
        <v/>
      </c>
      <c r="J123" t="str">
        <f t="shared" si="23"/>
        <v/>
      </c>
      <c r="K123" t="str">
        <f t="shared" si="23"/>
        <v/>
      </c>
      <c r="L123" t="str">
        <f t="shared" si="23"/>
        <v/>
      </c>
      <c r="M123" t="str">
        <f t="shared" si="23"/>
        <v/>
      </c>
      <c r="N123" t="str">
        <f t="shared" si="23"/>
        <v/>
      </c>
      <c r="O123" t="str">
        <f t="shared" si="23"/>
        <v/>
      </c>
      <c r="P123" t="str">
        <f t="shared" si="23"/>
        <v/>
      </c>
      <c r="Q123" t="str">
        <f t="shared" si="23"/>
        <v/>
      </c>
      <c r="R123" t="str">
        <f t="shared" si="23"/>
        <v/>
      </c>
      <c r="S123" t="str">
        <f t="shared" si="23"/>
        <v/>
      </c>
      <c r="T123" t="str">
        <f t="shared" si="23"/>
        <v/>
      </c>
      <c r="U123" t="str">
        <f t="shared" si="23"/>
        <v/>
      </c>
      <c r="V123" t="str">
        <f t="shared" si="22"/>
        <v/>
      </c>
      <c r="W123" t="str">
        <f t="shared" si="22"/>
        <v/>
      </c>
      <c r="X123" t="str">
        <f t="shared" si="22"/>
        <v/>
      </c>
      <c r="Y123" t="str">
        <f t="shared" si="22"/>
        <v/>
      </c>
      <c r="Z123" t="str">
        <f t="shared" si="22"/>
        <v/>
      </c>
      <c r="AA123" t="str">
        <f t="shared" si="22"/>
        <v/>
      </c>
      <c r="AB123" t="str">
        <f t="shared" si="22"/>
        <v/>
      </c>
      <c r="AC123" t="str">
        <f t="shared" si="22"/>
        <v/>
      </c>
      <c r="AD123" t="str">
        <f t="shared" si="22"/>
        <v/>
      </c>
      <c r="AE123" t="str">
        <f t="shared" si="22"/>
        <v/>
      </c>
      <c r="AF123" t="str">
        <f t="shared" si="22"/>
        <v/>
      </c>
      <c r="AG123" t="str">
        <f t="shared" si="22"/>
        <v/>
      </c>
      <c r="AH123">
        <f t="shared" si="14"/>
        <v>0</v>
      </c>
      <c r="AI123">
        <f t="shared" si="15"/>
        <v>0</v>
      </c>
    </row>
    <row r="124" spans="2:35" ht="25.5" hidden="1" x14ac:dyDescent="0.2">
      <c r="B124" s="21" t="str">
        <f>IF(ISNA(LOOKUP($C124,BLIOTECAS!$B$1:$B$27,BLIOTECAS!C$1:C$27)),"",LOOKUP($C124,BLIOTECAS!$B$1:$B$27,BLIOTECAS!C$1:C$27))</f>
        <v/>
      </c>
      <c r="C124" t="str">
        <f>TABLA!E124</f>
        <v>F. Derecho</v>
      </c>
      <c r="D124" s="134">
        <f>TABLA!AV124</f>
        <v>0</v>
      </c>
      <c r="E124" s="271" t="str">
        <f>TABLA!BA124</f>
        <v>Es un orgullo para la UCM tener una biblioteca tan bien dotada en lo personal y en los recursos.</v>
      </c>
      <c r="F124" t="str">
        <f t="shared" si="23"/>
        <v/>
      </c>
      <c r="G124" t="str">
        <f t="shared" si="23"/>
        <v/>
      </c>
      <c r="H124" t="str">
        <f t="shared" si="23"/>
        <v/>
      </c>
      <c r="I124" t="str">
        <f t="shared" si="23"/>
        <v/>
      </c>
      <c r="J124" t="str">
        <f t="shared" si="23"/>
        <v/>
      </c>
      <c r="K124" t="str">
        <f t="shared" si="23"/>
        <v/>
      </c>
      <c r="L124" t="str">
        <f t="shared" si="23"/>
        <v/>
      </c>
      <c r="M124" t="str">
        <f t="shared" si="23"/>
        <v/>
      </c>
      <c r="N124" t="str">
        <f t="shared" si="23"/>
        <v/>
      </c>
      <c r="O124" t="str">
        <f t="shared" si="23"/>
        <v/>
      </c>
      <c r="P124" t="str">
        <f t="shared" si="23"/>
        <v/>
      </c>
      <c r="Q124" t="str">
        <f t="shared" si="23"/>
        <v/>
      </c>
      <c r="R124" t="str">
        <f t="shared" si="23"/>
        <v/>
      </c>
      <c r="S124" t="str">
        <f t="shared" si="23"/>
        <v/>
      </c>
      <c r="T124" t="str">
        <f t="shared" si="23"/>
        <v/>
      </c>
      <c r="U124" t="str">
        <f t="shared" si="23"/>
        <v/>
      </c>
      <c r="V124" t="str">
        <f t="shared" si="22"/>
        <v/>
      </c>
      <c r="W124" t="str">
        <f t="shared" si="22"/>
        <v/>
      </c>
      <c r="X124" t="str">
        <f t="shared" si="22"/>
        <v/>
      </c>
      <c r="Y124" t="str">
        <f t="shared" si="22"/>
        <v/>
      </c>
      <c r="Z124" t="str">
        <f t="shared" si="22"/>
        <v/>
      </c>
      <c r="AA124" t="str">
        <f t="shared" si="22"/>
        <v>x</v>
      </c>
      <c r="AB124" t="str">
        <f t="shared" si="22"/>
        <v/>
      </c>
      <c r="AC124" t="str">
        <f t="shared" si="22"/>
        <v/>
      </c>
      <c r="AD124" t="str">
        <f t="shared" si="22"/>
        <v/>
      </c>
      <c r="AE124" t="str">
        <f t="shared" si="22"/>
        <v>x</v>
      </c>
      <c r="AF124" t="str">
        <f t="shared" si="22"/>
        <v/>
      </c>
      <c r="AG124" t="str">
        <f t="shared" si="22"/>
        <v/>
      </c>
      <c r="AH124">
        <f t="shared" si="14"/>
        <v>0</v>
      </c>
      <c r="AI124">
        <f t="shared" si="15"/>
        <v>1</v>
      </c>
    </row>
    <row r="125" spans="2:35" hidden="1" x14ac:dyDescent="0.2">
      <c r="B125" s="21" t="str">
        <f>IF(ISNA(LOOKUP($C125,BLIOTECAS!$B$1:$B$27,BLIOTECAS!C$1:C$27)),"",LOOKUP($C125,BLIOTECAS!$B$1:$B$27,BLIOTECAS!C$1:C$27))</f>
        <v/>
      </c>
      <c r="C125" t="str">
        <f>TABLA!E125</f>
        <v>F. Psicología</v>
      </c>
      <c r="D125" s="134" t="str">
        <f>TABLA!AV125</f>
        <v>comprar los libros que se sugieren</v>
      </c>
      <c r="E125" s="271">
        <f>TABLA!BA125</f>
        <v>0</v>
      </c>
      <c r="F125" t="str">
        <f t="shared" si="23"/>
        <v/>
      </c>
      <c r="G125" t="str">
        <f t="shared" si="23"/>
        <v/>
      </c>
      <c r="H125" t="str">
        <f t="shared" si="23"/>
        <v/>
      </c>
      <c r="I125" t="str">
        <f t="shared" si="23"/>
        <v/>
      </c>
      <c r="J125" t="str">
        <f t="shared" si="23"/>
        <v/>
      </c>
      <c r="K125" t="str">
        <f t="shared" si="23"/>
        <v/>
      </c>
      <c r="L125" t="str">
        <f t="shared" si="23"/>
        <v/>
      </c>
      <c r="M125" t="str">
        <f t="shared" si="23"/>
        <v/>
      </c>
      <c r="N125" t="str">
        <f t="shared" si="23"/>
        <v/>
      </c>
      <c r="O125" t="str">
        <f t="shared" si="23"/>
        <v/>
      </c>
      <c r="P125" t="str">
        <f t="shared" si="23"/>
        <v/>
      </c>
      <c r="Q125" t="str">
        <f t="shared" si="23"/>
        <v/>
      </c>
      <c r="R125" t="str">
        <f t="shared" si="23"/>
        <v/>
      </c>
      <c r="S125" t="str">
        <f t="shared" si="23"/>
        <v/>
      </c>
      <c r="T125" t="str">
        <f t="shared" si="23"/>
        <v/>
      </c>
      <c r="U125" t="str">
        <f t="shared" si="23"/>
        <v/>
      </c>
      <c r="V125" t="str">
        <f t="shared" si="22"/>
        <v/>
      </c>
      <c r="W125" t="str">
        <f t="shared" si="22"/>
        <v/>
      </c>
      <c r="X125" t="str">
        <f t="shared" si="22"/>
        <v/>
      </c>
      <c r="Y125" t="str">
        <f t="shared" si="22"/>
        <v/>
      </c>
      <c r="Z125" t="str">
        <f t="shared" si="22"/>
        <v/>
      </c>
      <c r="AA125" t="str">
        <f t="shared" si="22"/>
        <v/>
      </c>
      <c r="AB125" t="str">
        <f t="shared" si="22"/>
        <v/>
      </c>
      <c r="AC125" t="str">
        <f t="shared" si="22"/>
        <v/>
      </c>
      <c r="AD125" t="str">
        <f t="shared" si="22"/>
        <v/>
      </c>
      <c r="AE125" t="str">
        <f t="shared" si="22"/>
        <v/>
      </c>
      <c r="AF125" t="str">
        <f t="shared" si="22"/>
        <v/>
      </c>
      <c r="AG125" t="str">
        <f t="shared" si="22"/>
        <v/>
      </c>
      <c r="AH125">
        <f t="shared" si="14"/>
        <v>1</v>
      </c>
      <c r="AI125">
        <f t="shared" si="15"/>
        <v>0</v>
      </c>
    </row>
    <row r="126" spans="2:35" hidden="1" x14ac:dyDescent="0.2">
      <c r="B126" s="21" t="str">
        <f>IF(ISNA(LOOKUP($C126,BLIOTECAS!$B$1:$B$27,BLIOTECAS!C$1:C$27)),"",LOOKUP($C126,BLIOTECAS!$B$1:$B$27,BLIOTECAS!C$1:C$27))</f>
        <v/>
      </c>
      <c r="C126" t="str">
        <f>TABLA!E126</f>
        <v>F. Ciencias de la Información</v>
      </c>
      <c r="D126" s="134">
        <f>TABLA!AV126</f>
        <v>0</v>
      </c>
      <c r="E126" s="271">
        <f>TABLA!BA126</f>
        <v>0</v>
      </c>
      <c r="F126" t="str">
        <f t="shared" si="23"/>
        <v/>
      </c>
      <c r="G126" t="str">
        <f t="shared" si="23"/>
        <v/>
      </c>
      <c r="H126" t="str">
        <f t="shared" si="23"/>
        <v/>
      </c>
      <c r="I126" t="str">
        <f t="shared" si="23"/>
        <v/>
      </c>
      <c r="J126" t="str">
        <f t="shared" si="23"/>
        <v/>
      </c>
      <c r="K126" t="str">
        <f t="shared" si="23"/>
        <v/>
      </c>
      <c r="L126" t="str">
        <f t="shared" si="23"/>
        <v/>
      </c>
      <c r="M126" t="str">
        <f t="shared" si="23"/>
        <v/>
      </c>
      <c r="N126" t="str">
        <f t="shared" si="23"/>
        <v/>
      </c>
      <c r="O126" t="str">
        <f t="shared" si="23"/>
        <v/>
      </c>
      <c r="P126" t="str">
        <f t="shared" si="23"/>
        <v/>
      </c>
      <c r="Q126" t="str">
        <f t="shared" si="23"/>
        <v/>
      </c>
      <c r="R126" t="str">
        <f t="shared" si="23"/>
        <v/>
      </c>
      <c r="S126" t="str">
        <f t="shared" si="23"/>
        <v/>
      </c>
      <c r="T126" t="str">
        <f t="shared" si="23"/>
        <v/>
      </c>
      <c r="U126" t="str">
        <f t="shared" si="23"/>
        <v/>
      </c>
      <c r="V126" t="str">
        <f t="shared" si="22"/>
        <v/>
      </c>
      <c r="W126" t="str">
        <f t="shared" si="22"/>
        <v/>
      </c>
      <c r="X126" t="str">
        <f t="shared" si="22"/>
        <v/>
      </c>
      <c r="Y126" t="str">
        <f t="shared" si="22"/>
        <v/>
      </c>
      <c r="Z126" t="str">
        <f t="shared" si="22"/>
        <v/>
      </c>
      <c r="AA126" t="str">
        <f t="shared" si="22"/>
        <v/>
      </c>
      <c r="AB126" t="str">
        <f t="shared" si="22"/>
        <v/>
      </c>
      <c r="AC126" t="str">
        <f t="shared" si="22"/>
        <v/>
      </c>
      <c r="AD126" t="str">
        <f t="shared" si="22"/>
        <v/>
      </c>
      <c r="AE126" t="str">
        <f t="shared" si="22"/>
        <v/>
      </c>
      <c r="AF126" t="str">
        <f t="shared" si="22"/>
        <v/>
      </c>
      <c r="AG126" t="str">
        <f t="shared" si="22"/>
        <v/>
      </c>
      <c r="AH126">
        <f t="shared" ref="AH126:AH189" si="24">COUNTIF(D126,"&lt;&gt;0")</f>
        <v>0</v>
      </c>
      <c r="AI126">
        <f t="shared" ref="AI126:AI189" si="25">COUNTIF(E126,"&lt;&gt;0")</f>
        <v>0</v>
      </c>
    </row>
    <row r="127" spans="2:35" hidden="1" x14ac:dyDescent="0.2">
      <c r="B127" s="21" t="str">
        <f>IF(ISNA(LOOKUP($C127,BLIOTECAS!$B$1:$B$27,BLIOTECAS!C$1:C$27)),"",LOOKUP($C127,BLIOTECAS!$B$1:$B$27,BLIOTECAS!C$1:C$27))</f>
        <v/>
      </c>
      <c r="C127" t="str">
        <f>TABLA!E127</f>
        <v>F. Ciencias Económicas y Empresariales</v>
      </c>
      <c r="D127" s="134">
        <f>TABLA!AV127</f>
        <v>0</v>
      </c>
      <c r="E127" s="271">
        <f>TABLA!BA127</f>
        <v>0</v>
      </c>
      <c r="F127" t="str">
        <f t="shared" si="23"/>
        <v/>
      </c>
      <c r="G127" t="str">
        <f t="shared" si="23"/>
        <v/>
      </c>
      <c r="H127" t="str">
        <f t="shared" si="23"/>
        <v/>
      </c>
      <c r="I127" t="str">
        <f t="shared" si="23"/>
        <v/>
      </c>
      <c r="J127" t="str">
        <f t="shared" si="23"/>
        <v/>
      </c>
      <c r="K127" t="str">
        <f t="shared" si="23"/>
        <v/>
      </c>
      <c r="L127" t="str">
        <f t="shared" si="23"/>
        <v/>
      </c>
      <c r="M127" t="str">
        <f t="shared" si="23"/>
        <v/>
      </c>
      <c r="N127" t="str">
        <f t="shared" si="23"/>
        <v/>
      </c>
      <c r="O127" t="str">
        <f t="shared" si="23"/>
        <v/>
      </c>
      <c r="P127" t="str">
        <f t="shared" si="23"/>
        <v/>
      </c>
      <c r="Q127" t="str">
        <f t="shared" si="23"/>
        <v/>
      </c>
      <c r="R127" t="str">
        <f t="shared" si="23"/>
        <v/>
      </c>
      <c r="S127" t="str">
        <f t="shared" si="23"/>
        <v/>
      </c>
      <c r="T127" t="str">
        <f t="shared" si="23"/>
        <v/>
      </c>
      <c r="U127" t="str">
        <f t="shared" si="23"/>
        <v/>
      </c>
      <c r="V127" t="str">
        <f t="shared" si="22"/>
        <v/>
      </c>
      <c r="W127" t="str">
        <f t="shared" si="22"/>
        <v/>
      </c>
      <c r="X127" t="str">
        <f t="shared" si="22"/>
        <v/>
      </c>
      <c r="Y127" t="str">
        <f t="shared" si="22"/>
        <v/>
      </c>
      <c r="Z127" t="str">
        <f t="shared" si="22"/>
        <v/>
      </c>
      <c r="AA127" t="str">
        <f t="shared" si="22"/>
        <v/>
      </c>
      <c r="AB127" t="str">
        <f t="shared" si="22"/>
        <v/>
      </c>
      <c r="AC127" t="str">
        <f t="shared" si="22"/>
        <v/>
      </c>
      <c r="AD127" t="str">
        <f t="shared" si="22"/>
        <v/>
      </c>
      <c r="AE127" t="str">
        <f t="shared" si="22"/>
        <v/>
      </c>
      <c r="AF127" t="str">
        <f t="shared" si="22"/>
        <v/>
      </c>
      <c r="AG127" t="str">
        <f t="shared" si="22"/>
        <v/>
      </c>
      <c r="AH127">
        <f t="shared" si="24"/>
        <v>0</v>
      </c>
      <c r="AI127">
        <f t="shared" si="25"/>
        <v>0</v>
      </c>
    </row>
    <row r="128" spans="2:35" hidden="1" x14ac:dyDescent="0.2">
      <c r="B128" s="21" t="str">
        <f>IF(ISNA(LOOKUP($C128,BLIOTECAS!$B$1:$B$27,BLIOTECAS!C$1:C$27)),"",LOOKUP($C128,BLIOTECAS!$B$1:$B$27,BLIOTECAS!C$1:C$27))</f>
        <v/>
      </c>
      <c r="C128" t="str">
        <f>TABLA!E128</f>
        <v>F. Farmacia</v>
      </c>
      <c r="D128" s="134">
        <f>TABLA!AV128</f>
        <v>0</v>
      </c>
      <c r="E128" s="271">
        <f>TABLA!BA128</f>
        <v>0</v>
      </c>
      <c r="F128" t="str">
        <f t="shared" si="23"/>
        <v/>
      </c>
      <c r="G128" t="str">
        <f t="shared" si="23"/>
        <v/>
      </c>
      <c r="H128" t="str">
        <f t="shared" si="23"/>
        <v/>
      </c>
      <c r="I128" t="str">
        <f t="shared" si="23"/>
        <v/>
      </c>
      <c r="J128" t="str">
        <f t="shared" si="23"/>
        <v/>
      </c>
      <c r="K128" t="str">
        <f t="shared" si="23"/>
        <v/>
      </c>
      <c r="L128" t="str">
        <f t="shared" si="23"/>
        <v/>
      </c>
      <c r="M128" t="str">
        <f t="shared" si="23"/>
        <v/>
      </c>
      <c r="N128" t="str">
        <f t="shared" si="23"/>
        <v/>
      </c>
      <c r="O128" t="str">
        <f t="shared" si="23"/>
        <v/>
      </c>
      <c r="P128" t="str">
        <f t="shared" si="23"/>
        <v/>
      </c>
      <c r="Q128" t="str">
        <f t="shared" si="23"/>
        <v/>
      </c>
      <c r="R128" t="str">
        <f t="shared" si="23"/>
        <v/>
      </c>
      <c r="S128" t="str">
        <f t="shared" si="23"/>
        <v/>
      </c>
      <c r="T128" t="str">
        <f t="shared" si="23"/>
        <v/>
      </c>
      <c r="U128" t="str">
        <f t="shared" ref="U128:AG143" si="26">IFERROR((IF(FIND(U$1,$E128,1)&gt;0,"x")),"")</f>
        <v/>
      </c>
      <c r="V128" t="str">
        <f t="shared" si="26"/>
        <v/>
      </c>
      <c r="W128" t="str">
        <f t="shared" si="26"/>
        <v/>
      </c>
      <c r="X128" t="str">
        <f t="shared" si="26"/>
        <v/>
      </c>
      <c r="Y128" t="str">
        <f t="shared" si="26"/>
        <v/>
      </c>
      <c r="Z128" t="str">
        <f t="shared" si="26"/>
        <v/>
      </c>
      <c r="AA128" t="str">
        <f t="shared" si="26"/>
        <v/>
      </c>
      <c r="AB128" t="str">
        <f t="shared" si="26"/>
        <v/>
      </c>
      <c r="AC128" t="str">
        <f t="shared" si="26"/>
        <v/>
      </c>
      <c r="AD128" t="str">
        <f t="shared" si="26"/>
        <v/>
      </c>
      <c r="AE128" t="str">
        <f t="shared" si="26"/>
        <v/>
      </c>
      <c r="AF128" t="str">
        <f t="shared" si="26"/>
        <v/>
      </c>
      <c r="AG128" t="str">
        <f t="shared" si="26"/>
        <v/>
      </c>
      <c r="AH128">
        <f t="shared" si="24"/>
        <v>0</v>
      </c>
      <c r="AI128">
        <f t="shared" si="25"/>
        <v>0</v>
      </c>
    </row>
    <row r="129" spans="2:35" hidden="1" x14ac:dyDescent="0.2">
      <c r="B129" s="21" t="str">
        <f>IF(ISNA(LOOKUP($C129,BLIOTECAS!$B$1:$B$27,BLIOTECAS!C$1:C$27)),"",LOOKUP($C129,BLIOTECAS!$B$1:$B$27,BLIOTECAS!C$1:C$27))</f>
        <v/>
      </c>
      <c r="C129" t="str">
        <f>TABLA!E129</f>
        <v>F. Comercio y Turismo</v>
      </c>
      <c r="D129" s="134">
        <f>TABLA!AV129</f>
        <v>0</v>
      </c>
      <c r="E129" s="271">
        <f>TABLA!BA129</f>
        <v>0</v>
      </c>
      <c r="F129" t="str">
        <f t="shared" ref="F129:U144" si="27">IFERROR((IF(FIND(F$1,$E129,1)&gt;0,"x")),"")</f>
        <v/>
      </c>
      <c r="G129" t="str">
        <f t="shared" si="27"/>
        <v/>
      </c>
      <c r="H129" t="str">
        <f t="shared" si="27"/>
        <v/>
      </c>
      <c r="I129" t="str">
        <f t="shared" si="27"/>
        <v/>
      </c>
      <c r="J129" t="str">
        <f t="shared" si="27"/>
        <v/>
      </c>
      <c r="K129" t="str">
        <f t="shared" si="27"/>
        <v/>
      </c>
      <c r="L129" t="str">
        <f t="shared" si="27"/>
        <v/>
      </c>
      <c r="M129" t="str">
        <f t="shared" si="27"/>
        <v/>
      </c>
      <c r="N129" t="str">
        <f t="shared" si="27"/>
        <v/>
      </c>
      <c r="O129" t="str">
        <f t="shared" si="27"/>
        <v/>
      </c>
      <c r="P129" t="str">
        <f t="shared" si="27"/>
        <v/>
      </c>
      <c r="Q129" t="str">
        <f t="shared" si="27"/>
        <v/>
      </c>
      <c r="R129" t="str">
        <f t="shared" si="27"/>
        <v/>
      </c>
      <c r="S129" t="str">
        <f t="shared" si="27"/>
        <v/>
      </c>
      <c r="T129" t="str">
        <f t="shared" si="27"/>
        <v/>
      </c>
      <c r="U129" t="str">
        <f t="shared" si="27"/>
        <v/>
      </c>
      <c r="V129" t="str">
        <f t="shared" si="26"/>
        <v/>
      </c>
      <c r="W129" t="str">
        <f t="shared" si="26"/>
        <v/>
      </c>
      <c r="X129" t="str">
        <f t="shared" si="26"/>
        <v/>
      </c>
      <c r="Y129" t="str">
        <f t="shared" si="26"/>
        <v/>
      </c>
      <c r="Z129" t="str">
        <f t="shared" si="26"/>
        <v/>
      </c>
      <c r="AA129" t="str">
        <f t="shared" si="26"/>
        <v/>
      </c>
      <c r="AB129" t="str">
        <f t="shared" si="26"/>
        <v/>
      </c>
      <c r="AC129" t="str">
        <f t="shared" si="26"/>
        <v/>
      </c>
      <c r="AD129" t="str">
        <f t="shared" si="26"/>
        <v/>
      </c>
      <c r="AE129" t="str">
        <f t="shared" si="26"/>
        <v/>
      </c>
      <c r="AF129" t="str">
        <f t="shared" si="26"/>
        <v/>
      </c>
      <c r="AG129" t="str">
        <f t="shared" si="26"/>
        <v/>
      </c>
      <c r="AH129">
        <f t="shared" si="24"/>
        <v>0</v>
      </c>
      <c r="AI129">
        <f t="shared" si="25"/>
        <v>0</v>
      </c>
    </row>
    <row r="130" spans="2:35" hidden="1" x14ac:dyDescent="0.2">
      <c r="B130" s="21" t="str">
        <f>IF(ISNA(LOOKUP($C130,BLIOTECAS!$B$1:$B$27,BLIOTECAS!C$1:C$27)),"",LOOKUP($C130,BLIOTECAS!$B$1:$B$27,BLIOTECAS!C$1:C$27))</f>
        <v/>
      </c>
      <c r="C130" t="str">
        <f>TABLA!E130</f>
        <v>F. Derecho</v>
      </c>
      <c r="D130" s="134">
        <f>TABLA!AV130</f>
        <v>0</v>
      </c>
      <c r="E130" s="271">
        <f>TABLA!BA130</f>
        <v>0</v>
      </c>
      <c r="F130" t="str">
        <f t="shared" si="27"/>
        <v/>
      </c>
      <c r="G130" t="str">
        <f t="shared" si="27"/>
        <v/>
      </c>
      <c r="H130" t="str">
        <f t="shared" si="27"/>
        <v/>
      </c>
      <c r="I130" t="str">
        <f t="shared" si="27"/>
        <v/>
      </c>
      <c r="J130" t="str">
        <f t="shared" si="27"/>
        <v/>
      </c>
      <c r="K130" t="str">
        <f t="shared" si="27"/>
        <v/>
      </c>
      <c r="L130" t="str">
        <f t="shared" si="27"/>
        <v/>
      </c>
      <c r="M130" t="str">
        <f t="shared" si="27"/>
        <v/>
      </c>
      <c r="N130" t="str">
        <f t="shared" si="27"/>
        <v/>
      </c>
      <c r="O130" t="str">
        <f t="shared" si="27"/>
        <v/>
      </c>
      <c r="P130" t="str">
        <f t="shared" si="27"/>
        <v/>
      </c>
      <c r="Q130" t="str">
        <f t="shared" si="27"/>
        <v/>
      </c>
      <c r="R130" t="str">
        <f t="shared" si="27"/>
        <v/>
      </c>
      <c r="S130" t="str">
        <f t="shared" si="27"/>
        <v/>
      </c>
      <c r="T130" t="str">
        <f t="shared" si="27"/>
        <v/>
      </c>
      <c r="U130" t="str">
        <f t="shared" si="27"/>
        <v/>
      </c>
      <c r="V130" t="str">
        <f t="shared" si="26"/>
        <v/>
      </c>
      <c r="W130" t="str">
        <f t="shared" si="26"/>
        <v/>
      </c>
      <c r="X130" t="str">
        <f t="shared" si="26"/>
        <v/>
      </c>
      <c r="Y130" t="str">
        <f t="shared" si="26"/>
        <v/>
      </c>
      <c r="Z130" t="str">
        <f t="shared" si="26"/>
        <v/>
      </c>
      <c r="AA130" t="str">
        <f t="shared" si="26"/>
        <v/>
      </c>
      <c r="AB130" t="str">
        <f t="shared" si="26"/>
        <v/>
      </c>
      <c r="AC130" t="str">
        <f t="shared" si="26"/>
        <v/>
      </c>
      <c r="AD130" t="str">
        <f t="shared" si="26"/>
        <v/>
      </c>
      <c r="AE130" t="str">
        <f t="shared" si="26"/>
        <v/>
      </c>
      <c r="AF130" t="str">
        <f t="shared" si="26"/>
        <v/>
      </c>
      <c r="AG130" t="str">
        <f t="shared" si="26"/>
        <v/>
      </c>
      <c r="AH130">
        <f t="shared" si="24"/>
        <v>0</v>
      </c>
      <c r="AI130">
        <f t="shared" si="25"/>
        <v>0</v>
      </c>
    </row>
    <row r="131" spans="2:35" hidden="1" x14ac:dyDescent="0.2">
      <c r="B131" s="21" t="str">
        <f>IF(ISNA(LOOKUP($C131,BLIOTECAS!$B$1:$B$27,BLIOTECAS!C$1:C$27)),"",LOOKUP($C131,BLIOTECAS!$B$1:$B$27,BLIOTECAS!C$1:C$27))</f>
        <v/>
      </c>
      <c r="C131" t="str">
        <f>TABLA!E131</f>
        <v>F. Ciencias Políticas y Sociología</v>
      </c>
      <c r="D131" s="134">
        <f>TABLA!AV131</f>
        <v>0</v>
      </c>
      <c r="E131" s="271">
        <f>TABLA!BA131</f>
        <v>0</v>
      </c>
      <c r="F131" t="str">
        <f t="shared" si="27"/>
        <v/>
      </c>
      <c r="G131" t="str">
        <f t="shared" si="27"/>
        <v/>
      </c>
      <c r="H131" t="str">
        <f t="shared" si="27"/>
        <v/>
      </c>
      <c r="I131" t="str">
        <f t="shared" si="27"/>
        <v/>
      </c>
      <c r="J131" t="str">
        <f t="shared" si="27"/>
        <v/>
      </c>
      <c r="K131" t="str">
        <f t="shared" si="27"/>
        <v/>
      </c>
      <c r="L131" t="str">
        <f t="shared" si="27"/>
        <v/>
      </c>
      <c r="M131" t="str">
        <f t="shared" si="27"/>
        <v/>
      </c>
      <c r="N131" t="str">
        <f t="shared" si="27"/>
        <v/>
      </c>
      <c r="O131" t="str">
        <f t="shared" si="27"/>
        <v/>
      </c>
      <c r="P131" t="str">
        <f t="shared" si="27"/>
        <v/>
      </c>
      <c r="Q131" t="str">
        <f t="shared" si="27"/>
        <v/>
      </c>
      <c r="R131" t="str">
        <f t="shared" si="27"/>
        <v/>
      </c>
      <c r="S131" t="str">
        <f t="shared" si="27"/>
        <v/>
      </c>
      <c r="T131" t="str">
        <f t="shared" si="27"/>
        <v/>
      </c>
      <c r="U131" t="str">
        <f t="shared" si="27"/>
        <v/>
      </c>
      <c r="V131" t="str">
        <f t="shared" si="26"/>
        <v/>
      </c>
      <c r="W131" t="str">
        <f t="shared" si="26"/>
        <v/>
      </c>
      <c r="X131" t="str">
        <f t="shared" si="26"/>
        <v/>
      </c>
      <c r="Y131" t="str">
        <f t="shared" si="26"/>
        <v/>
      </c>
      <c r="Z131" t="str">
        <f t="shared" si="26"/>
        <v/>
      </c>
      <c r="AA131" t="str">
        <f t="shared" si="26"/>
        <v/>
      </c>
      <c r="AB131" t="str">
        <f t="shared" si="26"/>
        <v/>
      </c>
      <c r="AC131" t="str">
        <f t="shared" si="26"/>
        <v/>
      </c>
      <c r="AD131" t="str">
        <f t="shared" si="26"/>
        <v/>
      </c>
      <c r="AE131" t="str">
        <f t="shared" si="26"/>
        <v/>
      </c>
      <c r="AF131" t="str">
        <f t="shared" si="26"/>
        <v/>
      </c>
      <c r="AG131" t="str">
        <f t="shared" si="26"/>
        <v/>
      </c>
      <c r="AH131">
        <f t="shared" si="24"/>
        <v>0</v>
      </c>
      <c r="AI131">
        <f t="shared" si="25"/>
        <v>0</v>
      </c>
    </row>
    <row r="132" spans="2:35" ht="76.5" hidden="1" x14ac:dyDescent="0.2">
      <c r="B132" s="21" t="str">
        <f>IF(ISNA(LOOKUP($C132,BLIOTECAS!$B$1:$B$27,BLIOTECAS!C$1:C$27)),"",LOOKUP($C132,BLIOTECAS!$B$1:$B$27,BLIOTECAS!C$1:C$27))</f>
        <v/>
      </c>
      <c r="C132" t="str">
        <f>TABLA!E132</f>
        <v>F. Derecho</v>
      </c>
      <c r="D132" s="134">
        <f>TABLA!AV132</f>
        <v>0</v>
      </c>
      <c r="E132" s="271" t="str">
        <f>TABLA!BA132</f>
        <v>Creo que es esencial que los fondos de los Departamentos y las Revistas físicas se centralicen en la María Zambrano de manera accesible a su consulta. Hay muchas materias de investigación en Derecho que exigen la consulta en papel, tanto de libros como de revistas. La posibilidad del acceso directo de los profesores a los libros facilita muchísimo la investigación. Sería conveniente que en la Zambrano hubiera más respeto y silencio por parte de los alumnos, que nunca utilizan los libros y pasan allí el rato hablando.</v>
      </c>
      <c r="F132" t="str">
        <f t="shared" si="27"/>
        <v/>
      </c>
      <c r="G132" t="str">
        <f t="shared" si="27"/>
        <v/>
      </c>
      <c r="H132" t="str">
        <f t="shared" si="27"/>
        <v/>
      </c>
      <c r="I132" t="str">
        <f t="shared" si="27"/>
        <v>x</v>
      </c>
      <c r="J132" t="str">
        <f t="shared" si="27"/>
        <v/>
      </c>
      <c r="K132" t="str">
        <f t="shared" si="27"/>
        <v/>
      </c>
      <c r="L132" t="str">
        <f t="shared" si="27"/>
        <v/>
      </c>
      <c r="M132" t="str">
        <f t="shared" si="27"/>
        <v/>
      </c>
      <c r="N132" t="str">
        <f t="shared" si="27"/>
        <v/>
      </c>
      <c r="O132" t="str">
        <f t="shared" si="27"/>
        <v/>
      </c>
      <c r="P132" t="str">
        <f t="shared" si="27"/>
        <v/>
      </c>
      <c r="Q132" t="str">
        <f t="shared" si="27"/>
        <v/>
      </c>
      <c r="R132" t="str">
        <f t="shared" si="27"/>
        <v/>
      </c>
      <c r="S132" t="str">
        <f t="shared" si="27"/>
        <v/>
      </c>
      <c r="T132" t="str">
        <f t="shared" si="27"/>
        <v/>
      </c>
      <c r="U132" t="str">
        <f t="shared" si="27"/>
        <v/>
      </c>
      <c r="V132" t="str">
        <f t="shared" si="26"/>
        <v/>
      </c>
      <c r="W132" t="str">
        <f t="shared" si="26"/>
        <v/>
      </c>
      <c r="X132" t="str">
        <f t="shared" si="26"/>
        <v/>
      </c>
      <c r="Y132" t="str">
        <f t="shared" si="26"/>
        <v/>
      </c>
      <c r="Z132" t="str">
        <f t="shared" si="26"/>
        <v/>
      </c>
      <c r="AA132" t="str">
        <f t="shared" si="26"/>
        <v/>
      </c>
      <c r="AB132" t="str">
        <f t="shared" si="26"/>
        <v/>
      </c>
      <c r="AC132" t="str">
        <f t="shared" si="26"/>
        <v/>
      </c>
      <c r="AD132" t="str">
        <f t="shared" si="26"/>
        <v/>
      </c>
      <c r="AE132" t="str">
        <f t="shared" si="26"/>
        <v/>
      </c>
      <c r="AF132" t="str">
        <f t="shared" si="26"/>
        <v/>
      </c>
      <c r="AG132" t="str">
        <f t="shared" si="26"/>
        <v/>
      </c>
      <c r="AH132">
        <f t="shared" si="24"/>
        <v>0</v>
      </c>
      <c r="AI132">
        <f t="shared" si="25"/>
        <v>1</v>
      </c>
    </row>
    <row r="133" spans="2:35" hidden="1" x14ac:dyDescent="0.2">
      <c r="B133" s="21" t="str">
        <f>IF(ISNA(LOOKUP($C133,BLIOTECAS!$B$1:$B$27,BLIOTECAS!C$1:C$27)),"",LOOKUP($C133,BLIOTECAS!$B$1:$B$27,BLIOTECAS!C$1:C$27))</f>
        <v/>
      </c>
      <c r="C133" t="str">
        <f>TABLA!E133</f>
        <v>F. Trabajo Social</v>
      </c>
      <c r="D133" s="134">
        <f>TABLA!AV133</f>
        <v>0</v>
      </c>
      <c r="E133" s="271">
        <f>TABLA!BA133</f>
        <v>0</v>
      </c>
      <c r="F133" t="str">
        <f t="shared" si="27"/>
        <v/>
      </c>
      <c r="G133" t="str">
        <f t="shared" si="27"/>
        <v/>
      </c>
      <c r="H133" t="str">
        <f t="shared" si="27"/>
        <v/>
      </c>
      <c r="I133" t="str">
        <f t="shared" si="27"/>
        <v/>
      </c>
      <c r="J133" t="str">
        <f t="shared" si="27"/>
        <v/>
      </c>
      <c r="K133" t="str">
        <f t="shared" si="27"/>
        <v/>
      </c>
      <c r="L133" t="str">
        <f t="shared" si="27"/>
        <v/>
      </c>
      <c r="M133" t="str">
        <f t="shared" si="27"/>
        <v/>
      </c>
      <c r="N133" t="str">
        <f t="shared" si="27"/>
        <v/>
      </c>
      <c r="O133" t="str">
        <f t="shared" si="27"/>
        <v/>
      </c>
      <c r="P133" t="str">
        <f t="shared" si="27"/>
        <v/>
      </c>
      <c r="Q133" t="str">
        <f t="shared" si="27"/>
        <v/>
      </c>
      <c r="R133" t="str">
        <f t="shared" si="27"/>
        <v/>
      </c>
      <c r="S133" t="str">
        <f t="shared" si="27"/>
        <v/>
      </c>
      <c r="T133" t="str">
        <f t="shared" si="27"/>
        <v/>
      </c>
      <c r="U133" t="str">
        <f t="shared" si="27"/>
        <v/>
      </c>
      <c r="V133" t="str">
        <f t="shared" si="26"/>
        <v/>
      </c>
      <c r="W133" t="str">
        <f t="shared" si="26"/>
        <v/>
      </c>
      <c r="X133" t="str">
        <f t="shared" si="26"/>
        <v/>
      </c>
      <c r="Y133" t="str">
        <f t="shared" si="26"/>
        <v/>
      </c>
      <c r="Z133" t="str">
        <f t="shared" si="26"/>
        <v/>
      </c>
      <c r="AA133" t="str">
        <f t="shared" si="26"/>
        <v/>
      </c>
      <c r="AB133" t="str">
        <f t="shared" si="26"/>
        <v/>
      </c>
      <c r="AC133" t="str">
        <f t="shared" si="26"/>
        <v/>
      </c>
      <c r="AD133" t="str">
        <f t="shared" si="26"/>
        <v/>
      </c>
      <c r="AE133" t="str">
        <f t="shared" si="26"/>
        <v/>
      </c>
      <c r="AF133" t="str">
        <f t="shared" si="26"/>
        <v/>
      </c>
      <c r="AG133" t="str">
        <f t="shared" si="26"/>
        <v/>
      </c>
      <c r="AH133">
        <f t="shared" si="24"/>
        <v>0</v>
      </c>
      <c r="AI133">
        <f t="shared" si="25"/>
        <v>0</v>
      </c>
    </row>
    <row r="134" spans="2:35" hidden="1" x14ac:dyDescent="0.2">
      <c r="B134" s="21" t="str">
        <f>IF(ISNA(LOOKUP($C134,BLIOTECAS!$B$1:$B$27,BLIOTECAS!C$1:C$27)),"",LOOKUP($C134,BLIOTECAS!$B$1:$B$27,BLIOTECAS!C$1:C$27))</f>
        <v/>
      </c>
      <c r="C134" t="str">
        <f>TABLA!E134</f>
        <v>F. Ciencias Geológicas</v>
      </c>
      <c r="D134" s="134">
        <f>TABLA!AV134</f>
        <v>0</v>
      </c>
      <c r="E134" s="271">
        <f>TABLA!BA134</f>
        <v>0</v>
      </c>
      <c r="F134" t="str">
        <f t="shared" si="27"/>
        <v/>
      </c>
      <c r="G134" t="str">
        <f t="shared" si="27"/>
        <v/>
      </c>
      <c r="H134" t="str">
        <f t="shared" si="27"/>
        <v/>
      </c>
      <c r="I134" t="str">
        <f t="shared" si="27"/>
        <v/>
      </c>
      <c r="J134" t="str">
        <f t="shared" si="27"/>
        <v/>
      </c>
      <c r="K134" t="str">
        <f t="shared" si="27"/>
        <v/>
      </c>
      <c r="L134" t="str">
        <f t="shared" si="27"/>
        <v/>
      </c>
      <c r="M134" t="str">
        <f t="shared" si="27"/>
        <v/>
      </c>
      <c r="N134" t="str">
        <f t="shared" si="27"/>
        <v/>
      </c>
      <c r="O134" t="str">
        <f t="shared" si="27"/>
        <v/>
      </c>
      <c r="P134" t="str">
        <f t="shared" si="27"/>
        <v/>
      </c>
      <c r="Q134" t="str">
        <f t="shared" si="27"/>
        <v/>
      </c>
      <c r="R134" t="str">
        <f t="shared" si="27"/>
        <v/>
      </c>
      <c r="S134" t="str">
        <f t="shared" si="27"/>
        <v/>
      </c>
      <c r="T134" t="str">
        <f t="shared" si="27"/>
        <v/>
      </c>
      <c r="U134" t="str">
        <f t="shared" si="27"/>
        <v/>
      </c>
      <c r="V134" t="str">
        <f t="shared" si="26"/>
        <v/>
      </c>
      <c r="W134" t="str">
        <f t="shared" si="26"/>
        <v/>
      </c>
      <c r="X134" t="str">
        <f t="shared" si="26"/>
        <v/>
      </c>
      <c r="Y134" t="str">
        <f t="shared" si="26"/>
        <v/>
      </c>
      <c r="Z134" t="str">
        <f t="shared" si="26"/>
        <v/>
      </c>
      <c r="AA134" t="str">
        <f t="shared" si="26"/>
        <v/>
      </c>
      <c r="AB134" t="str">
        <f t="shared" si="26"/>
        <v/>
      </c>
      <c r="AC134" t="str">
        <f t="shared" si="26"/>
        <v/>
      </c>
      <c r="AD134" t="str">
        <f t="shared" si="26"/>
        <v/>
      </c>
      <c r="AE134" t="str">
        <f t="shared" si="26"/>
        <v/>
      </c>
      <c r="AF134" t="str">
        <f t="shared" si="26"/>
        <v/>
      </c>
      <c r="AG134" t="str">
        <f t="shared" si="26"/>
        <v/>
      </c>
      <c r="AH134">
        <f t="shared" si="24"/>
        <v>0</v>
      </c>
      <c r="AI134">
        <f t="shared" si="25"/>
        <v>0</v>
      </c>
    </row>
    <row r="135" spans="2:35" hidden="1" x14ac:dyDescent="0.2">
      <c r="B135" s="21" t="str">
        <f>IF(ISNA(LOOKUP($C135,BLIOTECAS!$B$1:$B$27,BLIOTECAS!C$1:C$27)),"",LOOKUP($C135,BLIOTECAS!$B$1:$B$27,BLIOTECAS!C$1:C$27))</f>
        <v/>
      </c>
      <c r="C135" t="str">
        <f>TABLA!E135</f>
        <v>F. Filología</v>
      </c>
      <c r="D135" s="134">
        <f>TABLA!AV135</f>
        <v>0</v>
      </c>
      <c r="E135" s="271">
        <f>TABLA!BA135</f>
        <v>0</v>
      </c>
      <c r="F135" t="str">
        <f t="shared" si="27"/>
        <v/>
      </c>
      <c r="G135" t="str">
        <f t="shared" si="27"/>
        <v/>
      </c>
      <c r="H135" t="str">
        <f t="shared" si="27"/>
        <v/>
      </c>
      <c r="I135" t="str">
        <f t="shared" si="27"/>
        <v/>
      </c>
      <c r="J135" t="str">
        <f t="shared" si="27"/>
        <v/>
      </c>
      <c r="K135" t="str">
        <f t="shared" si="27"/>
        <v/>
      </c>
      <c r="L135" t="str">
        <f t="shared" si="27"/>
        <v/>
      </c>
      <c r="M135" t="str">
        <f t="shared" si="27"/>
        <v/>
      </c>
      <c r="N135" t="str">
        <f t="shared" si="27"/>
        <v/>
      </c>
      <c r="O135" t="str">
        <f t="shared" si="27"/>
        <v/>
      </c>
      <c r="P135" t="str">
        <f t="shared" si="27"/>
        <v/>
      </c>
      <c r="Q135" t="str">
        <f t="shared" si="27"/>
        <v/>
      </c>
      <c r="R135" t="str">
        <f t="shared" si="27"/>
        <v/>
      </c>
      <c r="S135" t="str">
        <f t="shared" si="27"/>
        <v/>
      </c>
      <c r="T135" t="str">
        <f t="shared" si="27"/>
        <v/>
      </c>
      <c r="U135" t="str">
        <f t="shared" si="27"/>
        <v/>
      </c>
      <c r="V135" t="str">
        <f t="shared" si="26"/>
        <v/>
      </c>
      <c r="W135" t="str">
        <f t="shared" si="26"/>
        <v/>
      </c>
      <c r="X135" t="str">
        <f t="shared" si="26"/>
        <v/>
      </c>
      <c r="Y135" t="str">
        <f t="shared" si="26"/>
        <v/>
      </c>
      <c r="Z135" t="str">
        <f t="shared" si="26"/>
        <v/>
      </c>
      <c r="AA135" t="str">
        <f t="shared" si="26"/>
        <v/>
      </c>
      <c r="AB135" t="str">
        <f t="shared" si="26"/>
        <v/>
      </c>
      <c r="AC135" t="str">
        <f t="shared" si="26"/>
        <v/>
      </c>
      <c r="AD135" t="str">
        <f t="shared" si="26"/>
        <v/>
      </c>
      <c r="AE135" t="str">
        <f t="shared" si="26"/>
        <v/>
      </c>
      <c r="AF135" t="str">
        <f t="shared" si="26"/>
        <v/>
      </c>
      <c r="AG135" t="str">
        <f t="shared" si="26"/>
        <v/>
      </c>
      <c r="AH135">
        <f t="shared" si="24"/>
        <v>0</v>
      </c>
      <c r="AI135">
        <f t="shared" si="25"/>
        <v>0</v>
      </c>
    </row>
    <row r="136" spans="2:35" hidden="1" x14ac:dyDescent="0.2">
      <c r="B136" s="21" t="str">
        <f>IF(ISNA(LOOKUP($C136,BLIOTECAS!$B$1:$B$27,BLIOTECAS!C$1:C$27)),"",LOOKUP($C136,BLIOTECAS!$B$1:$B$27,BLIOTECAS!C$1:C$27))</f>
        <v/>
      </c>
      <c r="C136" t="str">
        <f>TABLA!E136</f>
        <v>F. Ciencias Geológicas</v>
      </c>
      <c r="D136" s="134">
        <f>TABLA!AV136</f>
        <v>0</v>
      </c>
      <c r="E136" s="271">
        <f>TABLA!BA136</f>
        <v>0</v>
      </c>
      <c r="F136" t="str">
        <f t="shared" si="27"/>
        <v/>
      </c>
      <c r="G136" t="str">
        <f t="shared" si="27"/>
        <v/>
      </c>
      <c r="H136" t="str">
        <f t="shared" si="27"/>
        <v/>
      </c>
      <c r="I136" t="str">
        <f t="shared" si="27"/>
        <v/>
      </c>
      <c r="J136" t="str">
        <f t="shared" si="27"/>
        <v/>
      </c>
      <c r="K136" t="str">
        <f t="shared" si="27"/>
        <v/>
      </c>
      <c r="L136" t="str">
        <f t="shared" si="27"/>
        <v/>
      </c>
      <c r="M136" t="str">
        <f t="shared" si="27"/>
        <v/>
      </c>
      <c r="N136" t="str">
        <f t="shared" si="27"/>
        <v/>
      </c>
      <c r="O136" t="str">
        <f t="shared" si="27"/>
        <v/>
      </c>
      <c r="P136" t="str">
        <f t="shared" si="27"/>
        <v/>
      </c>
      <c r="Q136" t="str">
        <f t="shared" si="27"/>
        <v/>
      </c>
      <c r="R136" t="str">
        <f t="shared" si="27"/>
        <v/>
      </c>
      <c r="S136" t="str">
        <f t="shared" si="27"/>
        <v/>
      </c>
      <c r="T136" t="str">
        <f t="shared" si="27"/>
        <v/>
      </c>
      <c r="U136" t="str">
        <f t="shared" si="27"/>
        <v/>
      </c>
      <c r="V136" t="str">
        <f t="shared" si="26"/>
        <v/>
      </c>
      <c r="W136" t="str">
        <f t="shared" si="26"/>
        <v/>
      </c>
      <c r="X136" t="str">
        <f t="shared" si="26"/>
        <v/>
      </c>
      <c r="Y136" t="str">
        <f t="shared" si="26"/>
        <v/>
      </c>
      <c r="Z136" t="str">
        <f t="shared" si="26"/>
        <v/>
      </c>
      <c r="AA136" t="str">
        <f t="shared" si="26"/>
        <v/>
      </c>
      <c r="AB136" t="str">
        <f t="shared" si="26"/>
        <v/>
      </c>
      <c r="AC136" t="str">
        <f t="shared" si="26"/>
        <v/>
      </c>
      <c r="AD136" t="str">
        <f t="shared" si="26"/>
        <v/>
      </c>
      <c r="AE136" t="str">
        <f t="shared" si="26"/>
        <v/>
      </c>
      <c r="AF136" t="str">
        <f t="shared" si="26"/>
        <v/>
      </c>
      <c r="AG136" t="str">
        <f t="shared" si="26"/>
        <v/>
      </c>
      <c r="AH136">
        <f t="shared" si="24"/>
        <v>0</v>
      </c>
      <c r="AI136">
        <f t="shared" si="25"/>
        <v>0</v>
      </c>
    </row>
    <row r="137" spans="2:35" hidden="1" x14ac:dyDescent="0.2">
      <c r="B137" s="21" t="str">
        <f>IF(ISNA(LOOKUP($C137,BLIOTECAS!$B$1:$B$27,BLIOTECAS!C$1:C$27)),"",LOOKUP($C137,BLIOTECAS!$B$1:$B$27,BLIOTECAS!C$1:C$27))</f>
        <v/>
      </c>
      <c r="C137" t="str">
        <f>TABLA!E137</f>
        <v>F. Ciencias Económicas y Empresariales</v>
      </c>
      <c r="D137" s="134" t="str">
        <f>TABLA!AV137</f>
        <v>Más bases de datos</v>
      </c>
      <c r="E137" s="271" t="str">
        <f>TABLA!BA137</f>
        <v>Navegar no es sencillo y se tendrían que incorporar más bases de datos para poder investigar</v>
      </c>
      <c r="F137" t="str">
        <f t="shared" si="27"/>
        <v/>
      </c>
      <c r="G137" t="str">
        <f t="shared" si="27"/>
        <v/>
      </c>
      <c r="H137" t="str">
        <f t="shared" si="27"/>
        <v/>
      </c>
      <c r="I137" t="str">
        <f t="shared" si="27"/>
        <v/>
      </c>
      <c r="J137" t="str">
        <f t="shared" si="27"/>
        <v/>
      </c>
      <c r="K137" t="str">
        <f t="shared" si="27"/>
        <v/>
      </c>
      <c r="L137" t="str">
        <f t="shared" si="27"/>
        <v/>
      </c>
      <c r="M137" t="str">
        <f t="shared" si="27"/>
        <v/>
      </c>
      <c r="N137" t="str">
        <f t="shared" si="27"/>
        <v/>
      </c>
      <c r="O137" t="str">
        <f t="shared" si="27"/>
        <v/>
      </c>
      <c r="P137" t="str">
        <f t="shared" si="27"/>
        <v/>
      </c>
      <c r="Q137" t="str">
        <f t="shared" si="27"/>
        <v/>
      </c>
      <c r="R137" t="str">
        <f t="shared" si="27"/>
        <v/>
      </c>
      <c r="S137" t="str">
        <f t="shared" si="27"/>
        <v/>
      </c>
      <c r="T137" t="str">
        <f t="shared" si="27"/>
        <v/>
      </c>
      <c r="U137" t="str">
        <f t="shared" si="27"/>
        <v/>
      </c>
      <c r="V137" t="str">
        <f t="shared" si="26"/>
        <v/>
      </c>
      <c r="W137" t="str">
        <f t="shared" si="26"/>
        <v/>
      </c>
      <c r="X137" t="str">
        <f t="shared" si="26"/>
        <v/>
      </c>
      <c r="Y137" t="str">
        <f t="shared" si="26"/>
        <v/>
      </c>
      <c r="Z137" t="str">
        <f t="shared" si="26"/>
        <v/>
      </c>
      <c r="AA137" t="str">
        <f t="shared" si="26"/>
        <v/>
      </c>
      <c r="AB137" t="str">
        <f t="shared" si="26"/>
        <v/>
      </c>
      <c r="AC137" t="str">
        <f t="shared" si="26"/>
        <v/>
      </c>
      <c r="AD137" t="str">
        <f t="shared" si="26"/>
        <v/>
      </c>
      <c r="AE137" t="str">
        <f t="shared" si="26"/>
        <v/>
      </c>
      <c r="AF137" t="str">
        <f t="shared" si="26"/>
        <v/>
      </c>
      <c r="AG137" t="str">
        <f t="shared" si="26"/>
        <v/>
      </c>
      <c r="AH137">
        <f t="shared" si="24"/>
        <v>1</v>
      </c>
      <c r="AI137">
        <f t="shared" si="25"/>
        <v>1</v>
      </c>
    </row>
    <row r="138" spans="2:35" ht="89.25" hidden="1" x14ac:dyDescent="0.2">
      <c r="B138" s="21" t="str">
        <f>IF(ISNA(LOOKUP($C138,BLIOTECAS!$B$1:$B$27,BLIOTECAS!C$1:C$27)),"",LOOKUP($C138,BLIOTECAS!$B$1:$B$27,BLIOTECAS!C$1:C$27))</f>
        <v/>
      </c>
      <c r="C138" t="str">
        <f>TABLA!E138</f>
        <v>F. Enfermería, Fisioterapia y Podología</v>
      </c>
      <c r="D138" s="134">
        <f>TABLA!AV138</f>
        <v>0</v>
      </c>
      <c r="E138" s="271" t="str">
        <f>TABLA!BA138</f>
        <v>El Servicio de la biblioteca de la Facultad de Enfermería, Fisioterapia y Podología es inmejorable en cuanto a su calidad y su personal. Pero yo soy contraría a la vida digital y on line que nos están imponiendo, que considero que no hace sino empobrecernos como seres humanos. Valoro los libros en papel y la atención cara a cara. Me niego a utilizar libros que no están impresos salvo casos de extrema necesidad. Resistiré la inmersión digital tanto como me sea posible, por razones personales. Pero nuestra biblioteca merece la máxima puntuación.</v>
      </c>
      <c r="F138" t="str">
        <f t="shared" si="27"/>
        <v/>
      </c>
      <c r="G138" t="str">
        <f t="shared" si="27"/>
        <v/>
      </c>
      <c r="H138" t="str">
        <f t="shared" si="27"/>
        <v/>
      </c>
      <c r="I138" t="str">
        <f t="shared" si="27"/>
        <v/>
      </c>
      <c r="J138" t="str">
        <f t="shared" si="27"/>
        <v/>
      </c>
      <c r="K138" t="str">
        <f t="shared" si="27"/>
        <v/>
      </c>
      <c r="L138" t="str">
        <f t="shared" si="27"/>
        <v/>
      </c>
      <c r="M138" t="str">
        <f t="shared" si="27"/>
        <v/>
      </c>
      <c r="N138" t="str">
        <f t="shared" si="27"/>
        <v/>
      </c>
      <c r="O138" t="str">
        <f t="shared" si="27"/>
        <v/>
      </c>
      <c r="P138" t="str">
        <f t="shared" si="27"/>
        <v/>
      </c>
      <c r="Q138" t="str">
        <f t="shared" si="27"/>
        <v/>
      </c>
      <c r="R138" t="str">
        <f t="shared" si="27"/>
        <v/>
      </c>
      <c r="S138" t="str">
        <f t="shared" si="27"/>
        <v/>
      </c>
      <c r="T138" t="str">
        <f t="shared" si="27"/>
        <v/>
      </c>
      <c r="U138" t="str">
        <f t="shared" si="27"/>
        <v/>
      </c>
      <c r="V138" t="str">
        <f t="shared" si="26"/>
        <v/>
      </c>
      <c r="W138" t="str">
        <f t="shared" si="26"/>
        <v/>
      </c>
      <c r="X138" t="str">
        <f t="shared" si="26"/>
        <v/>
      </c>
      <c r="Y138" t="str">
        <f t="shared" si="26"/>
        <v/>
      </c>
      <c r="Z138" t="str">
        <f t="shared" si="26"/>
        <v/>
      </c>
      <c r="AA138" t="str">
        <f t="shared" si="26"/>
        <v>x</v>
      </c>
      <c r="AB138" t="str">
        <f t="shared" si="26"/>
        <v/>
      </c>
      <c r="AC138" t="str">
        <f t="shared" si="26"/>
        <v>x</v>
      </c>
      <c r="AD138" t="str">
        <f t="shared" si="26"/>
        <v/>
      </c>
      <c r="AE138" t="str">
        <f t="shared" si="26"/>
        <v/>
      </c>
      <c r="AF138" t="str">
        <f t="shared" si="26"/>
        <v/>
      </c>
      <c r="AG138" t="str">
        <f t="shared" si="26"/>
        <v/>
      </c>
      <c r="AH138">
        <f t="shared" si="24"/>
        <v>0</v>
      </c>
      <c r="AI138">
        <f t="shared" si="25"/>
        <v>1</v>
      </c>
    </row>
    <row r="139" spans="2:35" hidden="1" x14ac:dyDescent="0.2">
      <c r="B139" s="21" t="str">
        <f>IF(ISNA(LOOKUP($C139,BLIOTECAS!$B$1:$B$27,BLIOTECAS!C$1:C$27)),"",LOOKUP($C139,BLIOTECAS!$B$1:$B$27,BLIOTECAS!C$1:C$27))</f>
        <v/>
      </c>
      <c r="C139">
        <f>TABLA!E139</f>
        <v>0</v>
      </c>
      <c r="D139" s="134">
        <f>TABLA!AV139</f>
        <v>0</v>
      </c>
      <c r="E139" s="271">
        <f>TABLA!BA139</f>
        <v>0</v>
      </c>
      <c r="F139" t="str">
        <f t="shared" si="27"/>
        <v/>
      </c>
      <c r="G139" t="str">
        <f t="shared" si="27"/>
        <v/>
      </c>
      <c r="H139" t="str">
        <f t="shared" si="27"/>
        <v/>
      </c>
      <c r="I139" t="str">
        <f t="shared" si="27"/>
        <v/>
      </c>
      <c r="J139" t="str">
        <f t="shared" si="27"/>
        <v/>
      </c>
      <c r="K139" t="str">
        <f t="shared" si="27"/>
        <v/>
      </c>
      <c r="L139" t="str">
        <f t="shared" si="27"/>
        <v/>
      </c>
      <c r="M139" t="str">
        <f t="shared" si="27"/>
        <v/>
      </c>
      <c r="N139" t="str">
        <f t="shared" si="27"/>
        <v/>
      </c>
      <c r="O139" t="str">
        <f t="shared" si="27"/>
        <v/>
      </c>
      <c r="P139" t="str">
        <f t="shared" si="27"/>
        <v/>
      </c>
      <c r="Q139" t="str">
        <f t="shared" si="27"/>
        <v/>
      </c>
      <c r="R139" t="str">
        <f t="shared" si="27"/>
        <v/>
      </c>
      <c r="S139" t="str">
        <f t="shared" si="27"/>
        <v/>
      </c>
      <c r="T139" t="str">
        <f t="shared" si="27"/>
        <v/>
      </c>
      <c r="U139" t="str">
        <f t="shared" si="27"/>
        <v/>
      </c>
      <c r="V139" t="str">
        <f t="shared" si="26"/>
        <v/>
      </c>
      <c r="W139" t="str">
        <f t="shared" si="26"/>
        <v/>
      </c>
      <c r="X139" t="str">
        <f t="shared" si="26"/>
        <v/>
      </c>
      <c r="Y139" t="str">
        <f t="shared" si="26"/>
        <v/>
      </c>
      <c r="Z139" t="str">
        <f t="shared" si="26"/>
        <v/>
      </c>
      <c r="AA139" t="str">
        <f t="shared" si="26"/>
        <v/>
      </c>
      <c r="AB139" t="str">
        <f t="shared" si="26"/>
        <v/>
      </c>
      <c r="AC139" t="str">
        <f t="shared" si="26"/>
        <v/>
      </c>
      <c r="AD139" t="str">
        <f t="shared" si="26"/>
        <v/>
      </c>
      <c r="AE139" t="str">
        <f t="shared" si="26"/>
        <v/>
      </c>
      <c r="AF139" t="str">
        <f t="shared" si="26"/>
        <v/>
      </c>
      <c r="AG139" t="str">
        <f t="shared" si="26"/>
        <v/>
      </c>
      <c r="AH139">
        <f t="shared" si="24"/>
        <v>0</v>
      </c>
      <c r="AI139">
        <f t="shared" si="25"/>
        <v>0</v>
      </c>
    </row>
    <row r="140" spans="2:35" hidden="1" x14ac:dyDescent="0.2">
      <c r="B140" s="21" t="str">
        <f>IF(ISNA(LOOKUP($C140,BLIOTECAS!$B$1:$B$27,BLIOTECAS!C$1:C$27)),"",LOOKUP($C140,BLIOTECAS!$B$1:$B$27,BLIOTECAS!C$1:C$27))</f>
        <v/>
      </c>
      <c r="C140" t="str">
        <f>TABLA!E140</f>
        <v>F. Educación - Centro de Formación del Profesorado</v>
      </c>
      <c r="D140" s="134">
        <f>TABLA!AV140</f>
        <v>0</v>
      </c>
      <c r="E140" s="271">
        <f>TABLA!BA140</f>
        <v>0</v>
      </c>
      <c r="F140" t="str">
        <f t="shared" si="27"/>
        <v/>
      </c>
      <c r="G140" t="str">
        <f t="shared" si="27"/>
        <v/>
      </c>
      <c r="H140" t="str">
        <f t="shared" si="27"/>
        <v/>
      </c>
      <c r="I140" t="str">
        <f t="shared" si="27"/>
        <v/>
      </c>
      <c r="J140" t="str">
        <f t="shared" si="27"/>
        <v/>
      </c>
      <c r="K140" t="str">
        <f t="shared" si="27"/>
        <v/>
      </c>
      <c r="L140" t="str">
        <f t="shared" si="27"/>
        <v/>
      </c>
      <c r="M140" t="str">
        <f t="shared" si="27"/>
        <v/>
      </c>
      <c r="N140" t="str">
        <f t="shared" si="27"/>
        <v/>
      </c>
      <c r="O140" t="str">
        <f t="shared" si="27"/>
        <v/>
      </c>
      <c r="P140" t="str">
        <f t="shared" si="27"/>
        <v/>
      </c>
      <c r="Q140" t="str">
        <f t="shared" si="27"/>
        <v/>
      </c>
      <c r="R140" t="str">
        <f t="shared" si="27"/>
        <v/>
      </c>
      <c r="S140" t="str">
        <f t="shared" si="27"/>
        <v/>
      </c>
      <c r="T140" t="str">
        <f t="shared" si="27"/>
        <v/>
      </c>
      <c r="U140" t="str">
        <f t="shared" si="27"/>
        <v/>
      </c>
      <c r="V140" t="str">
        <f t="shared" si="26"/>
        <v/>
      </c>
      <c r="W140" t="str">
        <f t="shared" si="26"/>
        <v/>
      </c>
      <c r="X140" t="str">
        <f t="shared" si="26"/>
        <v/>
      </c>
      <c r="Y140" t="str">
        <f t="shared" si="26"/>
        <v/>
      </c>
      <c r="Z140" t="str">
        <f t="shared" si="26"/>
        <v/>
      </c>
      <c r="AA140" t="str">
        <f t="shared" si="26"/>
        <v/>
      </c>
      <c r="AB140" t="str">
        <f t="shared" si="26"/>
        <v/>
      </c>
      <c r="AC140" t="str">
        <f t="shared" si="26"/>
        <v/>
      </c>
      <c r="AD140" t="str">
        <f t="shared" si="26"/>
        <v/>
      </c>
      <c r="AE140" t="str">
        <f t="shared" si="26"/>
        <v/>
      </c>
      <c r="AF140" t="str">
        <f t="shared" si="26"/>
        <v/>
      </c>
      <c r="AG140" t="str">
        <f t="shared" si="26"/>
        <v/>
      </c>
      <c r="AH140">
        <f t="shared" si="24"/>
        <v>0</v>
      </c>
      <c r="AI140">
        <f t="shared" si="25"/>
        <v>0</v>
      </c>
    </row>
    <row r="141" spans="2:35" hidden="1" x14ac:dyDescent="0.2">
      <c r="B141" s="21" t="str">
        <f>IF(ISNA(LOOKUP($C141,BLIOTECAS!$B$1:$B$27,BLIOTECAS!C$1:C$27)),"",LOOKUP($C141,BLIOTECAS!$B$1:$B$27,BLIOTECAS!C$1:C$27))</f>
        <v/>
      </c>
      <c r="C141" t="str">
        <f>TABLA!E141</f>
        <v>F. Educación - Centro de Formación del Profesorado</v>
      </c>
      <c r="D141" s="134">
        <f>TABLA!AV141</f>
        <v>0</v>
      </c>
      <c r="E141" s="271">
        <f>TABLA!BA141</f>
        <v>0</v>
      </c>
      <c r="F141" t="str">
        <f t="shared" si="27"/>
        <v/>
      </c>
      <c r="G141" t="str">
        <f t="shared" si="27"/>
        <v/>
      </c>
      <c r="H141" t="str">
        <f t="shared" si="27"/>
        <v/>
      </c>
      <c r="I141" t="str">
        <f t="shared" si="27"/>
        <v/>
      </c>
      <c r="J141" t="str">
        <f t="shared" si="27"/>
        <v/>
      </c>
      <c r="K141" t="str">
        <f t="shared" si="27"/>
        <v/>
      </c>
      <c r="L141" t="str">
        <f t="shared" si="27"/>
        <v/>
      </c>
      <c r="M141" t="str">
        <f t="shared" si="27"/>
        <v/>
      </c>
      <c r="N141" t="str">
        <f t="shared" si="27"/>
        <v/>
      </c>
      <c r="O141" t="str">
        <f t="shared" si="27"/>
        <v/>
      </c>
      <c r="P141" t="str">
        <f t="shared" si="27"/>
        <v/>
      </c>
      <c r="Q141" t="str">
        <f t="shared" si="27"/>
        <v/>
      </c>
      <c r="R141" t="str">
        <f t="shared" si="27"/>
        <v/>
      </c>
      <c r="S141" t="str">
        <f t="shared" si="27"/>
        <v/>
      </c>
      <c r="T141" t="str">
        <f t="shared" si="27"/>
        <v/>
      </c>
      <c r="U141" t="str">
        <f t="shared" si="27"/>
        <v/>
      </c>
      <c r="V141" t="str">
        <f t="shared" si="26"/>
        <v/>
      </c>
      <c r="W141" t="str">
        <f t="shared" si="26"/>
        <v/>
      </c>
      <c r="X141" t="str">
        <f t="shared" si="26"/>
        <v/>
      </c>
      <c r="Y141" t="str">
        <f t="shared" si="26"/>
        <v/>
      </c>
      <c r="Z141" t="str">
        <f t="shared" si="26"/>
        <v/>
      </c>
      <c r="AA141" t="str">
        <f t="shared" si="26"/>
        <v/>
      </c>
      <c r="AB141" t="str">
        <f t="shared" si="26"/>
        <v/>
      </c>
      <c r="AC141" t="str">
        <f t="shared" si="26"/>
        <v/>
      </c>
      <c r="AD141" t="str">
        <f t="shared" si="26"/>
        <v/>
      </c>
      <c r="AE141" t="str">
        <f t="shared" si="26"/>
        <v/>
      </c>
      <c r="AF141" t="str">
        <f t="shared" si="26"/>
        <v/>
      </c>
      <c r="AG141" t="str">
        <f t="shared" si="26"/>
        <v/>
      </c>
      <c r="AH141">
        <f t="shared" si="24"/>
        <v>0</v>
      </c>
      <c r="AI141">
        <f t="shared" si="25"/>
        <v>0</v>
      </c>
    </row>
    <row r="142" spans="2:35" hidden="1" x14ac:dyDescent="0.2">
      <c r="B142" s="21" t="str">
        <f>IF(ISNA(LOOKUP($C142,BLIOTECAS!$B$1:$B$27,BLIOTECAS!C$1:C$27)),"",LOOKUP($C142,BLIOTECAS!$B$1:$B$27,BLIOTECAS!C$1:C$27))</f>
        <v/>
      </c>
      <c r="C142" t="str">
        <f>TABLA!E142</f>
        <v>F. Comercio y Turismo</v>
      </c>
      <c r="D142" s="134">
        <f>TABLA!AV142</f>
        <v>0</v>
      </c>
      <c r="E142" s="271">
        <f>TABLA!BA142</f>
        <v>0</v>
      </c>
      <c r="F142" t="str">
        <f t="shared" si="27"/>
        <v/>
      </c>
      <c r="G142" t="str">
        <f t="shared" si="27"/>
        <v/>
      </c>
      <c r="H142" t="str">
        <f t="shared" si="27"/>
        <v/>
      </c>
      <c r="I142" t="str">
        <f t="shared" si="27"/>
        <v/>
      </c>
      <c r="J142" t="str">
        <f t="shared" si="27"/>
        <v/>
      </c>
      <c r="K142" t="str">
        <f t="shared" si="27"/>
        <v/>
      </c>
      <c r="L142" t="str">
        <f t="shared" si="27"/>
        <v/>
      </c>
      <c r="M142" t="str">
        <f t="shared" si="27"/>
        <v/>
      </c>
      <c r="N142" t="str">
        <f t="shared" si="27"/>
        <v/>
      </c>
      <c r="O142" t="str">
        <f t="shared" si="27"/>
        <v/>
      </c>
      <c r="P142" t="str">
        <f t="shared" si="27"/>
        <v/>
      </c>
      <c r="Q142" t="str">
        <f t="shared" si="27"/>
        <v/>
      </c>
      <c r="R142" t="str">
        <f t="shared" si="27"/>
        <v/>
      </c>
      <c r="S142" t="str">
        <f t="shared" si="27"/>
        <v/>
      </c>
      <c r="T142" t="str">
        <f t="shared" si="27"/>
        <v/>
      </c>
      <c r="U142" t="str">
        <f t="shared" si="27"/>
        <v/>
      </c>
      <c r="V142" t="str">
        <f t="shared" si="26"/>
        <v/>
      </c>
      <c r="W142" t="str">
        <f t="shared" si="26"/>
        <v/>
      </c>
      <c r="X142" t="str">
        <f t="shared" si="26"/>
        <v/>
      </c>
      <c r="Y142" t="str">
        <f t="shared" si="26"/>
        <v/>
      </c>
      <c r="Z142" t="str">
        <f t="shared" si="26"/>
        <v/>
      </c>
      <c r="AA142" t="str">
        <f t="shared" si="26"/>
        <v/>
      </c>
      <c r="AB142" t="str">
        <f t="shared" si="26"/>
        <v/>
      </c>
      <c r="AC142" t="str">
        <f t="shared" si="26"/>
        <v/>
      </c>
      <c r="AD142" t="str">
        <f t="shared" si="26"/>
        <v/>
      </c>
      <c r="AE142" t="str">
        <f t="shared" si="26"/>
        <v/>
      </c>
      <c r="AF142" t="str">
        <f t="shared" si="26"/>
        <v/>
      </c>
      <c r="AG142" t="str">
        <f t="shared" si="26"/>
        <v/>
      </c>
      <c r="AH142">
        <f t="shared" si="24"/>
        <v>0</v>
      </c>
      <c r="AI142">
        <f t="shared" si="25"/>
        <v>0</v>
      </c>
    </row>
    <row r="143" spans="2:35" ht="25.5" hidden="1" x14ac:dyDescent="0.2">
      <c r="B143" s="21" t="str">
        <f>IF(ISNA(LOOKUP($C143,BLIOTECAS!$B$1:$B$27,BLIOTECAS!C$1:C$27)),"",LOOKUP($C143,BLIOTECAS!$B$1:$B$27,BLIOTECAS!C$1:C$27))</f>
        <v/>
      </c>
      <c r="C143" t="str">
        <f>TABLA!E143</f>
        <v>F. Ciencias Económicas y Empresariales</v>
      </c>
      <c r="D143" s="134" t="str">
        <f>TABLA!AV143</f>
        <v>Creo que los cursos debían de ser obligatorios para los alumnos</v>
      </c>
      <c r="E143" s="271" t="str">
        <f>TABLA!BA143</f>
        <v>La atención del personal de biblioteca de la Fac, Económicas es muy buena. La web es liosa y a veces tardas mucho tiempo en encontrar algo que sabes que está.</v>
      </c>
      <c r="F143" t="str">
        <f t="shared" si="27"/>
        <v/>
      </c>
      <c r="G143" t="str">
        <f t="shared" si="27"/>
        <v/>
      </c>
      <c r="H143" t="str">
        <f t="shared" si="27"/>
        <v/>
      </c>
      <c r="I143" t="str">
        <f t="shared" si="27"/>
        <v/>
      </c>
      <c r="J143" t="str">
        <f t="shared" si="27"/>
        <v/>
      </c>
      <c r="K143" t="str">
        <f t="shared" si="27"/>
        <v/>
      </c>
      <c r="L143" t="str">
        <f t="shared" si="27"/>
        <v/>
      </c>
      <c r="M143" t="str">
        <f t="shared" si="27"/>
        <v/>
      </c>
      <c r="N143" t="str">
        <f t="shared" si="27"/>
        <v/>
      </c>
      <c r="O143" t="str">
        <f t="shared" si="27"/>
        <v/>
      </c>
      <c r="P143" t="str">
        <f t="shared" si="27"/>
        <v/>
      </c>
      <c r="Q143" t="str">
        <f t="shared" si="27"/>
        <v/>
      </c>
      <c r="R143" t="str">
        <f t="shared" si="27"/>
        <v/>
      </c>
      <c r="S143" t="str">
        <f t="shared" si="27"/>
        <v/>
      </c>
      <c r="T143" t="str">
        <f t="shared" si="27"/>
        <v/>
      </c>
      <c r="U143" t="str">
        <f t="shared" si="27"/>
        <v/>
      </c>
      <c r="V143" t="str">
        <f t="shared" si="26"/>
        <v/>
      </c>
      <c r="W143" t="str">
        <f t="shared" si="26"/>
        <v/>
      </c>
      <c r="X143" t="str">
        <f t="shared" si="26"/>
        <v/>
      </c>
      <c r="Y143" t="str">
        <f t="shared" si="26"/>
        <v/>
      </c>
      <c r="Z143" t="str">
        <f t="shared" si="26"/>
        <v/>
      </c>
      <c r="AA143" t="str">
        <f t="shared" si="26"/>
        <v>x</v>
      </c>
      <c r="AB143" t="str">
        <f t="shared" si="26"/>
        <v/>
      </c>
      <c r="AC143" t="str">
        <f t="shared" si="26"/>
        <v/>
      </c>
      <c r="AD143" t="str">
        <f t="shared" si="26"/>
        <v/>
      </c>
      <c r="AE143" t="str">
        <f t="shared" si="26"/>
        <v/>
      </c>
      <c r="AF143" t="str">
        <f t="shared" si="26"/>
        <v>x</v>
      </c>
      <c r="AG143" t="str">
        <f t="shared" si="26"/>
        <v/>
      </c>
      <c r="AH143">
        <f t="shared" si="24"/>
        <v>1</v>
      </c>
      <c r="AI143">
        <f t="shared" si="25"/>
        <v>1</v>
      </c>
    </row>
    <row r="144" spans="2:35" hidden="1" x14ac:dyDescent="0.2">
      <c r="B144" s="21" t="str">
        <f>IF(ISNA(LOOKUP($C144,BLIOTECAS!$B$1:$B$27,BLIOTECAS!C$1:C$27)),"",LOOKUP($C144,BLIOTECAS!$B$1:$B$27,BLIOTECAS!C$1:C$27))</f>
        <v/>
      </c>
      <c r="C144" t="str">
        <f>TABLA!E144</f>
        <v>F. Medicina</v>
      </c>
      <c r="D144" s="134">
        <f>TABLA!AV144</f>
        <v>0</v>
      </c>
      <c r="E144" s="271">
        <f>TABLA!BA144</f>
        <v>0</v>
      </c>
      <c r="F144" t="str">
        <f t="shared" si="27"/>
        <v/>
      </c>
      <c r="G144" t="str">
        <f t="shared" si="27"/>
        <v/>
      </c>
      <c r="H144" t="str">
        <f t="shared" si="27"/>
        <v/>
      </c>
      <c r="I144" t="str">
        <f t="shared" si="27"/>
        <v/>
      </c>
      <c r="J144" t="str">
        <f t="shared" si="27"/>
        <v/>
      </c>
      <c r="K144" t="str">
        <f t="shared" si="27"/>
        <v/>
      </c>
      <c r="L144" t="str">
        <f t="shared" si="27"/>
        <v/>
      </c>
      <c r="M144" t="str">
        <f t="shared" si="27"/>
        <v/>
      </c>
      <c r="N144" t="str">
        <f t="shared" si="27"/>
        <v/>
      </c>
      <c r="O144" t="str">
        <f t="shared" si="27"/>
        <v/>
      </c>
      <c r="P144" t="str">
        <f t="shared" si="27"/>
        <v/>
      </c>
      <c r="Q144" t="str">
        <f t="shared" si="27"/>
        <v/>
      </c>
      <c r="R144" t="str">
        <f t="shared" si="27"/>
        <v/>
      </c>
      <c r="S144" t="str">
        <f t="shared" si="27"/>
        <v/>
      </c>
      <c r="T144" t="str">
        <f t="shared" si="27"/>
        <v/>
      </c>
      <c r="U144" t="str">
        <f t="shared" ref="U144:AG159" si="28">IFERROR((IF(FIND(U$1,$E144,1)&gt;0,"x")),"")</f>
        <v/>
      </c>
      <c r="V144" t="str">
        <f t="shared" si="28"/>
        <v/>
      </c>
      <c r="W144" t="str">
        <f t="shared" si="28"/>
        <v/>
      </c>
      <c r="X144" t="str">
        <f t="shared" si="28"/>
        <v/>
      </c>
      <c r="Y144" t="str">
        <f t="shared" si="28"/>
        <v/>
      </c>
      <c r="Z144" t="str">
        <f t="shared" si="28"/>
        <v/>
      </c>
      <c r="AA144" t="str">
        <f t="shared" si="28"/>
        <v/>
      </c>
      <c r="AB144" t="str">
        <f t="shared" si="28"/>
        <v/>
      </c>
      <c r="AC144" t="str">
        <f t="shared" si="28"/>
        <v/>
      </c>
      <c r="AD144" t="str">
        <f t="shared" si="28"/>
        <v/>
      </c>
      <c r="AE144" t="str">
        <f t="shared" si="28"/>
        <v/>
      </c>
      <c r="AF144" t="str">
        <f t="shared" si="28"/>
        <v/>
      </c>
      <c r="AG144" t="str">
        <f t="shared" si="28"/>
        <v/>
      </c>
      <c r="AH144">
        <f t="shared" si="24"/>
        <v>0</v>
      </c>
      <c r="AI144">
        <f t="shared" si="25"/>
        <v>0</v>
      </c>
    </row>
    <row r="145" spans="2:35" hidden="1" x14ac:dyDescent="0.2">
      <c r="B145" s="21" t="str">
        <f>IF(ISNA(LOOKUP($C145,BLIOTECAS!$B$1:$B$27,BLIOTECAS!C$1:C$27)),"",LOOKUP($C145,BLIOTECAS!$B$1:$B$27,BLIOTECAS!C$1:C$27))</f>
        <v/>
      </c>
      <c r="C145" t="str">
        <f>TABLA!E145</f>
        <v>F. Derecho</v>
      </c>
      <c r="D145" s="134">
        <f>TABLA!AV145</f>
        <v>0</v>
      </c>
      <c r="E145" s="271">
        <f>TABLA!BA145</f>
        <v>0</v>
      </c>
      <c r="F145" t="str">
        <f t="shared" ref="F145:U160" si="29">IFERROR((IF(FIND(F$1,$E145,1)&gt;0,"x")),"")</f>
        <v/>
      </c>
      <c r="G145" t="str">
        <f t="shared" si="29"/>
        <v/>
      </c>
      <c r="H145" t="str">
        <f t="shared" si="29"/>
        <v/>
      </c>
      <c r="I145" t="str">
        <f t="shared" si="29"/>
        <v/>
      </c>
      <c r="J145" t="str">
        <f t="shared" si="29"/>
        <v/>
      </c>
      <c r="K145" t="str">
        <f t="shared" si="29"/>
        <v/>
      </c>
      <c r="L145" t="str">
        <f t="shared" si="29"/>
        <v/>
      </c>
      <c r="M145" t="str">
        <f t="shared" si="29"/>
        <v/>
      </c>
      <c r="N145" t="str">
        <f t="shared" si="29"/>
        <v/>
      </c>
      <c r="O145" t="str">
        <f t="shared" si="29"/>
        <v/>
      </c>
      <c r="P145" t="str">
        <f t="shared" si="29"/>
        <v/>
      </c>
      <c r="Q145" t="str">
        <f t="shared" si="29"/>
        <v/>
      </c>
      <c r="R145" t="str">
        <f t="shared" si="29"/>
        <v/>
      </c>
      <c r="S145" t="str">
        <f t="shared" si="29"/>
        <v/>
      </c>
      <c r="T145" t="str">
        <f t="shared" si="29"/>
        <v/>
      </c>
      <c r="U145" t="str">
        <f t="shared" si="29"/>
        <v/>
      </c>
      <c r="V145" t="str">
        <f t="shared" si="28"/>
        <v/>
      </c>
      <c r="W145" t="str">
        <f t="shared" si="28"/>
        <v/>
      </c>
      <c r="X145" t="str">
        <f t="shared" si="28"/>
        <v/>
      </c>
      <c r="Y145" t="str">
        <f t="shared" si="28"/>
        <v/>
      </c>
      <c r="Z145" t="str">
        <f t="shared" si="28"/>
        <v/>
      </c>
      <c r="AA145" t="str">
        <f t="shared" si="28"/>
        <v/>
      </c>
      <c r="AB145" t="str">
        <f t="shared" si="28"/>
        <v/>
      </c>
      <c r="AC145" t="str">
        <f t="shared" si="28"/>
        <v/>
      </c>
      <c r="AD145" t="str">
        <f t="shared" si="28"/>
        <v/>
      </c>
      <c r="AE145" t="str">
        <f t="shared" si="28"/>
        <v/>
      </c>
      <c r="AF145" t="str">
        <f t="shared" si="28"/>
        <v/>
      </c>
      <c r="AG145" t="str">
        <f t="shared" si="28"/>
        <v/>
      </c>
      <c r="AH145">
        <f t="shared" si="24"/>
        <v>0</v>
      </c>
      <c r="AI145">
        <f t="shared" si="25"/>
        <v>0</v>
      </c>
    </row>
    <row r="146" spans="2:35" ht="38.25" hidden="1" x14ac:dyDescent="0.2">
      <c r="B146" s="21" t="str">
        <f>IF(ISNA(LOOKUP($C146,BLIOTECAS!$B$1:$B$27,BLIOTECAS!C$1:C$27)),"",LOOKUP($C146,BLIOTECAS!$B$1:$B$27,BLIOTECAS!C$1:C$27))</f>
        <v/>
      </c>
      <c r="C146" t="str">
        <f>TABLA!E146</f>
        <v>F. Comercio y Turismo</v>
      </c>
      <c r="D146" s="134">
        <f>TABLA!AV146</f>
        <v>0</v>
      </c>
      <c r="E146" s="271" t="str">
        <f>TABLA!BA146</f>
        <v>Agradezco muchísimo la amabilidad de todas las personas que en cualquier biblioteca UCM, (Fac. Comercio y Turismo, Fac. Educación) me han atendido muy amable y pacientemente. Y siempre he acabado obteniendo una respuesta o un recurso. Gracias, sigan así.</v>
      </c>
      <c r="F146" t="str">
        <f t="shared" si="29"/>
        <v/>
      </c>
      <c r="G146" t="str">
        <f t="shared" si="29"/>
        <v/>
      </c>
      <c r="H146" t="str">
        <f t="shared" si="29"/>
        <v/>
      </c>
      <c r="I146" t="str">
        <f t="shared" si="29"/>
        <v/>
      </c>
      <c r="J146" t="str">
        <f t="shared" si="29"/>
        <v/>
      </c>
      <c r="K146" t="str">
        <f t="shared" si="29"/>
        <v/>
      </c>
      <c r="L146" t="str">
        <f t="shared" si="29"/>
        <v/>
      </c>
      <c r="M146" t="str">
        <f t="shared" si="29"/>
        <v/>
      </c>
      <c r="N146" t="str">
        <f t="shared" si="29"/>
        <v/>
      </c>
      <c r="O146" t="str">
        <f t="shared" si="29"/>
        <v/>
      </c>
      <c r="P146" t="str">
        <f t="shared" si="29"/>
        <v/>
      </c>
      <c r="Q146" t="str">
        <f t="shared" si="29"/>
        <v/>
      </c>
      <c r="R146" t="str">
        <f t="shared" si="29"/>
        <v/>
      </c>
      <c r="S146" t="str">
        <f t="shared" si="29"/>
        <v/>
      </c>
      <c r="T146" t="str">
        <f t="shared" si="29"/>
        <v/>
      </c>
      <c r="U146" t="str">
        <f t="shared" si="29"/>
        <v/>
      </c>
      <c r="V146" t="str">
        <f t="shared" si="28"/>
        <v/>
      </c>
      <c r="W146" t="str">
        <f t="shared" si="28"/>
        <v/>
      </c>
      <c r="X146" t="str">
        <f t="shared" si="28"/>
        <v/>
      </c>
      <c r="Y146" t="str">
        <f t="shared" si="28"/>
        <v/>
      </c>
      <c r="Z146" t="str">
        <f t="shared" si="28"/>
        <v/>
      </c>
      <c r="AA146" t="str">
        <f t="shared" si="28"/>
        <v>x</v>
      </c>
      <c r="AB146" t="str">
        <f t="shared" si="28"/>
        <v/>
      </c>
      <c r="AC146" t="str">
        <f t="shared" si="28"/>
        <v/>
      </c>
      <c r="AD146" t="str">
        <f t="shared" si="28"/>
        <v/>
      </c>
      <c r="AE146" t="str">
        <f t="shared" si="28"/>
        <v/>
      </c>
      <c r="AF146" t="str">
        <f t="shared" si="28"/>
        <v/>
      </c>
      <c r="AG146" t="str">
        <f t="shared" si="28"/>
        <v/>
      </c>
      <c r="AH146">
        <f t="shared" si="24"/>
        <v>0</v>
      </c>
      <c r="AI146">
        <f t="shared" si="25"/>
        <v>1</v>
      </c>
    </row>
    <row r="147" spans="2:35" hidden="1" x14ac:dyDescent="0.2">
      <c r="B147" s="21" t="str">
        <f>IF(ISNA(LOOKUP($C147,BLIOTECAS!$B$1:$B$27,BLIOTECAS!C$1:C$27)),"",LOOKUP($C147,BLIOTECAS!$B$1:$B$27,BLIOTECAS!C$1:C$27))</f>
        <v/>
      </c>
      <c r="C147" t="str">
        <f>TABLA!E147</f>
        <v>F. Ciencias Políticas y Sociología</v>
      </c>
      <c r="D147" s="134">
        <f>TABLA!AV147</f>
        <v>0</v>
      </c>
      <c r="E147" s="271">
        <f>TABLA!BA147</f>
        <v>0</v>
      </c>
      <c r="F147" t="str">
        <f t="shared" si="29"/>
        <v/>
      </c>
      <c r="G147" t="str">
        <f t="shared" si="29"/>
        <v/>
      </c>
      <c r="H147" t="str">
        <f t="shared" si="29"/>
        <v/>
      </c>
      <c r="I147" t="str">
        <f t="shared" si="29"/>
        <v/>
      </c>
      <c r="J147" t="str">
        <f t="shared" si="29"/>
        <v/>
      </c>
      <c r="K147" t="str">
        <f t="shared" si="29"/>
        <v/>
      </c>
      <c r="L147" t="str">
        <f t="shared" si="29"/>
        <v/>
      </c>
      <c r="M147" t="str">
        <f t="shared" si="29"/>
        <v/>
      </c>
      <c r="N147" t="str">
        <f t="shared" si="29"/>
        <v/>
      </c>
      <c r="O147" t="str">
        <f t="shared" si="29"/>
        <v/>
      </c>
      <c r="P147" t="str">
        <f t="shared" si="29"/>
        <v/>
      </c>
      <c r="Q147" t="str">
        <f t="shared" si="29"/>
        <v/>
      </c>
      <c r="R147" t="str">
        <f t="shared" si="29"/>
        <v/>
      </c>
      <c r="S147" t="str">
        <f t="shared" si="29"/>
        <v/>
      </c>
      <c r="T147" t="str">
        <f t="shared" si="29"/>
        <v/>
      </c>
      <c r="U147" t="str">
        <f t="shared" si="29"/>
        <v/>
      </c>
      <c r="V147" t="str">
        <f t="shared" si="28"/>
        <v/>
      </c>
      <c r="W147" t="str">
        <f t="shared" si="28"/>
        <v/>
      </c>
      <c r="X147" t="str">
        <f t="shared" si="28"/>
        <v/>
      </c>
      <c r="Y147" t="str">
        <f t="shared" si="28"/>
        <v/>
      </c>
      <c r="Z147" t="str">
        <f t="shared" si="28"/>
        <v/>
      </c>
      <c r="AA147" t="str">
        <f t="shared" si="28"/>
        <v/>
      </c>
      <c r="AB147" t="str">
        <f t="shared" si="28"/>
        <v/>
      </c>
      <c r="AC147" t="str">
        <f t="shared" si="28"/>
        <v/>
      </c>
      <c r="AD147" t="str">
        <f t="shared" si="28"/>
        <v/>
      </c>
      <c r="AE147" t="str">
        <f t="shared" si="28"/>
        <v/>
      </c>
      <c r="AF147" t="str">
        <f t="shared" si="28"/>
        <v/>
      </c>
      <c r="AG147" t="str">
        <f t="shared" si="28"/>
        <v/>
      </c>
      <c r="AH147">
        <f t="shared" si="24"/>
        <v>0</v>
      </c>
      <c r="AI147">
        <f t="shared" si="25"/>
        <v>0</v>
      </c>
    </row>
    <row r="148" spans="2:35" ht="51" hidden="1" x14ac:dyDescent="0.2">
      <c r="B148" s="21" t="str">
        <f>IF(ISNA(LOOKUP($C148,BLIOTECAS!$B$1:$B$27,BLIOTECAS!C$1:C$27)),"",LOOKUP($C148,BLIOTECAS!$B$1:$B$27,BLIOTECAS!C$1:C$27))</f>
        <v/>
      </c>
      <c r="C148" t="str">
        <f>TABLA!E148</f>
        <v>F. Psicología</v>
      </c>
      <c r="D148" s="134">
        <f>TABLA!AV148</f>
        <v>0</v>
      </c>
      <c r="E148" s="271" t="str">
        <f>TABLA!BA148</f>
        <v>Conozco los servicios pero justo el día que tenía reservada un aula para realizar una actividad docente con los alumnos se suspendieron las clases y se cerró la universidad. Mi valoración  a la pregunta  7.2 está basada en la evolución del servicio de más años por ser éste mi primer año docente.</v>
      </c>
      <c r="F148" t="str">
        <f t="shared" si="29"/>
        <v/>
      </c>
      <c r="G148" t="str">
        <f t="shared" si="29"/>
        <v>x</v>
      </c>
      <c r="H148" t="str">
        <f t="shared" si="29"/>
        <v/>
      </c>
      <c r="I148" t="str">
        <f t="shared" si="29"/>
        <v/>
      </c>
      <c r="J148" t="str">
        <f t="shared" si="29"/>
        <v/>
      </c>
      <c r="K148" t="str">
        <f t="shared" si="29"/>
        <v/>
      </c>
      <c r="L148" t="str">
        <f t="shared" si="29"/>
        <v/>
      </c>
      <c r="M148" t="str">
        <f t="shared" si="29"/>
        <v/>
      </c>
      <c r="N148" t="str">
        <f t="shared" si="29"/>
        <v/>
      </c>
      <c r="O148" t="str">
        <f t="shared" si="29"/>
        <v/>
      </c>
      <c r="P148" t="str">
        <f t="shared" si="29"/>
        <v/>
      </c>
      <c r="Q148" t="str">
        <f t="shared" si="29"/>
        <v/>
      </c>
      <c r="R148" t="str">
        <f t="shared" si="29"/>
        <v/>
      </c>
      <c r="S148" t="str">
        <f t="shared" si="29"/>
        <v/>
      </c>
      <c r="T148" t="str">
        <f t="shared" si="29"/>
        <v/>
      </c>
      <c r="U148" t="str">
        <f t="shared" si="29"/>
        <v/>
      </c>
      <c r="V148" t="str">
        <f t="shared" si="28"/>
        <v/>
      </c>
      <c r="W148" t="str">
        <f t="shared" si="28"/>
        <v/>
      </c>
      <c r="X148" t="str">
        <f t="shared" si="28"/>
        <v/>
      </c>
      <c r="Y148" t="str">
        <f t="shared" si="28"/>
        <v/>
      </c>
      <c r="Z148" t="str">
        <f t="shared" si="28"/>
        <v/>
      </c>
      <c r="AA148" t="str">
        <f t="shared" si="28"/>
        <v/>
      </c>
      <c r="AB148" t="str">
        <f t="shared" si="28"/>
        <v/>
      </c>
      <c r="AC148" t="str">
        <f t="shared" si="28"/>
        <v/>
      </c>
      <c r="AD148" t="str">
        <f t="shared" si="28"/>
        <v/>
      </c>
      <c r="AE148" t="str">
        <f t="shared" si="28"/>
        <v/>
      </c>
      <c r="AF148" t="str">
        <f t="shared" si="28"/>
        <v/>
      </c>
      <c r="AG148" t="str">
        <f t="shared" si="28"/>
        <v/>
      </c>
      <c r="AH148">
        <f t="shared" si="24"/>
        <v>0</v>
      </c>
      <c r="AI148">
        <f t="shared" si="25"/>
        <v>1</v>
      </c>
    </row>
    <row r="149" spans="2:35" hidden="1" x14ac:dyDescent="0.2">
      <c r="B149" s="21" t="str">
        <f>IF(ISNA(LOOKUP($C149,BLIOTECAS!$B$1:$B$27,BLIOTECAS!C$1:C$27)),"",LOOKUP($C149,BLIOTECAS!$B$1:$B$27,BLIOTECAS!C$1:C$27))</f>
        <v/>
      </c>
      <c r="C149" t="str">
        <f>TABLA!E149</f>
        <v>F. Bellas Artes</v>
      </c>
      <c r="D149" s="134">
        <f>TABLA!AV149</f>
        <v>0</v>
      </c>
      <c r="E149" s="271">
        <f>TABLA!BA149</f>
        <v>0</v>
      </c>
      <c r="F149" t="str">
        <f t="shared" si="29"/>
        <v/>
      </c>
      <c r="G149" t="str">
        <f t="shared" si="29"/>
        <v/>
      </c>
      <c r="H149" t="str">
        <f t="shared" si="29"/>
        <v/>
      </c>
      <c r="I149" t="str">
        <f t="shared" si="29"/>
        <v/>
      </c>
      <c r="J149" t="str">
        <f t="shared" si="29"/>
        <v/>
      </c>
      <c r="K149" t="str">
        <f t="shared" si="29"/>
        <v/>
      </c>
      <c r="L149" t="str">
        <f t="shared" si="29"/>
        <v/>
      </c>
      <c r="M149" t="str">
        <f t="shared" si="29"/>
        <v/>
      </c>
      <c r="N149" t="str">
        <f t="shared" si="29"/>
        <v/>
      </c>
      <c r="O149" t="str">
        <f t="shared" si="29"/>
        <v/>
      </c>
      <c r="P149" t="str">
        <f t="shared" si="29"/>
        <v/>
      </c>
      <c r="Q149" t="str">
        <f t="shared" si="29"/>
        <v/>
      </c>
      <c r="R149" t="str">
        <f t="shared" si="29"/>
        <v/>
      </c>
      <c r="S149" t="str">
        <f t="shared" si="29"/>
        <v/>
      </c>
      <c r="T149" t="str">
        <f t="shared" si="29"/>
        <v/>
      </c>
      <c r="U149" t="str">
        <f t="shared" si="29"/>
        <v/>
      </c>
      <c r="V149" t="str">
        <f t="shared" si="28"/>
        <v/>
      </c>
      <c r="W149" t="str">
        <f t="shared" si="28"/>
        <v/>
      </c>
      <c r="X149" t="str">
        <f t="shared" si="28"/>
        <v/>
      </c>
      <c r="Y149" t="str">
        <f t="shared" si="28"/>
        <v/>
      </c>
      <c r="Z149" t="str">
        <f t="shared" si="28"/>
        <v/>
      </c>
      <c r="AA149" t="str">
        <f t="shared" si="28"/>
        <v/>
      </c>
      <c r="AB149" t="str">
        <f t="shared" si="28"/>
        <v/>
      </c>
      <c r="AC149" t="str">
        <f t="shared" si="28"/>
        <v/>
      </c>
      <c r="AD149" t="str">
        <f t="shared" si="28"/>
        <v/>
      </c>
      <c r="AE149" t="str">
        <f t="shared" si="28"/>
        <v/>
      </c>
      <c r="AF149" t="str">
        <f t="shared" si="28"/>
        <v/>
      </c>
      <c r="AG149" t="str">
        <f t="shared" si="28"/>
        <v/>
      </c>
      <c r="AH149">
        <f t="shared" si="24"/>
        <v>0</v>
      </c>
      <c r="AI149">
        <f t="shared" si="25"/>
        <v>0</v>
      </c>
    </row>
    <row r="150" spans="2:35" hidden="1" x14ac:dyDescent="0.2">
      <c r="B150" s="21" t="str">
        <f>IF(ISNA(LOOKUP($C150,BLIOTECAS!$B$1:$B$27,BLIOTECAS!C$1:C$27)),"",LOOKUP($C150,BLIOTECAS!$B$1:$B$27,BLIOTECAS!C$1:C$27))</f>
        <v/>
      </c>
      <c r="C150" t="str">
        <f>TABLA!E150</f>
        <v>F. Ciencias Políticas y Sociología</v>
      </c>
      <c r="D150" s="134">
        <f>TABLA!AV150</f>
        <v>0</v>
      </c>
      <c r="E150" s="271" t="str">
        <f>TABLA!BA150</f>
        <v>Os agradezco enormemente la renovación automática con motivo de la pandemia.</v>
      </c>
      <c r="F150" t="str">
        <f t="shared" si="29"/>
        <v/>
      </c>
      <c r="G150" t="str">
        <f t="shared" si="29"/>
        <v/>
      </c>
      <c r="H150" t="str">
        <f t="shared" si="29"/>
        <v/>
      </c>
      <c r="I150" t="str">
        <f t="shared" si="29"/>
        <v/>
      </c>
      <c r="J150" t="str">
        <f t="shared" si="29"/>
        <v/>
      </c>
      <c r="K150" t="str">
        <f t="shared" si="29"/>
        <v/>
      </c>
      <c r="L150" t="str">
        <f t="shared" si="29"/>
        <v/>
      </c>
      <c r="M150" t="str">
        <f t="shared" si="29"/>
        <v/>
      </c>
      <c r="N150" t="str">
        <f t="shared" si="29"/>
        <v/>
      </c>
      <c r="O150" t="str">
        <f t="shared" si="29"/>
        <v/>
      </c>
      <c r="P150" t="str">
        <f t="shared" si="29"/>
        <v/>
      </c>
      <c r="Q150" t="str">
        <f t="shared" si="29"/>
        <v/>
      </c>
      <c r="R150" t="str">
        <f t="shared" si="29"/>
        <v/>
      </c>
      <c r="S150" t="str">
        <f t="shared" si="29"/>
        <v/>
      </c>
      <c r="T150" t="str">
        <f t="shared" si="29"/>
        <v/>
      </c>
      <c r="U150" t="str">
        <f t="shared" si="29"/>
        <v/>
      </c>
      <c r="V150" t="str">
        <f t="shared" si="28"/>
        <v/>
      </c>
      <c r="W150" t="str">
        <f t="shared" si="28"/>
        <v/>
      </c>
      <c r="X150" t="str">
        <f t="shared" si="28"/>
        <v/>
      </c>
      <c r="Y150" t="str">
        <f t="shared" si="28"/>
        <v/>
      </c>
      <c r="Z150" t="str">
        <f t="shared" si="28"/>
        <v/>
      </c>
      <c r="AA150" t="str">
        <f t="shared" si="28"/>
        <v/>
      </c>
      <c r="AB150" t="str">
        <f t="shared" si="28"/>
        <v/>
      </c>
      <c r="AC150" t="str">
        <f t="shared" si="28"/>
        <v/>
      </c>
      <c r="AD150" t="str">
        <f t="shared" si="28"/>
        <v/>
      </c>
      <c r="AE150" t="str">
        <f t="shared" si="28"/>
        <v/>
      </c>
      <c r="AF150" t="str">
        <f t="shared" si="28"/>
        <v/>
      </c>
      <c r="AG150" t="str">
        <f t="shared" si="28"/>
        <v/>
      </c>
      <c r="AH150">
        <f t="shared" si="24"/>
        <v>0</v>
      </c>
      <c r="AI150">
        <f t="shared" si="25"/>
        <v>1</v>
      </c>
    </row>
    <row r="151" spans="2:35" hidden="1" x14ac:dyDescent="0.2">
      <c r="B151" s="21" t="str">
        <f>IF(ISNA(LOOKUP($C151,BLIOTECAS!$B$1:$B$27,BLIOTECAS!C$1:C$27)),"",LOOKUP($C151,BLIOTECAS!$B$1:$B$27,BLIOTECAS!C$1:C$27))</f>
        <v/>
      </c>
      <c r="C151" t="str">
        <f>TABLA!E151</f>
        <v>F. Ciencias Geológicas</v>
      </c>
      <c r="D151" s="134">
        <f>TABLA!AV151</f>
        <v>0</v>
      </c>
      <c r="E151" s="271">
        <f>TABLA!BA151</f>
        <v>0</v>
      </c>
      <c r="F151" t="str">
        <f t="shared" si="29"/>
        <v/>
      </c>
      <c r="G151" t="str">
        <f t="shared" si="29"/>
        <v/>
      </c>
      <c r="H151" t="str">
        <f t="shared" si="29"/>
        <v/>
      </c>
      <c r="I151" t="str">
        <f t="shared" si="29"/>
        <v/>
      </c>
      <c r="J151" t="str">
        <f t="shared" si="29"/>
        <v/>
      </c>
      <c r="K151" t="str">
        <f t="shared" si="29"/>
        <v/>
      </c>
      <c r="L151" t="str">
        <f t="shared" si="29"/>
        <v/>
      </c>
      <c r="M151" t="str">
        <f t="shared" si="29"/>
        <v/>
      </c>
      <c r="N151" t="str">
        <f t="shared" si="29"/>
        <v/>
      </c>
      <c r="O151" t="str">
        <f t="shared" si="29"/>
        <v/>
      </c>
      <c r="P151" t="str">
        <f t="shared" si="29"/>
        <v/>
      </c>
      <c r="Q151" t="str">
        <f t="shared" si="29"/>
        <v/>
      </c>
      <c r="R151" t="str">
        <f t="shared" si="29"/>
        <v/>
      </c>
      <c r="S151" t="str">
        <f t="shared" si="29"/>
        <v/>
      </c>
      <c r="T151" t="str">
        <f t="shared" si="29"/>
        <v/>
      </c>
      <c r="U151" t="str">
        <f t="shared" si="29"/>
        <v/>
      </c>
      <c r="V151" t="str">
        <f t="shared" si="28"/>
        <v/>
      </c>
      <c r="W151" t="str">
        <f t="shared" si="28"/>
        <v/>
      </c>
      <c r="X151" t="str">
        <f t="shared" si="28"/>
        <v/>
      </c>
      <c r="Y151" t="str">
        <f t="shared" si="28"/>
        <v/>
      </c>
      <c r="Z151" t="str">
        <f t="shared" si="28"/>
        <v/>
      </c>
      <c r="AA151" t="str">
        <f t="shared" si="28"/>
        <v/>
      </c>
      <c r="AB151" t="str">
        <f t="shared" si="28"/>
        <v/>
      </c>
      <c r="AC151" t="str">
        <f t="shared" si="28"/>
        <v/>
      </c>
      <c r="AD151" t="str">
        <f t="shared" si="28"/>
        <v/>
      </c>
      <c r="AE151" t="str">
        <f t="shared" si="28"/>
        <v/>
      </c>
      <c r="AF151" t="str">
        <f t="shared" si="28"/>
        <v/>
      </c>
      <c r="AG151" t="str">
        <f t="shared" si="28"/>
        <v/>
      </c>
      <c r="AH151">
        <f t="shared" si="24"/>
        <v>0</v>
      </c>
      <c r="AI151">
        <f t="shared" si="25"/>
        <v>0</v>
      </c>
    </row>
    <row r="152" spans="2:35" hidden="1" x14ac:dyDescent="0.2">
      <c r="B152" s="21" t="str">
        <f>IF(ISNA(LOOKUP($C152,BLIOTECAS!$B$1:$B$27,BLIOTECAS!C$1:C$27)),"",LOOKUP($C152,BLIOTECAS!$B$1:$B$27,BLIOTECAS!C$1:C$27))</f>
        <v/>
      </c>
      <c r="C152" t="str">
        <f>TABLA!E152</f>
        <v>F. Ciencias Geológicas</v>
      </c>
      <c r="D152" s="134">
        <f>TABLA!AV152</f>
        <v>0</v>
      </c>
      <c r="E152" s="271">
        <f>TABLA!BA152</f>
        <v>0</v>
      </c>
      <c r="F152" t="str">
        <f t="shared" si="29"/>
        <v/>
      </c>
      <c r="G152" t="str">
        <f t="shared" si="29"/>
        <v/>
      </c>
      <c r="H152" t="str">
        <f t="shared" si="29"/>
        <v/>
      </c>
      <c r="I152" t="str">
        <f t="shared" si="29"/>
        <v/>
      </c>
      <c r="J152" t="str">
        <f t="shared" si="29"/>
        <v/>
      </c>
      <c r="K152" t="str">
        <f t="shared" si="29"/>
        <v/>
      </c>
      <c r="L152" t="str">
        <f t="shared" si="29"/>
        <v/>
      </c>
      <c r="M152" t="str">
        <f t="shared" si="29"/>
        <v/>
      </c>
      <c r="N152" t="str">
        <f t="shared" si="29"/>
        <v/>
      </c>
      <c r="O152" t="str">
        <f t="shared" si="29"/>
        <v/>
      </c>
      <c r="P152" t="str">
        <f t="shared" si="29"/>
        <v/>
      </c>
      <c r="Q152" t="str">
        <f t="shared" si="29"/>
        <v/>
      </c>
      <c r="R152" t="str">
        <f t="shared" si="29"/>
        <v/>
      </c>
      <c r="S152" t="str">
        <f t="shared" si="29"/>
        <v/>
      </c>
      <c r="T152" t="str">
        <f t="shared" si="29"/>
        <v/>
      </c>
      <c r="U152" t="str">
        <f t="shared" si="29"/>
        <v/>
      </c>
      <c r="V152" t="str">
        <f t="shared" si="28"/>
        <v/>
      </c>
      <c r="W152" t="str">
        <f t="shared" si="28"/>
        <v/>
      </c>
      <c r="X152" t="str">
        <f t="shared" si="28"/>
        <v/>
      </c>
      <c r="Y152" t="str">
        <f t="shared" si="28"/>
        <v/>
      </c>
      <c r="Z152" t="str">
        <f t="shared" si="28"/>
        <v/>
      </c>
      <c r="AA152" t="str">
        <f t="shared" si="28"/>
        <v/>
      </c>
      <c r="AB152" t="str">
        <f t="shared" si="28"/>
        <v/>
      </c>
      <c r="AC152" t="str">
        <f t="shared" si="28"/>
        <v/>
      </c>
      <c r="AD152" t="str">
        <f t="shared" si="28"/>
        <v/>
      </c>
      <c r="AE152" t="str">
        <f t="shared" si="28"/>
        <v/>
      </c>
      <c r="AF152" t="str">
        <f t="shared" si="28"/>
        <v/>
      </c>
      <c r="AG152" t="str">
        <f t="shared" si="28"/>
        <v/>
      </c>
      <c r="AH152">
        <f t="shared" si="24"/>
        <v>0</v>
      </c>
      <c r="AI152">
        <f t="shared" si="25"/>
        <v>0</v>
      </c>
    </row>
    <row r="153" spans="2:35" hidden="1" x14ac:dyDescent="0.2">
      <c r="B153" s="21" t="str">
        <f>IF(ISNA(LOOKUP($C153,BLIOTECAS!$B$1:$B$27,BLIOTECAS!C$1:C$27)),"",LOOKUP($C153,BLIOTECAS!$B$1:$B$27,BLIOTECAS!C$1:C$27))</f>
        <v/>
      </c>
      <c r="C153" t="str">
        <f>TABLA!E153</f>
        <v>F. Ciencias Económicas y Empresariales</v>
      </c>
      <c r="D153" s="134">
        <f>TABLA!AV153</f>
        <v>0</v>
      </c>
      <c r="E153" s="271">
        <f>TABLA!BA153</f>
        <v>0</v>
      </c>
      <c r="F153" t="str">
        <f t="shared" si="29"/>
        <v/>
      </c>
      <c r="G153" t="str">
        <f t="shared" si="29"/>
        <v/>
      </c>
      <c r="H153" t="str">
        <f t="shared" si="29"/>
        <v/>
      </c>
      <c r="I153" t="str">
        <f t="shared" si="29"/>
        <v/>
      </c>
      <c r="J153" t="str">
        <f t="shared" si="29"/>
        <v/>
      </c>
      <c r="K153" t="str">
        <f t="shared" si="29"/>
        <v/>
      </c>
      <c r="L153" t="str">
        <f t="shared" si="29"/>
        <v/>
      </c>
      <c r="M153" t="str">
        <f t="shared" si="29"/>
        <v/>
      </c>
      <c r="N153" t="str">
        <f t="shared" si="29"/>
        <v/>
      </c>
      <c r="O153" t="str">
        <f t="shared" si="29"/>
        <v/>
      </c>
      <c r="P153" t="str">
        <f t="shared" si="29"/>
        <v/>
      </c>
      <c r="Q153" t="str">
        <f t="shared" si="29"/>
        <v/>
      </c>
      <c r="R153" t="str">
        <f t="shared" si="29"/>
        <v/>
      </c>
      <c r="S153" t="str">
        <f t="shared" si="29"/>
        <v/>
      </c>
      <c r="T153" t="str">
        <f t="shared" si="29"/>
        <v/>
      </c>
      <c r="U153" t="str">
        <f t="shared" si="29"/>
        <v/>
      </c>
      <c r="V153" t="str">
        <f t="shared" si="28"/>
        <v/>
      </c>
      <c r="W153" t="str">
        <f t="shared" si="28"/>
        <v/>
      </c>
      <c r="X153" t="str">
        <f t="shared" si="28"/>
        <v/>
      </c>
      <c r="Y153" t="str">
        <f t="shared" si="28"/>
        <v/>
      </c>
      <c r="Z153" t="str">
        <f t="shared" si="28"/>
        <v/>
      </c>
      <c r="AA153" t="str">
        <f t="shared" si="28"/>
        <v/>
      </c>
      <c r="AB153" t="str">
        <f t="shared" si="28"/>
        <v/>
      </c>
      <c r="AC153" t="str">
        <f t="shared" si="28"/>
        <v/>
      </c>
      <c r="AD153" t="str">
        <f t="shared" si="28"/>
        <v/>
      </c>
      <c r="AE153" t="str">
        <f t="shared" si="28"/>
        <v/>
      </c>
      <c r="AF153" t="str">
        <f t="shared" si="28"/>
        <v/>
      </c>
      <c r="AG153" t="str">
        <f t="shared" si="28"/>
        <v/>
      </c>
      <c r="AH153">
        <f t="shared" si="24"/>
        <v>0</v>
      </c>
      <c r="AI153">
        <f t="shared" si="25"/>
        <v>0</v>
      </c>
    </row>
    <row r="154" spans="2:35" ht="38.25" hidden="1" x14ac:dyDescent="0.2">
      <c r="B154" s="21" t="str">
        <f>IF(ISNA(LOOKUP($C154,BLIOTECAS!$B$1:$B$27,BLIOTECAS!C$1:C$27)),"",LOOKUP($C154,BLIOTECAS!$B$1:$B$27,BLIOTECAS!C$1:C$27))</f>
        <v/>
      </c>
      <c r="C154" t="str">
        <f>TABLA!E154</f>
        <v>F. Farmacia</v>
      </c>
      <c r="D154" s="134" t="str">
        <f>TABLA!AV154</f>
        <v>La petición de artículos está un poco desfasada. Sería aconsejable pedir los artículos por doi en lugar de tener que rellenar todos los campos.</v>
      </c>
      <c r="E154" s="271">
        <f>TABLA!BA154</f>
        <v>0</v>
      </c>
      <c r="F154" t="str">
        <f t="shared" si="29"/>
        <v/>
      </c>
      <c r="G154" t="str">
        <f t="shared" si="29"/>
        <v/>
      </c>
      <c r="H154" t="str">
        <f t="shared" si="29"/>
        <v/>
      </c>
      <c r="I154" t="str">
        <f t="shared" si="29"/>
        <v/>
      </c>
      <c r="J154" t="str">
        <f t="shared" si="29"/>
        <v/>
      </c>
      <c r="K154" t="str">
        <f t="shared" si="29"/>
        <v/>
      </c>
      <c r="L154" t="str">
        <f t="shared" si="29"/>
        <v/>
      </c>
      <c r="M154" t="str">
        <f t="shared" si="29"/>
        <v/>
      </c>
      <c r="N154" t="str">
        <f t="shared" si="29"/>
        <v/>
      </c>
      <c r="O154" t="str">
        <f t="shared" si="29"/>
        <v/>
      </c>
      <c r="P154" t="str">
        <f t="shared" si="29"/>
        <v/>
      </c>
      <c r="Q154" t="str">
        <f t="shared" si="29"/>
        <v/>
      </c>
      <c r="R154" t="str">
        <f t="shared" si="29"/>
        <v/>
      </c>
      <c r="S154" t="str">
        <f t="shared" si="29"/>
        <v/>
      </c>
      <c r="T154" t="str">
        <f t="shared" si="29"/>
        <v/>
      </c>
      <c r="U154" t="str">
        <f t="shared" si="29"/>
        <v/>
      </c>
      <c r="V154" t="str">
        <f t="shared" si="28"/>
        <v/>
      </c>
      <c r="W154" t="str">
        <f t="shared" si="28"/>
        <v/>
      </c>
      <c r="X154" t="str">
        <f t="shared" si="28"/>
        <v/>
      </c>
      <c r="Y154" t="str">
        <f t="shared" si="28"/>
        <v/>
      </c>
      <c r="Z154" t="str">
        <f t="shared" si="28"/>
        <v/>
      </c>
      <c r="AA154" t="str">
        <f t="shared" si="28"/>
        <v/>
      </c>
      <c r="AB154" t="str">
        <f t="shared" si="28"/>
        <v/>
      </c>
      <c r="AC154" t="str">
        <f t="shared" si="28"/>
        <v/>
      </c>
      <c r="AD154" t="str">
        <f t="shared" si="28"/>
        <v/>
      </c>
      <c r="AE154" t="str">
        <f t="shared" si="28"/>
        <v/>
      </c>
      <c r="AF154" t="str">
        <f t="shared" si="28"/>
        <v/>
      </c>
      <c r="AG154" t="str">
        <f t="shared" si="28"/>
        <v/>
      </c>
      <c r="AH154">
        <f t="shared" si="24"/>
        <v>1</v>
      </c>
      <c r="AI154">
        <f t="shared" si="25"/>
        <v>0</v>
      </c>
    </row>
    <row r="155" spans="2:35" ht="25.5" hidden="1" x14ac:dyDescent="0.2">
      <c r="B155" s="21" t="str">
        <f>IF(ISNA(LOOKUP($C155,BLIOTECAS!$B$1:$B$27,BLIOTECAS!C$1:C$27)),"",LOOKUP($C155,BLIOTECAS!$B$1:$B$27,BLIOTECAS!C$1:C$27))</f>
        <v/>
      </c>
      <c r="C155" t="str">
        <f>TABLA!E155</f>
        <v>F. Enfermería, Fisioterapia y Podología</v>
      </c>
      <c r="D155" s="134">
        <f>TABLA!AV155</f>
        <v>0</v>
      </c>
      <c r="E155" s="271" t="str">
        <f>TABLA!BA155</f>
        <v>Estoy muy satisfecho con el servicio que prestan los bibliotecarios de la Facultad de Enfermería, Fisioterapia y Podología</v>
      </c>
      <c r="F155" t="str">
        <f t="shared" si="29"/>
        <v/>
      </c>
      <c r="G155" t="str">
        <f t="shared" si="29"/>
        <v/>
      </c>
      <c r="H155" t="str">
        <f t="shared" si="29"/>
        <v/>
      </c>
      <c r="I155" t="str">
        <f t="shared" si="29"/>
        <v/>
      </c>
      <c r="J155" t="str">
        <f t="shared" si="29"/>
        <v/>
      </c>
      <c r="K155" t="str">
        <f t="shared" si="29"/>
        <v/>
      </c>
      <c r="L155" t="str">
        <f t="shared" si="29"/>
        <v/>
      </c>
      <c r="M155" t="str">
        <f t="shared" si="29"/>
        <v/>
      </c>
      <c r="N155" t="str">
        <f t="shared" si="29"/>
        <v/>
      </c>
      <c r="O155" t="str">
        <f t="shared" si="29"/>
        <v/>
      </c>
      <c r="P155" t="str">
        <f t="shared" si="29"/>
        <v/>
      </c>
      <c r="Q155" t="str">
        <f t="shared" si="29"/>
        <v/>
      </c>
      <c r="R155" t="str">
        <f t="shared" si="29"/>
        <v/>
      </c>
      <c r="S155" t="str">
        <f t="shared" si="29"/>
        <v/>
      </c>
      <c r="T155" t="str">
        <f t="shared" si="29"/>
        <v/>
      </c>
      <c r="U155" t="str">
        <f t="shared" si="29"/>
        <v/>
      </c>
      <c r="V155" t="str">
        <f t="shared" si="28"/>
        <v/>
      </c>
      <c r="W155" t="str">
        <f t="shared" si="28"/>
        <v/>
      </c>
      <c r="X155" t="str">
        <f t="shared" si="28"/>
        <v/>
      </c>
      <c r="Y155" t="str">
        <f t="shared" si="28"/>
        <v/>
      </c>
      <c r="Z155" t="str">
        <f t="shared" si="28"/>
        <v/>
      </c>
      <c r="AA155" t="str">
        <f t="shared" si="28"/>
        <v/>
      </c>
      <c r="AB155" t="str">
        <f t="shared" si="28"/>
        <v/>
      </c>
      <c r="AC155" t="str">
        <f t="shared" si="28"/>
        <v/>
      </c>
      <c r="AD155" t="str">
        <f t="shared" si="28"/>
        <v/>
      </c>
      <c r="AE155" t="str">
        <f t="shared" si="28"/>
        <v/>
      </c>
      <c r="AF155" t="str">
        <f t="shared" si="28"/>
        <v/>
      </c>
      <c r="AG155" t="str">
        <f t="shared" si="28"/>
        <v/>
      </c>
      <c r="AH155">
        <f t="shared" si="24"/>
        <v>0</v>
      </c>
      <c r="AI155">
        <f t="shared" si="25"/>
        <v>1</v>
      </c>
    </row>
    <row r="156" spans="2:35" hidden="1" x14ac:dyDescent="0.2">
      <c r="B156" s="21" t="str">
        <f>IF(ISNA(LOOKUP($C156,BLIOTECAS!$B$1:$B$27,BLIOTECAS!C$1:C$27)),"",LOOKUP($C156,BLIOTECAS!$B$1:$B$27,BLIOTECAS!C$1:C$27))</f>
        <v/>
      </c>
      <c r="C156" t="str">
        <f>TABLA!E156</f>
        <v>F. Óptica y Optometría</v>
      </c>
      <c r="D156" s="134">
        <f>TABLA!AV156</f>
        <v>0</v>
      </c>
      <c r="E156" s="271">
        <f>TABLA!BA156</f>
        <v>0</v>
      </c>
      <c r="F156" t="str">
        <f t="shared" si="29"/>
        <v/>
      </c>
      <c r="G156" t="str">
        <f t="shared" si="29"/>
        <v/>
      </c>
      <c r="H156" t="str">
        <f t="shared" si="29"/>
        <v/>
      </c>
      <c r="I156" t="str">
        <f t="shared" si="29"/>
        <v/>
      </c>
      <c r="J156" t="str">
        <f t="shared" si="29"/>
        <v/>
      </c>
      <c r="K156" t="str">
        <f t="shared" si="29"/>
        <v/>
      </c>
      <c r="L156" t="str">
        <f t="shared" si="29"/>
        <v/>
      </c>
      <c r="M156" t="str">
        <f t="shared" si="29"/>
        <v/>
      </c>
      <c r="N156" t="str">
        <f t="shared" si="29"/>
        <v/>
      </c>
      <c r="O156" t="str">
        <f t="shared" si="29"/>
        <v/>
      </c>
      <c r="P156" t="str">
        <f t="shared" si="29"/>
        <v/>
      </c>
      <c r="Q156" t="str">
        <f t="shared" si="29"/>
        <v/>
      </c>
      <c r="R156" t="str">
        <f t="shared" si="29"/>
        <v/>
      </c>
      <c r="S156" t="str">
        <f t="shared" si="29"/>
        <v/>
      </c>
      <c r="T156" t="str">
        <f t="shared" si="29"/>
        <v/>
      </c>
      <c r="U156" t="str">
        <f t="shared" si="29"/>
        <v/>
      </c>
      <c r="V156" t="str">
        <f t="shared" si="28"/>
        <v/>
      </c>
      <c r="W156" t="str">
        <f t="shared" si="28"/>
        <v/>
      </c>
      <c r="X156" t="str">
        <f t="shared" si="28"/>
        <v/>
      </c>
      <c r="Y156" t="str">
        <f t="shared" si="28"/>
        <v/>
      </c>
      <c r="Z156" t="str">
        <f t="shared" si="28"/>
        <v/>
      </c>
      <c r="AA156" t="str">
        <f t="shared" si="28"/>
        <v/>
      </c>
      <c r="AB156" t="str">
        <f t="shared" si="28"/>
        <v/>
      </c>
      <c r="AC156" t="str">
        <f t="shared" si="28"/>
        <v/>
      </c>
      <c r="AD156" t="str">
        <f t="shared" si="28"/>
        <v/>
      </c>
      <c r="AE156" t="str">
        <f t="shared" si="28"/>
        <v/>
      </c>
      <c r="AF156" t="str">
        <f t="shared" si="28"/>
        <v/>
      </c>
      <c r="AG156" t="str">
        <f t="shared" si="28"/>
        <v/>
      </c>
      <c r="AH156">
        <f t="shared" si="24"/>
        <v>0</v>
      </c>
      <c r="AI156">
        <f t="shared" si="25"/>
        <v>0</v>
      </c>
    </row>
    <row r="157" spans="2:35" hidden="1" x14ac:dyDescent="0.2">
      <c r="B157" s="21" t="str">
        <f>IF(ISNA(LOOKUP($C157,BLIOTECAS!$B$1:$B$27,BLIOTECAS!C$1:C$27)),"",LOOKUP($C157,BLIOTECAS!$B$1:$B$27,BLIOTECAS!C$1:C$27))</f>
        <v/>
      </c>
      <c r="C157" t="str">
        <f>TABLA!E157</f>
        <v>F. Ciencias Económicas y Empresariales</v>
      </c>
      <c r="D157" s="134">
        <f>TABLA!AV157</f>
        <v>0</v>
      </c>
      <c r="E157" s="271">
        <f>TABLA!BA157</f>
        <v>0</v>
      </c>
      <c r="F157" t="str">
        <f t="shared" si="29"/>
        <v/>
      </c>
      <c r="G157" t="str">
        <f t="shared" si="29"/>
        <v/>
      </c>
      <c r="H157" t="str">
        <f t="shared" si="29"/>
        <v/>
      </c>
      <c r="I157" t="str">
        <f t="shared" si="29"/>
        <v/>
      </c>
      <c r="J157" t="str">
        <f t="shared" si="29"/>
        <v/>
      </c>
      <c r="K157" t="str">
        <f t="shared" si="29"/>
        <v/>
      </c>
      <c r="L157" t="str">
        <f t="shared" si="29"/>
        <v/>
      </c>
      <c r="M157" t="str">
        <f t="shared" si="29"/>
        <v/>
      </c>
      <c r="N157" t="str">
        <f t="shared" si="29"/>
        <v/>
      </c>
      <c r="O157" t="str">
        <f t="shared" si="29"/>
        <v/>
      </c>
      <c r="P157" t="str">
        <f t="shared" si="29"/>
        <v/>
      </c>
      <c r="Q157" t="str">
        <f t="shared" si="29"/>
        <v/>
      </c>
      <c r="R157" t="str">
        <f t="shared" si="29"/>
        <v/>
      </c>
      <c r="S157" t="str">
        <f t="shared" si="29"/>
        <v/>
      </c>
      <c r="T157" t="str">
        <f t="shared" si="29"/>
        <v/>
      </c>
      <c r="U157" t="str">
        <f t="shared" si="29"/>
        <v/>
      </c>
      <c r="V157" t="str">
        <f t="shared" si="28"/>
        <v/>
      </c>
      <c r="W157" t="str">
        <f t="shared" si="28"/>
        <v/>
      </c>
      <c r="X157" t="str">
        <f t="shared" si="28"/>
        <v/>
      </c>
      <c r="Y157" t="str">
        <f t="shared" si="28"/>
        <v/>
      </c>
      <c r="Z157" t="str">
        <f t="shared" si="28"/>
        <v/>
      </c>
      <c r="AA157" t="str">
        <f t="shared" si="28"/>
        <v/>
      </c>
      <c r="AB157" t="str">
        <f t="shared" si="28"/>
        <v/>
      </c>
      <c r="AC157" t="str">
        <f t="shared" si="28"/>
        <v/>
      </c>
      <c r="AD157" t="str">
        <f t="shared" si="28"/>
        <v/>
      </c>
      <c r="AE157" t="str">
        <f t="shared" si="28"/>
        <v/>
      </c>
      <c r="AF157" t="str">
        <f t="shared" si="28"/>
        <v/>
      </c>
      <c r="AG157" t="str">
        <f t="shared" si="28"/>
        <v/>
      </c>
      <c r="AH157">
        <f t="shared" si="24"/>
        <v>0</v>
      </c>
      <c r="AI157">
        <f t="shared" si="25"/>
        <v>0</v>
      </c>
    </row>
    <row r="158" spans="2:35" x14ac:dyDescent="0.2">
      <c r="B158" s="21" t="str">
        <f>IF(ISNA(LOOKUP($C158,BLIOTECAS!$B$1:$B$27,BLIOTECAS!C$1:C$27)),"",LOOKUP($C158,BLIOTECAS!$B$1:$B$27,BLIOTECAS!C$1:C$27))</f>
        <v/>
      </c>
      <c r="C158" t="str">
        <f>TABLA!E158</f>
        <v>F. Ciencias Económicas y Empresariales</v>
      </c>
      <c r="D158" s="134">
        <f>TABLA!AV158</f>
        <v>0</v>
      </c>
      <c r="E158" s="271">
        <f>TABLA!BA158</f>
        <v>0</v>
      </c>
      <c r="F158" t="str">
        <f t="shared" si="29"/>
        <v/>
      </c>
      <c r="G158" t="str">
        <f t="shared" si="29"/>
        <v/>
      </c>
      <c r="H158" t="str">
        <f t="shared" si="29"/>
        <v/>
      </c>
      <c r="I158" t="str">
        <f t="shared" si="29"/>
        <v/>
      </c>
      <c r="J158" t="str">
        <f t="shared" si="29"/>
        <v/>
      </c>
      <c r="K158" t="str">
        <f t="shared" si="29"/>
        <v/>
      </c>
      <c r="L158" t="str">
        <f t="shared" si="29"/>
        <v/>
      </c>
      <c r="M158" t="str">
        <f t="shared" si="29"/>
        <v/>
      </c>
      <c r="N158" t="str">
        <f t="shared" si="29"/>
        <v/>
      </c>
      <c r="O158" t="str">
        <f t="shared" si="29"/>
        <v/>
      </c>
      <c r="P158" t="str">
        <f t="shared" si="29"/>
        <v/>
      </c>
      <c r="Q158" t="str">
        <f t="shared" si="29"/>
        <v/>
      </c>
      <c r="R158" t="str">
        <f t="shared" si="29"/>
        <v/>
      </c>
      <c r="S158" t="str">
        <f t="shared" si="29"/>
        <v/>
      </c>
      <c r="T158" t="str">
        <f t="shared" si="29"/>
        <v/>
      </c>
      <c r="U158" t="str">
        <f t="shared" si="29"/>
        <v/>
      </c>
      <c r="V158" t="str">
        <f t="shared" si="28"/>
        <v/>
      </c>
      <c r="W158" t="str">
        <f t="shared" si="28"/>
        <v/>
      </c>
      <c r="X158" t="str">
        <f t="shared" si="28"/>
        <v/>
      </c>
      <c r="Y158" t="str">
        <f t="shared" si="28"/>
        <v/>
      </c>
      <c r="Z158" t="str">
        <f t="shared" si="28"/>
        <v/>
      </c>
      <c r="AA158" t="str">
        <f t="shared" si="28"/>
        <v/>
      </c>
      <c r="AB158" t="str">
        <f t="shared" si="28"/>
        <v/>
      </c>
      <c r="AC158" t="str">
        <f t="shared" si="28"/>
        <v/>
      </c>
      <c r="AD158" t="str">
        <f t="shared" si="28"/>
        <v/>
      </c>
      <c r="AE158" t="str">
        <f t="shared" si="28"/>
        <v/>
      </c>
      <c r="AF158" t="str">
        <f t="shared" si="28"/>
        <v/>
      </c>
      <c r="AG158" t="str">
        <f t="shared" si="28"/>
        <v/>
      </c>
      <c r="AH158">
        <f t="shared" si="24"/>
        <v>0</v>
      </c>
      <c r="AI158">
        <f t="shared" si="25"/>
        <v>0</v>
      </c>
    </row>
    <row r="159" spans="2:35" hidden="1" x14ac:dyDescent="0.2">
      <c r="B159" s="21" t="str">
        <f>IF(ISNA(LOOKUP($C159,BLIOTECAS!$B$1:$B$27,BLIOTECAS!C$1:C$27)),"",LOOKUP($C159,BLIOTECAS!$B$1:$B$27,BLIOTECAS!C$1:C$27))</f>
        <v/>
      </c>
      <c r="C159" t="str">
        <f>TABLA!E159</f>
        <v>F. Ciencias Económicas y Empresariales</v>
      </c>
      <c r="D159" s="134">
        <f>TABLA!AV159</f>
        <v>0</v>
      </c>
      <c r="E159" s="271">
        <f>TABLA!BA159</f>
        <v>0</v>
      </c>
      <c r="F159" t="str">
        <f t="shared" si="29"/>
        <v/>
      </c>
      <c r="G159" t="str">
        <f t="shared" si="29"/>
        <v/>
      </c>
      <c r="H159" t="str">
        <f t="shared" si="29"/>
        <v/>
      </c>
      <c r="I159" t="str">
        <f t="shared" si="29"/>
        <v/>
      </c>
      <c r="J159" t="str">
        <f t="shared" si="29"/>
        <v/>
      </c>
      <c r="K159" t="str">
        <f t="shared" si="29"/>
        <v/>
      </c>
      <c r="L159" t="str">
        <f t="shared" si="29"/>
        <v/>
      </c>
      <c r="M159" t="str">
        <f t="shared" si="29"/>
        <v/>
      </c>
      <c r="N159" t="str">
        <f t="shared" si="29"/>
        <v/>
      </c>
      <c r="O159" t="str">
        <f t="shared" si="29"/>
        <v/>
      </c>
      <c r="P159" t="str">
        <f t="shared" si="29"/>
        <v/>
      </c>
      <c r="Q159" t="str">
        <f t="shared" si="29"/>
        <v/>
      </c>
      <c r="R159" t="str">
        <f t="shared" si="29"/>
        <v/>
      </c>
      <c r="S159" t="str">
        <f t="shared" si="29"/>
        <v/>
      </c>
      <c r="T159" t="str">
        <f t="shared" si="29"/>
        <v/>
      </c>
      <c r="U159" t="str">
        <f t="shared" si="29"/>
        <v/>
      </c>
      <c r="V159" t="str">
        <f t="shared" si="28"/>
        <v/>
      </c>
      <c r="W159" t="str">
        <f t="shared" si="28"/>
        <v/>
      </c>
      <c r="X159" t="str">
        <f t="shared" si="28"/>
        <v/>
      </c>
      <c r="Y159" t="str">
        <f t="shared" si="28"/>
        <v/>
      </c>
      <c r="Z159" t="str">
        <f t="shared" si="28"/>
        <v/>
      </c>
      <c r="AA159" t="str">
        <f t="shared" si="28"/>
        <v/>
      </c>
      <c r="AB159" t="str">
        <f t="shared" si="28"/>
        <v/>
      </c>
      <c r="AC159" t="str">
        <f t="shared" si="28"/>
        <v/>
      </c>
      <c r="AD159" t="str">
        <f t="shared" si="28"/>
        <v/>
      </c>
      <c r="AE159" t="str">
        <f t="shared" si="28"/>
        <v/>
      </c>
      <c r="AF159" t="str">
        <f t="shared" si="28"/>
        <v/>
      </c>
      <c r="AG159" t="str">
        <f t="shared" si="28"/>
        <v/>
      </c>
      <c r="AH159">
        <f t="shared" si="24"/>
        <v>0</v>
      </c>
      <c r="AI159">
        <f t="shared" si="25"/>
        <v>0</v>
      </c>
    </row>
    <row r="160" spans="2:35" hidden="1" x14ac:dyDescent="0.2">
      <c r="B160" s="21" t="str">
        <f>IF(ISNA(LOOKUP($C160,BLIOTECAS!$B$1:$B$27,BLIOTECAS!C$1:C$27)),"",LOOKUP($C160,BLIOTECAS!$B$1:$B$27,BLIOTECAS!C$1:C$27))</f>
        <v/>
      </c>
      <c r="C160" t="str">
        <f>TABLA!E160</f>
        <v>F. Odontología</v>
      </c>
      <c r="D160" s="134">
        <f>TABLA!AV160</f>
        <v>0</v>
      </c>
      <c r="E160" s="271">
        <f>TABLA!BA160</f>
        <v>0</v>
      </c>
      <c r="F160" t="str">
        <f t="shared" si="29"/>
        <v/>
      </c>
      <c r="G160" t="str">
        <f t="shared" si="29"/>
        <v/>
      </c>
      <c r="H160" t="str">
        <f t="shared" si="29"/>
        <v/>
      </c>
      <c r="I160" t="str">
        <f t="shared" si="29"/>
        <v/>
      </c>
      <c r="J160" t="str">
        <f t="shared" si="29"/>
        <v/>
      </c>
      <c r="K160" t="str">
        <f t="shared" si="29"/>
        <v/>
      </c>
      <c r="L160" t="str">
        <f t="shared" si="29"/>
        <v/>
      </c>
      <c r="M160" t="str">
        <f t="shared" si="29"/>
        <v/>
      </c>
      <c r="N160" t="str">
        <f t="shared" si="29"/>
        <v/>
      </c>
      <c r="O160" t="str">
        <f t="shared" si="29"/>
        <v/>
      </c>
      <c r="P160" t="str">
        <f t="shared" si="29"/>
        <v/>
      </c>
      <c r="Q160" t="str">
        <f t="shared" si="29"/>
        <v/>
      </c>
      <c r="R160" t="str">
        <f t="shared" si="29"/>
        <v/>
      </c>
      <c r="S160" t="str">
        <f t="shared" si="29"/>
        <v/>
      </c>
      <c r="T160" t="str">
        <f t="shared" si="29"/>
        <v/>
      </c>
      <c r="U160" t="str">
        <f t="shared" ref="U160:AG175" si="30">IFERROR((IF(FIND(U$1,$E160,1)&gt;0,"x")),"")</f>
        <v/>
      </c>
      <c r="V160" t="str">
        <f t="shared" si="30"/>
        <v/>
      </c>
      <c r="W160" t="str">
        <f t="shared" si="30"/>
        <v/>
      </c>
      <c r="X160" t="str">
        <f t="shared" si="30"/>
        <v/>
      </c>
      <c r="Y160" t="str">
        <f t="shared" si="30"/>
        <v/>
      </c>
      <c r="Z160" t="str">
        <f t="shared" si="30"/>
        <v/>
      </c>
      <c r="AA160" t="str">
        <f t="shared" si="30"/>
        <v/>
      </c>
      <c r="AB160" t="str">
        <f t="shared" si="30"/>
        <v/>
      </c>
      <c r="AC160" t="str">
        <f t="shared" si="30"/>
        <v/>
      </c>
      <c r="AD160" t="str">
        <f t="shared" si="30"/>
        <v/>
      </c>
      <c r="AE160" t="str">
        <f t="shared" si="30"/>
        <v/>
      </c>
      <c r="AF160" t="str">
        <f t="shared" si="30"/>
        <v/>
      </c>
      <c r="AG160" t="str">
        <f t="shared" si="30"/>
        <v/>
      </c>
      <c r="AH160">
        <f t="shared" si="24"/>
        <v>0</v>
      </c>
      <c r="AI160">
        <f t="shared" si="25"/>
        <v>0</v>
      </c>
    </row>
    <row r="161" spans="2:35" hidden="1" x14ac:dyDescent="0.2">
      <c r="B161" s="21" t="str">
        <f>IF(ISNA(LOOKUP($C161,BLIOTECAS!$B$1:$B$27,BLIOTECAS!C$1:C$27)),"",LOOKUP($C161,BLIOTECAS!$B$1:$B$27,BLIOTECAS!C$1:C$27))</f>
        <v/>
      </c>
      <c r="C161" t="str">
        <f>TABLA!E161</f>
        <v>F. Óptica y Optometría</v>
      </c>
      <c r="D161" s="134">
        <f>TABLA!AV161</f>
        <v>0</v>
      </c>
      <c r="E161" s="271">
        <f>TABLA!BA161</f>
        <v>0</v>
      </c>
      <c r="F161" t="str">
        <f t="shared" ref="F161:U176" si="31">IFERROR((IF(FIND(F$1,$E161,1)&gt;0,"x")),"")</f>
        <v/>
      </c>
      <c r="G161" t="str">
        <f t="shared" si="31"/>
        <v/>
      </c>
      <c r="H161" t="str">
        <f t="shared" si="31"/>
        <v/>
      </c>
      <c r="I161" t="str">
        <f t="shared" si="31"/>
        <v/>
      </c>
      <c r="J161" t="str">
        <f t="shared" si="31"/>
        <v/>
      </c>
      <c r="K161" t="str">
        <f t="shared" si="31"/>
        <v/>
      </c>
      <c r="L161" t="str">
        <f t="shared" si="31"/>
        <v/>
      </c>
      <c r="M161" t="str">
        <f t="shared" si="31"/>
        <v/>
      </c>
      <c r="N161" t="str">
        <f t="shared" si="31"/>
        <v/>
      </c>
      <c r="O161" t="str">
        <f t="shared" si="31"/>
        <v/>
      </c>
      <c r="P161" t="str">
        <f t="shared" si="31"/>
        <v/>
      </c>
      <c r="Q161" t="str">
        <f t="shared" si="31"/>
        <v/>
      </c>
      <c r="R161" t="str">
        <f t="shared" si="31"/>
        <v/>
      </c>
      <c r="S161" t="str">
        <f t="shared" si="31"/>
        <v/>
      </c>
      <c r="T161" t="str">
        <f t="shared" si="31"/>
        <v/>
      </c>
      <c r="U161" t="str">
        <f t="shared" si="31"/>
        <v/>
      </c>
      <c r="V161" t="str">
        <f t="shared" si="30"/>
        <v/>
      </c>
      <c r="W161" t="str">
        <f t="shared" si="30"/>
        <v/>
      </c>
      <c r="X161" t="str">
        <f t="shared" si="30"/>
        <v/>
      </c>
      <c r="Y161" t="str">
        <f t="shared" si="30"/>
        <v/>
      </c>
      <c r="Z161" t="str">
        <f t="shared" si="30"/>
        <v/>
      </c>
      <c r="AA161" t="str">
        <f t="shared" si="30"/>
        <v/>
      </c>
      <c r="AB161" t="str">
        <f t="shared" si="30"/>
        <v/>
      </c>
      <c r="AC161" t="str">
        <f t="shared" si="30"/>
        <v/>
      </c>
      <c r="AD161" t="str">
        <f t="shared" si="30"/>
        <v/>
      </c>
      <c r="AE161" t="str">
        <f t="shared" si="30"/>
        <v/>
      </c>
      <c r="AF161" t="str">
        <f t="shared" si="30"/>
        <v/>
      </c>
      <c r="AG161" t="str">
        <f t="shared" si="30"/>
        <v/>
      </c>
      <c r="AH161">
        <f t="shared" si="24"/>
        <v>0</v>
      </c>
      <c r="AI161">
        <f t="shared" si="25"/>
        <v>0</v>
      </c>
    </row>
    <row r="162" spans="2:35" ht="63.75" hidden="1" x14ac:dyDescent="0.2">
      <c r="B162" s="21" t="str">
        <f>IF(ISNA(LOOKUP($C162,BLIOTECAS!$B$1:$B$27,BLIOTECAS!C$1:C$27)),"",LOOKUP($C162,BLIOTECAS!$B$1:$B$27,BLIOTECAS!C$1:C$27))</f>
        <v/>
      </c>
      <c r="C162" t="str">
        <f>TABLA!E162</f>
        <v>F. Ciencias Políticas y Sociología</v>
      </c>
      <c r="D162" s="134" t="str">
        <f>TABLA!AV162</f>
        <v>Disponer de más  versiones electrónicas  de libros y revistas</v>
      </c>
      <c r="E162" s="271" t="str">
        <f>TABLA!BA162</f>
        <v>Siempre he encontrado apoyo para  mi trabajo en la Biblioteca. El trabajo de los profesionales es impecable. La mejora del servicio tendría que consistir en hacer más fácil el acceso a los materiales a través del programa Cisne. A menudo tengo dificultades para encontrar la cosas que busco con este programa. También creo que podrían incrementarse las versiones electrónicas de ciertos manuales.</v>
      </c>
      <c r="F162" t="str">
        <f t="shared" si="31"/>
        <v>x</v>
      </c>
      <c r="G162" t="str">
        <f t="shared" si="31"/>
        <v/>
      </c>
      <c r="H162" t="str">
        <f t="shared" si="31"/>
        <v/>
      </c>
      <c r="I162" t="str">
        <f t="shared" si="31"/>
        <v/>
      </c>
      <c r="J162" t="str">
        <f t="shared" si="31"/>
        <v/>
      </c>
      <c r="K162" t="str">
        <f t="shared" si="31"/>
        <v>x</v>
      </c>
      <c r="L162" t="str">
        <f t="shared" si="31"/>
        <v>x</v>
      </c>
      <c r="M162" t="str">
        <f t="shared" si="31"/>
        <v/>
      </c>
      <c r="N162" t="str">
        <f t="shared" si="31"/>
        <v/>
      </c>
      <c r="O162" t="str">
        <f t="shared" si="31"/>
        <v/>
      </c>
      <c r="P162" t="str">
        <f t="shared" si="31"/>
        <v/>
      </c>
      <c r="Q162" t="str">
        <f t="shared" si="31"/>
        <v/>
      </c>
      <c r="R162" t="str">
        <f t="shared" si="31"/>
        <v/>
      </c>
      <c r="S162" t="str">
        <f t="shared" si="31"/>
        <v/>
      </c>
      <c r="T162" t="str">
        <f t="shared" si="31"/>
        <v/>
      </c>
      <c r="U162" t="str">
        <f t="shared" si="31"/>
        <v/>
      </c>
      <c r="V162" t="str">
        <f t="shared" si="30"/>
        <v/>
      </c>
      <c r="W162" t="str">
        <f t="shared" si="30"/>
        <v/>
      </c>
      <c r="X162" t="str">
        <f t="shared" si="30"/>
        <v/>
      </c>
      <c r="Y162" t="str">
        <f t="shared" si="30"/>
        <v/>
      </c>
      <c r="Z162" t="str">
        <f t="shared" si="30"/>
        <v/>
      </c>
      <c r="AA162" t="str">
        <f t="shared" si="30"/>
        <v/>
      </c>
      <c r="AB162" t="str">
        <f t="shared" si="30"/>
        <v/>
      </c>
      <c r="AC162" t="str">
        <f t="shared" si="30"/>
        <v/>
      </c>
      <c r="AD162" t="str">
        <f t="shared" si="30"/>
        <v/>
      </c>
      <c r="AE162" t="str">
        <f t="shared" si="30"/>
        <v/>
      </c>
      <c r="AF162" t="str">
        <f t="shared" si="30"/>
        <v/>
      </c>
      <c r="AG162" t="str">
        <f t="shared" si="30"/>
        <v/>
      </c>
      <c r="AH162">
        <f t="shared" si="24"/>
        <v>1</v>
      </c>
      <c r="AI162">
        <f t="shared" si="25"/>
        <v>1</v>
      </c>
    </row>
    <row r="163" spans="2:35" hidden="1" x14ac:dyDescent="0.2">
      <c r="B163" s="21" t="str">
        <f>IF(ISNA(LOOKUP($C163,BLIOTECAS!$B$1:$B$27,BLIOTECAS!C$1:C$27)),"",LOOKUP($C163,BLIOTECAS!$B$1:$B$27,BLIOTECAS!C$1:C$27))</f>
        <v/>
      </c>
      <c r="C163" t="str">
        <f>TABLA!E163</f>
        <v>F. Ciencias Económicas y Empresariales</v>
      </c>
      <c r="D163" s="134">
        <f>TABLA!AV163</f>
        <v>0</v>
      </c>
      <c r="E163" s="271">
        <f>TABLA!BA163</f>
        <v>0</v>
      </c>
      <c r="F163" t="str">
        <f t="shared" si="31"/>
        <v/>
      </c>
      <c r="G163" t="str">
        <f t="shared" si="31"/>
        <v/>
      </c>
      <c r="H163" t="str">
        <f t="shared" si="31"/>
        <v/>
      </c>
      <c r="I163" t="str">
        <f t="shared" si="31"/>
        <v/>
      </c>
      <c r="J163" t="str">
        <f t="shared" si="31"/>
        <v/>
      </c>
      <c r="K163" t="str">
        <f t="shared" si="31"/>
        <v/>
      </c>
      <c r="L163" t="str">
        <f t="shared" si="31"/>
        <v/>
      </c>
      <c r="M163" t="str">
        <f t="shared" si="31"/>
        <v/>
      </c>
      <c r="N163" t="str">
        <f t="shared" si="31"/>
        <v/>
      </c>
      <c r="O163" t="str">
        <f t="shared" si="31"/>
        <v/>
      </c>
      <c r="P163" t="str">
        <f t="shared" si="31"/>
        <v/>
      </c>
      <c r="Q163" t="str">
        <f t="shared" si="31"/>
        <v/>
      </c>
      <c r="R163" t="str">
        <f t="shared" si="31"/>
        <v/>
      </c>
      <c r="S163" t="str">
        <f t="shared" si="31"/>
        <v/>
      </c>
      <c r="T163" t="str">
        <f t="shared" si="31"/>
        <v/>
      </c>
      <c r="U163" t="str">
        <f t="shared" si="31"/>
        <v/>
      </c>
      <c r="V163" t="str">
        <f t="shared" si="30"/>
        <v/>
      </c>
      <c r="W163" t="str">
        <f t="shared" si="30"/>
        <v/>
      </c>
      <c r="X163" t="str">
        <f t="shared" si="30"/>
        <v/>
      </c>
      <c r="Y163" t="str">
        <f t="shared" si="30"/>
        <v/>
      </c>
      <c r="Z163" t="str">
        <f t="shared" si="30"/>
        <v/>
      </c>
      <c r="AA163" t="str">
        <f t="shared" si="30"/>
        <v/>
      </c>
      <c r="AB163" t="str">
        <f t="shared" si="30"/>
        <v/>
      </c>
      <c r="AC163" t="str">
        <f t="shared" si="30"/>
        <v/>
      </c>
      <c r="AD163" t="str">
        <f t="shared" si="30"/>
        <v/>
      </c>
      <c r="AE163" t="str">
        <f t="shared" si="30"/>
        <v/>
      </c>
      <c r="AF163" t="str">
        <f t="shared" si="30"/>
        <v/>
      </c>
      <c r="AG163" t="str">
        <f t="shared" si="30"/>
        <v/>
      </c>
      <c r="AH163">
        <f t="shared" si="24"/>
        <v>0</v>
      </c>
      <c r="AI163">
        <f t="shared" si="25"/>
        <v>0</v>
      </c>
    </row>
    <row r="164" spans="2:35" ht="25.5" hidden="1" x14ac:dyDescent="0.2">
      <c r="B164" s="21" t="str">
        <f>IF(ISNA(LOOKUP($C164,BLIOTECAS!$B$1:$B$27,BLIOTECAS!C$1:C$27)),"",LOOKUP($C164,BLIOTECAS!$B$1:$B$27,BLIOTECAS!C$1:C$27))</f>
        <v/>
      </c>
      <c r="C164" t="str">
        <f>TABLA!E164</f>
        <v>F. Ciencias Económicas y Empresariales</v>
      </c>
      <c r="D164" s="134">
        <f>TABLA!AV164</f>
        <v>0</v>
      </c>
      <c r="E164" s="271" t="str">
        <f>TABLA!BA164</f>
        <v>Debería cuidarse la suscripción a colecciones de documentos de trabajo relevantes (NBER y CEPR), que han caducado</v>
      </c>
      <c r="F164" t="str">
        <f t="shared" si="31"/>
        <v/>
      </c>
      <c r="G164" t="str">
        <f t="shared" si="31"/>
        <v/>
      </c>
      <c r="H164" t="str">
        <f t="shared" si="31"/>
        <v/>
      </c>
      <c r="I164" t="str">
        <f t="shared" si="31"/>
        <v/>
      </c>
      <c r="J164" t="str">
        <f t="shared" si="31"/>
        <v/>
      </c>
      <c r="K164" t="str">
        <f t="shared" si="31"/>
        <v/>
      </c>
      <c r="L164" t="str">
        <f t="shared" si="31"/>
        <v/>
      </c>
      <c r="M164" t="str">
        <f t="shared" si="31"/>
        <v/>
      </c>
      <c r="N164" t="str">
        <f t="shared" si="31"/>
        <v/>
      </c>
      <c r="O164" t="str">
        <f t="shared" si="31"/>
        <v/>
      </c>
      <c r="P164" t="str">
        <f t="shared" si="31"/>
        <v/>
      </c>
      <c r="Q164" t="str">
        <f t="shared" si="31"/>
        <v/>
      </c>
      <c r="R164" t="str">
        <f t="shared" si="31"/>
        <v/>
      </c>
      <c r="S164" t="str">
        <f t="shared" si="31"/>
        <v/>
      </c>
      <c r="T164" t="str">
        <f t="shared" si="31"/>
        <v/>
      </c>
      <c r="U164" t="str">
        <f t="shared" si="31"/>
        <v/>
      </c>
      <c r="V164" t="str">
        <f t="shared" si="30"/>
        <v/>
      </c>
      <c r="W164" t="str">
        <f t="shared" si="30"/>
        <v/>
      </c>
      <c r="X164" t="str">
        <f t="shared" si="30"/>
        <v/>
      </c>
      <c r="Y164" t="str">
        <f t="shared" si="30"/>
        <v/>
      </c>
      <c r="Z164" t="str">
        <f t="shared" si="30"/>
        <v/>
      </c>
      <c r="AA164" t="str">
        <f t="shared" si="30"/>
        <v/>
      </c>
      <c r="AB164" t="str">
        <f t="shared" si="30"/>
        <v/>
      </c>
      <c r="AC164" t="str">
        <f t="shared" si="30"/>
        <v/>
      </c>
      <c r="AD164" t="str">
        <f t="shared" si="30"/>
        <v/>
      </c>
      <c r="AE164" t="str">
        <f t="shared" si="30"/>
        <v/>
      </c>
      <c r="AF164" t="str">
        <f t="shared" si="30"/>
        <v/>
      </c>
      <c r="AG164" t="str">
        <f t="shared" si="30"/>
        <v/>
      </c>
      <c r="AH164">
        <f t="shared" si="24"/>
        <v>0</v>
      </c>
      <c r="AI164">
        <f t="shared" si="25"/>
        <v>1</v>
      </c>
    </row>
    <row r="165" spans="2:35" hidden="1" x14ac:dyDescent="0.2">
      <c r="B165" s="21" t="str">
        <f>IF(ISNA(LOOKUP($C165,BLIOTECAS!$B$1:$B$27,BLIOTECAS!C$1:C$27)),"",LOOKUP($C165,BLIOTECAS!$B$1:$B$27,BLIOTECAS!C$1:C$27))</f>
        <v/>
      </c>
      <c r="C165" t="str">
        <f>TABLA!E165</f>
        <v>F. Filología</v>
      </c>
      <c r="D165" s="134">
        <f>TABLA!AV165</f>
        <v>0</v>
      </c>
      <c r="E165" s="271">
        <f>TABLA!BA165</f>
        <v>0</v>
      </c>
      <c r="F165" t="str">
        <f t="shared" si="31"/>
        <v/>
      </c>
      <c r="G165" t="str">
        <f t="shared" si="31"/>
        <v/>
      </c>
      <c r="H165" t="str">
        <f t="shared" si="31"/>
        <v/>
      </c>
      <c r="I165" t="str">
        <f t="shared" si="31"/>
        <v/>
      </c>
      <c r="J165" t="str">
        <f t="shared" si="31"/>
        <v/>
      </c>
      <c r="K165" t="str">
        <f t="shared" si="31"/>
        <v/>
      </c>
      <c r="L165" t="str">
        <f t="shared" si="31"/>
        <v/>
      </c>
      <c r="M165" t="str">
        <f t="shared" si="31"/>
        <v/>
      </c>
      <c r="N165" t="str">
        <f t="shared" si="31"/>
        <v/>
      </c>
      <c r="O165" t="str">
        <f t="shared" si="31"/>
        <v/>
      </c>
      <c r="P165" t="str">
        <f t="shared" si="31"/>
        <v/>
      </c>
      <c r="Q165" t="str">
        <f t="shared" si="31"/>
        <v/>
      </c>
      <c r="R165" t="str">
        <f t="shared" si="31"/>
        <v/>
      </c>
      <c r="S165" t="str">
        <f t="shared" si="31"/>
        <v/>
      </c>
      <c r="T165" t="str">
        <f t="shared" si="31"/>
        <v/>
      </c>
      <c r="U165" t="str">
        <f t="shared" si="31"/>
        <v/>
      </c>
      <c r="V165" t="str">
        <f t="shared" si="30"/>
        <v/>
      </c>
      <c r="W165" t="str">
        <f t="shared" si="30"/>
        <v/>
      </c>
      <c r="X165" t="str">
        <f t="shared" si="30"/>
        <v/>
      </c>
      <c r="Y165" t="str">
        <f t="shared" si="30"/>
        <v/>
      </c>
      <c r="Z165" t="str">
        <f t="shared" si="30"/>
        <v/>
      </c>
      <c r="AA165" t="str">
        <f t="shared" si="30"/>
        <v/>
      </c>
      <c r="AB165" t="str">
        <f t="shared" si="30"/>
        <v/>
      </c>
      <c r="AC165" t="str">
        <f t="shared" si="30"/>
        <v/>
      </c>
      <c r="AD165" t="str">
        <f t="shared" si="30"/>
        <v/>
      </c>
      <c r="AE165" t="str">
        <f t="shared" si="30"/>
        <v/>
      </c>
      <c r="AF165" t="str">
        <f t="shared" si="30"/>
        <v/>
      </c>
      <c r="AG165" t="str">
        <f t="shared" si="30"/>
        <v/>
      </c>
      <c r="AH165">
        <f t="shared" si="24"/>
        <v>0</v>
      </c>
      <c r="AI165">
        <f t="shared" si="25"/>
        <v>0</v>
      </c>
    </row>
    <row r="166" spans="2:35" hidden="1" x14ac:dyDescent="0.2">
      <c r="B166" s="21" t="str">
        <f>IF(ISNA(LOOKUP($C166,BLIOTECAS!$B$1:$B$27,BLIOTECAS!C$1:C$27)),"",LOOKUP($C166,BLIOTECAS!$B$1:$B$27,BLIOTECAS!C$1:C$27))</f>
        <v/>
      </c>
      <c r="C166" t="str">
        <f>TABLA!E166</f>
        <v>F. Ciencias de la Información</v>
      </c>
      <c r="D166" s="134">
        <f>TABLA!AV166</f>
        <v>0</v>
      </c>
      <c r="E166" s="271">
        <f>TABLA!BA166</f>
        <v>0</v>
      </c>
      <c r="F166" t="str">
        <f t="shared" si="31"/>
        <v/>
      </c>
      <c r="G166" t="str">
        <f t="shared" si="31"/>
        <v/>
      </c>
      <c r="H166" t="str">
        <f t="shared" si="31"/>
        <v/>
      </c>
      <c r="I166" t="str">
        <f t="shared" si="31"/>
        <v/>
      </c>
      <c r="J166" t="str">
        <f t="shared" si="31"/>
        <v/>
      </c>
      <c r="K166" t="str">
        <f t="shared" si="31"/>
        <v/>
      </c>
      <c r="L166" t="str">
        <f t="shared" si="31"/>
        <v/>
      </c>
      <c r="M166" t="str">
        <f t="shared" si="31"/>
        <v/>
      </c>
      <c r="N166" t="str">
        <f t="shared" si="31"/>
        <v/>
      </c>
      <c r="O166" t="str">
        <f t="shared" si="31"/>
        <v/>
      </c>
      <c r="P166" t="str">
        <f t="shared" si="31"/>
        <v/>
      </c>
      <c r="Q166" t="str">
        <f t="shared" si="31"/>
        <v/>
      </c>
      <c r="R166" t="str">
        <f t="shared" si="31"/>
        <v/>
      </c>
      <c r="S166" t="str">
        <f t="shared" si="31"/>
        <v/>
      </c>
      <c r="T166" t="str">
        <f t="shared" si="31"/>
        <v/>
      </c>
      <c r="U166" t="str">
        <f t="shared" si="31"/>
        <v/>
      </c>
      <c r="V166" t="str">
        <f t="shared" si="30"/>
        <v/>
      </c>
      <c r="W166" t="str">
        <f t="shared" si="30"/>
        <v/>
      </c>
      <c r="X166" t="str">
        <f t="shared" si="30"/>
        <v/>
      </c>
      <c r="Y166" t="str">
        <f t="shared" si="30"/>
        <v/>
      </c>
      <c r="Z166" t="str">
        <f t="shared" si="30"/>
        <v/>
      </c>
      <c r="AA166" t="str">
        <f t="shared" si="30"/>
        <v/>
      </c>
      <c r="AB166" t="str">
        <f t="shared" si="30"/>
        <v/>
      </c>
      <c r="AC166" t="str">
        <f t="shared" si="30"/>
        <v/>
      </c>
      <c r="AD166" t="str">
        <f t="shared" si="30"/>
        <v/>
      </c>
      <c r="AE166" t="str">
        <f t="shared" si="30"/>
        <v/>
      </c>
      <c r="AF166" t="str">
        <f t="shared" si="30"/>
        <v/>
      </c>
      <c r="AG166" t="str">
        <f t="shared" si="30"/>
        <v/>
      </c>
      <c r="AH166">
        <f t="shared" si="24"/>
        <v>0</v>
      </c>
      <c r="AI166">
        <f t="shared" si="25"/>
        <v>0</v>
      </c>
    </row>
    <row r="167" spans="2:35" hidden="1" x14ac:dyDescent="0.2">
      <c r="B167" s="21" t="str">
        <f>IF(ISNA(LOOKUP($C167,BLIOTECAS!$B$1:$B$27,BLIOTECAS!C$1:C$27)),"",LOOKUP($C167,BLIOTECAS!$B$1:$B$27,BLIOTECAS!C$1:C$27))</f>
        <v/>
      </c>
      <c r="C167" t="str">
        <f>TABLA!E167</f>
        <v>F. Ciencias Geológicas</v>
      </c>
      <c r="D167" s="134">
        <f>TABLA!AV167</f>
        <v>0</v>
      </c>
      <c r="E167" s="271">
        <f>TABLA!BA167</f>
        <v>0</v>
      </c>
      <c r="F167" t="str">
        <f t="shared" si="31"/>
        <v/>
      </c>
      <c r="G167" t="str">
        <f t="shared" si="31"/>
        <v/>
      </c>
      <c r="H167" t="str">
        <f t="shared" si="31"/>
        <v/>
      </c>
      <c r="I167" t="str">
        <f t="shared" si="31"/>
        <v/>
      </c>
      <c r="J167" t="str">
        <f t="shared" si="31"/>
        <v/>
      </c>
      <c r="K167" t="str">
        <f t="shared" si="31"/>
        <v/>
      </c>
      <c r="L167" t="str">
        <f t="shared" si="31"/>
        <v/>
      </c>
      <c r="M167" t="str">
        <f t="shared" si="31"/>
        <v/>
      </c>
      <c r="N167" t="str">
        <f t="shared" si="31"/>
        <v/>
      </c>
      <c r="O167" t="str">
        <f t="shared" si="31"/>
        <v/>
      </c>
      <c r="P167" t="str">
        <f t="shared" si="31"/>
        <v/>
      </c>
      <c r="Q167" t="str">
        <f t="shared" si="31"/>
        <v/>
      </c>
      <c r="R167" t="str">
        <f t="shared" si="31"/>
        <v/>
      </c>
      <c r="S167" t="str">
        <f t="shared" si="31"/>
        <v/>
      </c>
      <c r="T167" t="str">
        <f t="shared" si="31"/>
        <v/>
      </c>
      <c r="U167" t="str">
        <f t="shared" si="31"/>
        <v/>
      </c>
      <c r="V167" t="str">
        <f t="shared" si="30"/>
        <v/>
      </c>
      <c r="W167" t="str">
        <f t="shared" si="30"/>
        <v/>
      </c>
      <c r="X167" t="str">
        <f t="shared" si="30"/>
        <v/>
      </c>
      <c r="Y167" t="str">
        <f t="shared" si="30"/>
        <v/>
      </c>
      <c r="Z167" t="str">
        <f t="shared" si="30"/>
        <v/>
      </c>
      <c r="AA167" t="str">
        <f t="shared" si="30"/>
        <v/>
      </c>
      <c r="AB167" t="str">
        <f t="shared" si="30"/>
        <v/>
      </c>
      <c r="AC167" t="str">
        <f t="shared" si="30"/>
        <v/>
      </c>
      <c r="AD167" t="str">
        <f t="shared" si="30"/>
        <v/>
      </c>
      <c r="AE167" t="str">
        <f t="shared" si="30"/>
        <v/>
      </c>
      <c r="AF167" t="str">
        <f t="shared" si="30"/>
        <v/>
      </c>
      <c r="AG167" t="str">
        <f t="shared" si="30"/>
        <v/>
      </c>
      <c r="AH167">
        <f t="shared" si="24"/>
        <v>0</v>
      </c>
      <c r="AI167">
        <f t="shared" si="25"/>
        <v>0</v>
      </c>
    </row>
    <row r="168" spans="2:35" hidden="1" x14ac:dyDescent="0.2">
      <c r="B168" s="21" t="str">
        <f>IF(ISNA(LOOKUP($C168,BLIOTECAS!$B$1:$B$27,BLIOTECAS!C$1:C$27)),"",LOOKUP($C168,BLIOTECAS!$B$1:$B$27,BLIOTECAS!C$1:C$27))</f>
        <v/>
      </c>
      <c r="C168" t="str">
        <f>TABLA!E168</f>
        <v>F. Ciencias de la Información</v>
      </c>
      <c r="D168" s="134">
        <f>TABLA!AV168</f>
        <v>0</v>
      </c>
      <c r="E168" s="271">
        <f>TABLA!BA168</f>
        <v>0</v>
      </c>
      <c r="F168" t="str">
        <f t="shared" si="31"/>
        <v/>
      </c>
      <c r="G168" t="str">
        <f t="shared" si="31"/>
        <v/>
      </c>
      <c r="H168" t="str">
        <f t="shared" si="31"/>
        <v/>
      </c>
      <c r="I168" t="str">
        <f t="shared" si="31"/>
        <v/>
      </c>
      <c r="J168" t="str">
        <f t="shared" si="31"/>
        <v/>
      </c>
      <c r="K168" t="str">
        <f t="shared" si="31"/>
        <v/>
      </c>
      <c r="L168" t="str">
        <f t="shared" si="31"/>
        <v/>
      </c>
      <c r="M168" t="str">
        <f t="shared" si="31"/>
        <v/>
      </c>
      <c r="N168" t="str">
        <f t="shared" si="31"/>
        <v/>
      </c>
      <c r="O168" t="str">
        <f t="shared" si="31"/>
        <v/>
      </c>
      <c r="P168" t="str">
        <f t="shared" si="31"/>
        <v/>
      </c>
      <c r="Q168" t="str">
        <f t="shared" si="31"/>
        <v/>
      </c>
      <c r="R168" t="str">
        <f t="shared" si="31"/>
        <v/>
      </c>
      <c r="S168" t="str">
        <f t="shared" si="31"/>
        <v/>
      </c>
      <c r="T168" t="str">
        <f t="shared" si="31"/>
        <v/>
      </c>
      <c r="U168" t="str">
        <f t="shared" si="31"/>
        <v/>
      </c>
      <c r="V168" t="str">
        <f t="shared" si="30"/>
        <v/>
      </c>
      <c r="W168" t="str">
        <f t="shared" si="30"/>
        <v/>
      </c>
      <c r="X168" t="str">
        <f t="shared" si="30"/>
        <v/>
      </c>
      <c r="Y168" t="str">
        <f t="shared" si="30"/>
        <v/>
      </c>
      <c r="Z168" t="str">
        <f t="shared" si="30"/>
        <v/>
      </c>
      <c r="AA168" t="str">
        <f t="shared" si="30"/>
        <v/>
      </c>
      <c r="AB168" t="str">
        <f t="shared" si="30"/>
        <v/>
      </c>
      <c r="AC168" t="str">
        <f t="shared" si="30"/>
        <v/>
      </c>
      <c r="AD168" t="str">
        <f t="shared" si="30"/>
        <v/>
      </c>
      <c r="AE168" t="str">
        <f t="shared" si="30"/>
        <v/>
      </c>
      <c r="AF168" t="str">
        <f t="shared" si="30"/>
        <v/>
      </c>
      <c r="AG168" t="str">
        <f t="shared" si="30"/>
        <v/>
      </c>
      <c r="AH168">
        <f t="shared" si="24"/>
        <v>0</v>
      </c>
      <c r="AI168">
        <f t="shared" si="25"/>
        <v>0</v>
      </c>
    </row>
    <row r="169" spans="2:35" hidden="1" x14ac:dyDescent="0.2">
      <c r="B169" s="21" t="str">
        <f>IF(ISNA(LOOKUP($C169,BLIOTECAS!$B$1:$B$27,BLIOTECAS!C$1:C$27)),"",LOOKUP($C169,BLIOTECAS!$B$1:$B$27,BLIOTECAS!C$1:C$27))</f>
        <v/>
      </c>
      <c r="C169" t="str">
        <f>TABLA!E169</f>
        <v>F. Óptica y Optometría</v>
      </c>
      <c r="D169" s="134">
        <f>TABLA!AV169</f>
        <v>0</v>
      </c>
      <c r="E169" s="271">
        <f>TABLA!BA169</f>
        <v>0</v>
      </c>
      <c r="F169" t="str">
        <f t="shared" si="31"/>
        <v/>
      </c>
      <c r="G169" t="str">
        <f t="shared" si="31"/>
        <v/>
      </c>
      <c r="H169" t="str">
        <f t="shared" si="31"/>
        <v/>
      </c>
      <c r="I169" t="str">
        <f t="shared" si="31"/>
        <v/>
      </c>
      <c r="J169" t="str">
        <f t="shared" si="31"/>
        <v/>
      </c>
      <c r="K169" t="str">
        <f t="shared" si="31"/>
        <v/>
      </c>
      <c r="L169" t="str">
        <f t="shared" si="31"/>
        <v/>
      </c>
      <c r="M169" t="str">
        <f t="shared" si="31"/>
        <v/>
      </c>
      <c r="N169" t="str">
        <f t="shared" si="31"/>
        <v/>
      </c>
      <c r="O169" t="str">
        <f t="shared" si="31"/>
        <v/>
      </c>
      <c r="P169" t="str">
        <f t="shared" si="31"/>
        <v/>
      </c>
      <c r="Q169" t="str">
        <f t="shared" si="31"/>
        <v/>
      </c>
      <c r="R169" t="str">
        <f t="shared" si="31"/>
        <v/>
      </c>
      <c r="S169" t="str">
        <f t="shared" si="31"/>
        <v/>
      </c>
      <c r="T169" t="str">
        <f t="shared" si="31"/>
        <v/>
      </c>
      <c r="U169" t="str">
        <f t="shared" si="31"/>
        <v/>
      </c>
      <c r="V169" t="str">
        <f t="shared" si="30"/>
        <v/>
      </c>
      <c r="W169" t="str">
        <f t="shared" si="30"/>
        <v/>
      </c>
      <c r="X169" t="str">
        <f t="shared" si="30"/>
        <v/>
      </c>
      <c r="Y169" t="str">
        <f t="shared" si="30"/>
        <v/>
      </c>
      <c r="Z169" t="str">
        <f t="shared" si="30"/>
        <v/>
      </c>
      <c r="AA169" t="str">
        <f t="shared" si="30"/>
        <v/>
      </c>
      <c r="AB169" t="str">
        <f t="shared" si="30"/>
        <v/>
      </c>
      <c r="AC169" t="str">
        <f t="shared" si="30"/>
        <v/>
      </c>
      <c r="AD169" t="str">
        <f t="shared" si="30"/>
        <v/>
      </c>
      <c r="AE169" t="str">
        <f t="shared" si="30"/>
        <v/>
      </c>
      <c r="AF169" t="str">
        <f t="shared" si="30"/>
        <v/>
      </c>
      <c r="AG169" t="str">
        <f t="shared" si="30"/>
        <v/>
      </c>
      <c r="AH169">
        <f t="shared" si="24"/>
        <v>0</v>
      </c>
      <c r="AI169">
        <f t="shared" si="25"/>
        <v>0</v>
      </c>
    </row>
    <row r="170" spans="2:35" hidden="1" x14ac:dyDescent="0.2">
      <c r="B170" s="21" t="str">
        <f>IF(ISNA(LOOKUP($C170,BLIOTECAS!$B$1:$B$27,BLIOTECAS!C$1:C$27)),"",LOOKUP($C170,BLIOTECAS!$B$1:$B$27,BLIOTECAS!C$1:C$27))</f>
        <v/>
      </c>
      <c r="C170" t="str">
        <f>TABLA!E170</f>
        <v>F. Ciencias Políticas y Sociología</v>
      </c>
      <c r="D170" s="134">
        <f>TABLA!AV170</f>
        <v>0</v>
      </c>
      <c r="E170" s="271">
        <f>TABLA!BA170</f>
        <v>0</v>
      </c>
      <c r="F170" t="str">
        <f t="shared" si="31"/>
        <v/>
      </c>
      <c r="G170" t="str">
        <f t="shared" si="31"/>
        <v/>
      </c>
      <c r="H170" t="str">
        <f t="shared" si="31"/>
        <v/>
      </c>
      <c r="I170" t="str">
        <f t="shared" si="31"/>
        <v/>
      </c>
      <c r="J170" t="str">
        <f t="shared" si="31"/>
        <v/>
      </c>
      <c r="K170" t="str">
        <f t="shared" si="31"/>
        <v/>
      </c>
      <c r="L170" t="str">
        <f t="shared" si="31"/>
        <v/>
      </c>
      <c r="M170" t="str">
        <f t="shared" si="31"/>
        <v/>
      </c>
      <c r="N170" t="str">
        <f t="shared" si="31"/>
        <v/>
      </c>
      <c r="O170" t="str">
        <f t="shared" si="31"/>
        <v/>
      </c>
      <c r="P170" t="str">
        <f t="shared" si="31"/>
        <v/>
      </c>
      <c r="Q170" t="str">
        <f t="shared" si="31"/>
        <v/>
      </c>
      <c r="R170" t="str">
        <f t="shared" si="31"/>
        <v/>
      </c>
      <c r="S170" t="str">
        <f t="shared" si="31"/>
        <v/>
      </c>
      <c r="T170" t="str">
        <f t="shared" si="31"/>
        <v/>
      </c>
      <c r="U170" t="str">
        <f t="shared" si="31"/>
        <v/>
      </c>
      <c r="V170" t="str">
        <f t="shared" si="30"/>
        <v/>
      </c>
      <c r="W170" t="str">
        <f t="shared" si="30"/>
        <v/>
      </c>
      <c r="X170" t="str">
        <f t="shared" si="30"/>
        <v/>
      </c>
      <c r="Y170" t="str">
        <f t="shared" si="30"/>
        <v/>
      </c>
      <c r="Z170" t="str">
        <f t="shared" si="30"/>
        <v/>
      </c>
      <c r="AA170" t="str">
        <f t="shared" si="30"/>
        <v/>
      </c>
      <c r="AB170" t="str">
        <f t="shared" si="30"/>
        <v/>
      </c>
      <c r="AC170" t="str">
        <f t="shared" si="30"/>
        <v/>
      </c>
      <c r="AD170" t="str">
        <f t="shared" si="30"/>
        <v/>
      </c>
      <c r="AE170" t="str">
        <f t="shared" si="30"/>
        <v/>
      </c>
      <c r="AF170" t="str">
        <f t="shared" si="30"/>
        <v/>
      </c>
      <c r="AG170" t="str">
        <f t="shared" si="30"/>
        <v/>
      </c>
      <c r="AH170">
        <f t="shared" si="24"/>
        <v>0</v>
      </c>
      <c r="AI170">
        <f t="shared" si="25"/>
        <v>0</v>
      </c>
    </row>
    <row r="171" spans="2:35" ht="51" hidden="1" x14ac:dyDescent="0.2">
      <c r="B171" s="21" t="str">
        <f>IF(ISNA(LOOKUP($C171,BLIOTECAS!$B$1:$B$27,BLIOTECAS!C$1:C$27)),"",LOOKUP($C171,BLIOTECAS!$B$1:$B$27,BLIOTECAS!C$1:C$27))</f>
        <v/>
      </c>
      <c r="C171" t="str">
        <f>TABLA!E171</f>
        <v>F. Filología</v>
      </c>
      <c r="D171" s="134" t="str">
        <f>TABLA!AV171</f>
        <v>Acceso a grandes bases de datos</v>
      </c>
      <c r="E171" s="271" t="str">
        <f>TABLA!BA171</f>
        <v>En la entrada de la Biblioteca María Zambrano se deberían proteger las vitrinas destinadas a las exposiciones y evitar que se empleen como mostradores de bar por parte de quienes compran cafés y otras bebidas de las máquinas expendedoras situadas en dicha entrada. De forma paulatina y continuada se debería digitalizar los fondos de las bibliotecas de la UM:</v>
      </c>
      <c r="F171" t="str">
        <f t="shared" si="31"/>
        <v/>
      </c>
      <c r="G171" t="str">
        <f t="shared" si="31"/>
        <v/>
      </c>
      <c r="H171" t="str">
        <f t="shared" si="31"/>
        <v/>
      </c>
      <c r="I171" t="str">
        <f t="shared" si="31"/>
        <v/>
      </c>
      <c r="J171" t="str">
        <f t="shared" si="31"/>
        <v/>
      </c>
      <c r="K171" t="str">
        <f t="shared" si="31"/>
        <v/>
      </c>
      <c r="L171" t="str">
        <f t="shared" si="31"/>
        <v/>
      </c>
      <c r="M171" t="str">
        <f t="shared" si="31"/>
        <v/>
      </c>
      <c r="N171" t="str">
        <f t="shared" si="31"/>
        <v/>
      </c>
      <c r="O171" t="str">
        <f t="shared" si="31"/>
        <v/>
      </c>
      <c r="P171" t="str">
        <f t="shared" si="31"/>
        <v/>
      </c>
      <c r="Q171" t="str">
        <f t="shared" si="31"/>
        <v/>
      </c>
      <c r="R171" t="str">
        <f t="shared" si="31"/>
        <v/>
      </c>
      <c r="S171" t="str">
        <f t="shared" si="31"/>
        <v/>
      </c>
      <c r="T171" t="str">
        <f t="shared" si="31"/>
        <v/>
      </c>
      <c r="U171" t="str">
        <f t="shared" si="31"/>
        <v/>
      </c>
      <c r="V171" t="str">
        <f t="shared" si="30"/>
        <v/>
      </c>
      <c r="W171" t="str">
        <f t="shared" si="30"/>
        <v/>
      </c>
      <c r="X171" t="str">
        <f t="shared" si="30"/>
        <v/>
      </c>
      <c r="Y171" t="str">
        <f t="shared" si="30"/>
        <v/>
      </c>
      <c r="Z171" t="str">
        <f t="shared" si="30"/>
        <v/>
      </c>
      <c r="AA171" t="str">
        <f t="shared" si="30"/>
        <v/>
      </c>
      <c r="AB171" t="str">
        <f t="shared" si="30"/>
        <v/>
      </c>
      <c r="AC171" t="str">
        <f t="shared" si="30"/>
        <v/>
      </c>
      <c r="AD171" t="str">
        <f t="shared" si="30"/>
        <v/>
      </c>
      <c r="AE171" t="str">
        <f t="shared" si="30"/>
        <v/>
      </c>
      <c r="AF171" t="str">
        <f t="shared" si="30"/>
        <v/>
      </c>
      <c r="AG171" t="str">
        <f t="shared" si="30"/>
        <v/>
      </c>
      <c r="AH171">
        <f t="shared" si="24"/>
        <v>1</v>
      </c>
      <c r="AI171">
        <f t="shared" si="25"/>
        <v>1</v>
      </c>
    </row>
    <row r="172" spans="2:35" ht="63.75" hidden="1" x14ac:dyDescent="0.2">
      <c r="B172" s="21" t="str">
        <f>IF(ISNA(LOOKUP($C172,BLIOTECAS!$B$1:$B$27,BLIOTECAS!C$1:C$27)),"",LOOKUP($C172,BLIOTECAS!$B$1:$B$27,BLIOTECAS!C$1:C$27))</f>
        <v/>
      </c>
      <c r="C172" t="str">
        <f>TABLA!E172</f>
        <v>F. Ciencias Geológicas</v>
      </c>
      <c r="D172" s="134" t="str">
        <f>TABLA!AV172</f>
        <v>Cuantas más suscripciones a revistas de investigación, mucho mejor. Son la base del avance científico actual. También son básicas pata la docencia en los cursos superiores y máster.</v>
      </c>
      <c r="E172" s="271" t="str">
        <f>TABLA!BA172</f>
        <v>Incrementar las suscripciones a revistas científicas todo lo posible.</v>
      </c>
      <c r="F172" t="str">
        <f t="shared" si="31"/>
        <v/>
      </c>
      <c r="G172" t="str">
        <f t="shared" si="31"/>
        <v/>
      </c>
      <c r="H172" t="str">
        <f t="shared" si="31"/>
        <v/>
      </c>
      <c r="I172" t="str">
        <f t="shared" si="31"/>
        <v>x</v>
      </c>
      <c r="J172" t="str">
        <f t="shared" si="31"/>
        <v/>
      </c>
      <c r="K172" t="str">
        <f t="shared" si="31"/>
        <v/>
      </c>
      <c r="L172" t="str">
        <f t="shared" si="31"/>
        <v/>
      </c>
      <c r="M172" t="str">
        <f t="shared" si="31"/>
        <v/>
      </c>
      <c r="N172" t="str">
        <f t="shared" si="31"/>
        <v/>
      </c>
      <c r="O172" t="str">
        <f t="shared" si="31"/>
        <v/>
      </c>
      <c r="P172" t="str">
        <f t="shared" si="31"/>
        <v/>
      </c>
      <c r="Q172" t="str">
        <f t="shared" si="31"/>
        <v/>
      </c>
      <c r="R172" t="str">
        <f t="shared" si="31"/>
        <v/>
      </c>
      <c r="S172" t="str">
        <f t="shared" si="31"/>
        <v/>
      </c>
      <c r="T172" t="str">
        <f t="shared" si="31"/>
        <v/>
      </c>
      <c r="U172" t="str">
        <f t="shared" si="31"/>
        <v/>
      </c>
      <c r="V172" t="str">
        <f t="shared" si="30"/>
        <v/>
      </c>
      <c r="W172" t="str">
        <f t="shared" si="30"/>
        <v/>
      </c>
      <c r="X172" t="str">
        <f t="shared" si="30"/>
        <v/>
      </c>
      <c r="Y172" t="str">
        <f t="shared" si="30"/>
        <v/>
      </c>
      <c r="Z172" t="str">
        <f t="shared" si="30"/>
        <v/>
      </c>
      <c r="AA172" t="str">
        <f t="shared" si="30"/>
        <v/>
      </c>
      <c r="AB172" t="str">
        <f t="shared" si="30"/>
        <v/>
      </c>
      <c r="AC172" t="str">
        <f t="shared" si="30"/>
        <v/>
      </c>
      <c r="AD172" t="str">
        <f t="shared" si="30"/>
        <v/>
      </c>
      <c r="AE172" t="str">
        <f t="shared" si="30"/>
        <v/>
      </c>
      <c r="AF172" t="str">
        <f t="shared" si="30"/>
        <v/>
      </c>
      <c r="AG172" t="str">
        <f t="shared" si="30"/>
        <v/>
      </c>
      <c r="AH172">
        <f t="shared" si="24"/>
        <v>1</v>
      </c>
      <c r="AI172">
        <f t="shared" si="25"/>
        <v>1</v>
      </c>
    </row>
    <row r="173" spans="2:35" hidden="1" x14ac:dyDescent="0.2">
      <c r="B173" s="21" t="str">
        <f>IF(ISNA(LOOKUP($C173,BLIOTECAS!$B$1:$B$27,BLIOTECAS!C$1:C$27)),"",LOOKUP($C173,BLIOTECAS!$B$1:$B$27,BLIOTECAS!C$1:C$27))</f>
        <v/>
      </c>
      <c r="C173" t="str">
        <f>TABLA!E173</f>
        <v>F. Veterinaria</v>
      </c>
      <c r="D173" s="134">
        <f>TABLA!AV173</f>
        <v>0</v>
      </c>
      <c r="E173" s="271">
        <f>TABLA!BA173</f>
        <v>0</v>
      </c>
      <c r="F173" t="str">
        <f t="shared" si="31"/>
        <v/>
      </c>
      <c r="G173" t="str">
        <f t="shared" si="31"/>
        <v/>
      </c>
      <c r="H173" t="str">
        <f t="shared" si="31"/>
        <v/>
      </c>
      <c r="I173" t="str">
        <f t="shared" si="31"/>
        <v/>
      </c>
      <c r="J173" t="str">
        <f t="shared" si="31"/>
        <v/>
      </c>
      <c r="K173" t="str">
        <f t="shared" si="31"/>
        <v/>
      </c>
      <c r="L173" t="str">
        <f t="shared" si="31"/>
        <v/>
      </c>
      <c r="M173" t="str">
        <f t="shared" si="31"/>
        <v/>
      </c>
      <c r="N173" t="str">
        <f t="shared" si="31"/>
        <v/>
      </c>
      <c r="O173" t="str">
        <f t="shared" si="31"/>
        <v/>
      </c>
      <c r="P173" t="str">
        <f t="shared" si="31"/>
        <v/>
      </c>
      <c r="Q173" t="str">
        <f t="shared" si="31"/>
        <v/>
      </c>
      <c r="R173" t="str">
        <f t="shared" si="31"/>
        <v/>
      </c>
      <c r="S173" t="str">
        <f t="shared" si="31"/>
        <v/>
      </c>
      <c r="T173" t="str">
        <f t="shared" si="31"/>
        <v/>
      </c>
      <c r="U173" t="str">
        <f t="shared" si="31"/>
        <v/>
      </c>
      <c r="V173" t="str">
        <f t="shared" si="30"/>
        <v/>
      </c>
      <c r="W173" t="str">
        <f t="shared" si="30"/>
        <v/>
      </c>
      <c r="X173" t="str">
        <f t="shared" si="30"/>
        <v/>
      </c>
      <c r="Y173" t="str">
        <f t="shared" si="30"/>
        <v/>
      </c>
      <c r="Z173" t="str">
        <f t="shared" si="30"/>
        <v/>
      </c>
      <c r="AA173" t="str">
        <f t="shared" si="30"/>
        <v/>
      </c>
      <c r="AB173" t="str">
        <f t="shared" si="30"/>
        <v/>
      </c>
      <c r="AC173" t="str">
        <f t="shared" si="30"/>
        <v/>
      </c>
      <c r="AD173" t="str">
        <f t="shared" si="30"/>
        <v/>
      </c>
      <c r="AE173" t="str">
        <f t="shared" si="30"/>
        <v/>
      </c>
      <c r="AF173" t="str">
        <f t="shared" si="30"/>
        <v/>
      </c>
      <c r="AG173" t="str">
        <f t="shared" si="30"/>
        <v/>
      </c>
      <c r="AH173">
        <f t="shared" si="24"/>
        <v>0</v>
      </c>
      <c r="AI173">
        <f t="shared" si="25"/>
        <v>0</v>
      </c>
    </row>
    <row r="174" spans="2:35" hidden="1" x14ac:dyDescent="0.2">
      <c r="B174" s="21" t="str">
        <f>IF(ISNA(LOOKUP($C174,BLIOTECAS!$B$1:$B$27,BLIOTECAS!C$1:C$27)),"",LOOKUP($C174,BLIOTECAS!$B$1:$B$27,BLIOTECAS!C$1:C$27))</f>
        <v/>
      </c>
      <c r="C174" t="str">
        <f>TABLA!E174</f>
        <v>F. Veterinaria</v>
      </c>
      <c r="D174" s="134">
        <f>TABLA!AV174</f>
        <v>0</v>
      </c>
      <c r="E174" s="271">
        <f>TABLA!BA174</f>
        <v>0</v>
      </c>
      <c r="F174" t="str">
        <f t="shared" si="31"/>
        <v/>
      </c>
      <c r="G174" t="str">
        <f t="shared" si="31"/>
        <v/>
      </c>
      <c r="H174" t="str">
        <f t="shared" si="31"/>
        <v/>
      </c>
      <c r="I174" t="str">
        <f t="shared" si="31"/>
        <v/>
      </c>
      <c r="J174" t="str">
        <f t="shared" si="31"/>
        <v/>
      </c>
      <c r="K174" t="str">
        <f t="shared" si="31"/>
        <v/>
      </c>
      <c r="L174" t="str">
        <f t="shared" si="31"/>
        <v/>
      </c>
      <c r="M174" t="str">
        <f t="shared" si="31"/>
        <v/>
      </c>
      <c r="N174" t="str">
        <f t="shared" si="31"/>
        <v/>
      </c>
      <c r="O174" t="str">
        <f t="shared" si="31"/>
        <v/>
      </c>
      <c r="P174" t="str">
        <f t="shared" si="31"/>
        <v/>
      </c>
      <c r="Q174" t="str">
        <f t="shared" si="31"/>
        <v/>
      </c>
      <c r="R174" t="str">
        <f t="shared" si="31"/>
        <v/>
      </c>
      <c r="S174" t="str">
        <f t="shared" si="31"/>
        <v/>
      </c>
      <c r="T174" t="str">
        <f t="shared" si="31"/>
        <v/>
      </c>
      <c r="U174" t="str">
        <f t="shared" si="31"/>
        <v/>
      </c>
      <c r="V174" t="str">
        <f t="shared" si="30"/>
        <v/>
      </c>
      <c r="W174" t="str">
        <f t="shared" si="30"/>
        <v/>
      </c>
      <c r="X174" t="str">
        <f t="shared" si="30"/>
        <v/>
      </c>
      <c r="Y174" t="str">
        <f t="shared" si="30"/>
        <v/>
      </c>
      <c r="Z174" t="str">
        <f t="shared" si="30"/>
        <v/>
      </c>
      <c r="AA174" t="str">
        <f t="shared" si="30"/>
        <v/>
      </c>
      <c r="AB174" t="str">
        <f t="shared" si="30"/>
        <v/>
      </c>
      <c r="AC174" t="str">
        <f t="shared" si="30"/>
        <v/>
      </c>
      <c r="AD174" t="str">
        <f t="shared" si="30"/>
        <v/>
      </c>
      <c r="AE174" t="str">
        <f t="shared" si="30"/>
        <v/>
      </c>
      <c r="AF174" t="str">
        <f t="shared" si="30"/>
        <v/>
      </c>
      <c r="AG174" t="str">
        <f t="shared" si="30"/>
        <v/>
      </c>
      <c r="AH174">
        <f t="shared" si="24"/>
        <v>0</v>
      </c>
      <c r="AI174">
        <f t="shared" si="25"/>
        <v>0</v>
      </c>
    </row>
    <row r="175" spans="2:35" ht="51" hidden="1" x14ac:dyDescent="0.2">
      <c r="B175" s="21" t="str">
        <f>IF(ISNA(LOOKUP($C175,BLIOTECAS!$B$1:$B$27,BLIOTECAS!C$1:C$27)),"",LOOKUP($C175,BLIOTECAS!$B$1:$B$27,BLIOTECAS!C$1:C$27))</f>
        <v/>
      </c>
      <c r="C175" t="str">
        <f>TABLA!E175</f>
        <v>F. Ciencias Políticas y Sociología</v>
      </c>
      <c r="D175" s="134">
        <f>TABLA!AV175</f>
        <v>0</v>
      </c>
      <c r="E175" s="271" t="str">
        <f>TABLA!BA175</f>
        <v>Soy profesor nuevo desde este cuatrimestre, por eso algunas preguntas están en blanco. Quiero destacar que me parece muy insuficiente la cantidad de libros disponibles en formato digital. En mi caso, hay muchos libros de sociología importantes que sólo están disponibles en formato papel. En las circunstancias actuales, esto es un inconveniente muy importante.</v>
      </c>
      <c r="F175" t="str">
        <f t="shared" si="31"/>
        <v/>
      </c>
      <c r="G175" t="str">
        <f t="shared" si="31"/>
        <v/>
      </c>
      <c r="H175" t="str">
        <f t="shared" si="31"/>
        <v/>
      </c>
      <c r="I175" t="str">
        <f t="shared" si="31"/>
        <v/>
      </c>
      <c r="J175" t="str">
        <f t="shared" si="31"/>
        <v/>
      </c>
      <c r="K175" t="str">
        <f t="shared" si="31"/>
        <v/>
      </c>
      <c r="L175" t="str">
        <f t="shared" si="31"/>
        <v/>
      </c>
      <c r="M175" t="str">
        <f t="shared" si="31"/>
        <v/>
      </c>
      <c r="N175" t="str">
        <f t="shared" si="31"/>
        <v/>
      </c>
      <c r="O175" t="str">
        <f t="shared" si="31"/>
        <v/>
      </c>
      <c r="P175" t="str">
        <f t="shared" si="31"/>
        <v/>
      </c>
      <c r="Q175" t="str">
        <f t="shared" si="31"/>
        <v/>
      </c>
      <c r="R175" t="str">
        <f t="shared" si="31"/>
        <v/>
      </c>
      <c r="S175" t="str">
        <f t="shared" si="31"/>
        <v/>
      </c>
      <c r="T175" t="str">
        <f t="shared" si="31"/>
        <v/>
      </c>
      <c r="U175" t="str">
        <f t="shared" si="31"/>
        <v/>
      </c>
      <c r="V175" t="str">
        <f t="shared" si="30"/>
        <v/>
      </c>
      <c r="W175" t="str">
        <f t="shared" si="30"/>
        <v/>
      </c>
      <c r="X175" t="str">
        <f t="shared" si="30"/>
        <v/>
      </c>
      <c r="Y175" t="str">
        <f t="shared" si="30"/>
        <v/>
      </c>
      <c r="Z175" t="str">
        <f t="shared" si="30"/>
        <v/>
      </c>
      <c r="AA175" t="str">
        <f t="shared" si="30"/>
        <v/>
      </c>
      <c r="AB175" t="str">
        <f t="shared" si="30"/>
        <v/>
      </c>
      <c r="AC175" t="str">
        <f t="shared" si="30"/>
        <v/>
      </c>
      <c r="AD175" t="str">
        <f t="shared" si="30"/>
        <v/>
      </c>
      <c r="AE175" t="str">
        <f t="shared" si="30"/>
        <v/>
      </c>
      <c r="AF175" t="str">
        <f t="shared" si="30"/>
        <v/>
      </c>
      <c r="AG175" t="str">
        <f t="shared" si="30"/>
        <v/>
      </c>
      <c r="AH175">
        <f t="shared" si="24"/>
        <v>0</v>
      </c>
      <c r="AI175">
        <f t="shared" si="25"/>
        <v>1</v>
      </c>
    </row>
    <row r="176" spans="2:35" hidden="1" x14ac:dyDescent="0.2">
      <c r="B176" s="21" t="str">
        <f>IF(ISNA(LOOKUP($C176,BLIOTECAS!$B$1:$B$27,BLIOTECAS!C$1:C$27)),"",LOOKUP($C176,BLIOTECAS!$B$1:$B$27,BLIOTECAS!C$1:C$27))</f>
        <v/>
      </c>
      <c r="C176" t="str">
        <f>TABLA!E176</f>
        <v>F. Ciencias Químicas</v>
      </c>
      <c r="D176" s="134">
        <f>TABLA!AV176</f>
        <v>0</v>
      </c>
      <c r="E176" s="271">
        <f>TABLA!BA176</f>
        <v>0</v>
      </c>
      <c r="F176" t="str">
        <f t="shared" si="31"/>
        <v/>
      </c>
      <c r="G176" t="str">
        <f t="shared" si="31"/>
        <v/>
      </c>
      <c r="H176" t="str">
        <f t="shared" si="31"/>
        <v/>
      </c>
      <c r="I176" t="str">
        <f t="shared" si="31"/>
        <v/>
      </c>
      <c r="J176" t="str">
        <f t="shared" si="31"/>
        <v/>
      </c>
      <c r="K176" t="str">
        <f t="shared" si="31"/>
        <v/>
      </c>
      <c r="L176" t="str">
        <f t="shared" si="31"/>
        <v/>
      </c>
      <c r="M176" t="str">
        <f t="shared" si="31"/>
        <v/>
      </c>
      <c r="N176" t="str">
        <f t="shared" si="31"/>
        <v/>
      </c>
      <c r="O176" t="str">
        <f t="shared" si="31"/>
        <v/>
      </c>
      <c r="P176" t="str">
        <f t="shared" si="31"/>
        <v/>
      </c>
      <c r="Q176" t="str">
        <f t="shared" si="31"/>
        <v/>
      </c>
      <c r="R176" t="str">
        <f t="shared" si="31"/>
        <v/>
      </c>
      <c r="S176" t="str">
        <f t="shared" si="31"/>
        <v/>
      </c>
      <c r="T176" t="str">
        <f t="shared" si="31"/>
        <v/>
      </c>
      <c r="U176" t="str">
        <f t="shared" ref="U176:AG191" si="32">IFERROR((IF(FIND(U$1,$E176,1)&gt;0,"x")),"")</f>
        <v/>
      </c>
      <c r="V176" t="str">
        <f t="shared" si="32"/>
        <v/>
      </c>
      <c r="W176" t="str">
        <f t="shared" si="32"/>
        <v/>
      </c>
      <c r="X176" t="str">
        <f t="shared" si="32"/>
        <v/>
      </c>
      <c r="Y176" t="str">
        <f t="shared" si="32"/>
        <v/>
      </c>
      <c r="Z176" t="str">
        <f t="shared" si="32"/>
        <v/>
      </c>
      <c r="AA176" t="str">
        <f t="shared" si="32"/>
        <v/>
      </c>
      <c r="AB176" t="str">
        <f t="shared" si="32"/>
        <v/>
      </c>
      <c r="AC176" t="str">
        <f t="shared" si="32"/>
        <v/>
      </c>
      <c r="AD176" t="str">
        <f t="shared" si="32"/>
        <v/>
      </c>
      <c r="AE176" t="str">
        <f t="shared" si="32"/>
        <v/>
      </c>
      <c r="AF176" t="str">
        <f t="shared" si="32"/>
        <v/>
      </c>
      <c r="AG176" t="str">
        <f t="shared" si="32"/>
        <v/>
      </c>
      <c r="AH176">
        <f t="shared" si="24"/>
        <v>0</v>
      </c>
      <c r="AI176">
        <f t="shared" si="25"/>
        <v>0</v>
      </c>
    </row>
    <row r="177" spans="2:35" hidden="1" x14ac:dyDescent="0.2">
      <c r="B177" s="21" t="str">
        <f>IF(ISNA(LOOKUP($C177,BLIOTECAS!$B$1:$B$27,BLIOTECAS!C$1:C$27)),"",LOOKUP($C177,BLIOTECAS!$B$1:$B$27,BLIOTECAS!C$1:C$27))</f>
        <v/>
      </c>
      <c r="C177" t="str">
        <f>TABLA!E177</f>
        <v>F. Veterinaria</v>
      </c>
      <c r="D177" s="134">
        <f>TABLA!AV177</f>
        <v>0</v>
      </c>
      <c r="E177" s="271">
        <f>TABLA!BA177</f>
        <v>0</v>
      </c>
      <c r="F177" t="str">
        <f t="shared" ref="F177:U192" si="33">IFERROR((IF(FIND(F$1,$E177,1)&gt;0,"x")),"")</f>
        <v/>
      </c>
      <c r="G177" t="str">
        <f t="shared" si="33"/>
        <v/>
      </c>
      <c r="H177" t="str">
        <f t="shared" si="33"/>
        <v/>
      </c>
      <c r="I177" t="str">
        <f t="shared" si="33"/>
        <v/>
      </c>
      <c r="J177" t="str">
        <f t="shared" si="33"/>
        <v/>
      </c>
      <c r="K177" t="str">
        <f t="shared" si="33"/>
        <v/>
      </c>
      <c r="L177" t="str">
        <f t="shared" si="33"/>
        <v/>
      </c>
      <c r="M177" t="str">
        <f t="shared" si="33"/>
        <v/>
      </c>
      <c r="N177" t="str">
        <f t="shared" si="33"/>
        <v/>
      </c>
      <c r="O177" t="str">
        <f t="shared" si="33"/>
        <v/>
      </c>
      <c r="P177" t="str">
        <f t="shared" si="33"/>
        <v/>
      </c>
      <c r="Q177" t="str">
        <f t="shared" si="33"/>
        <v/>
      </c>
      <c r="R177" t="str">
        <f t="shared" si="33"/>
        <v/>
      </c>
      <c r="S177" t="str">
        <f t="shared" si="33"/>
        <v/>
      </c>
      <c r="T177" t="str">
        <f t="shared" si="33"/>
        <v/>
      </c>
      <c r="U177" t="str">
        <f t="shared" si="33"/>
        <v/>
      </c>
      <c r="V177" t="str">
        <f t="shared" si="32"/>
        <v/>
      </c>
      <c r="W177" t="str">
        <f t="shared" si="32"/>
        <v/>
      </c>
      <c r="X177" t="str">
        <f t="shared" si="32"/>
        <v/>
      </c>
      <c r="Y177" t="str">
        <f t="shared" si="32"/>
        <v/>
      </c>
      <c r="Z177" t="str">
        <f t="shared" si="32"/>
        <v/>
      </c>
      <c r="AA177" t="str">
        <f t="shared" si="32"/>
        <v/>
      </c>
      <c r="AB177" t="str">
        <f t="shared" si="32"/>
        <v/>
      </c>
      <c r="AC177" t="str">
        <f t="shared" si="32"/>
        <v/>
      </c>
      <c r="AD177" t="str">
        <f t="shared" si="32"/>
        <v/>
      </c>
      <c r="AE177" t="str">
        <f t="shared" si="32"/>
        <v/>
      </c>
      <c r="AF177" t="str">
        <f t="shared" si="32"/>
        <v/>
      </c>
      <c r="AG177" t="str">
        <f t="shared" si="32"/>
        <v/>
      </c>
      <c r="AH177">
        <f t="shared" si="24"/>
        <v>0</v>
      </c>
      <c r="AI177">
        <f t="shared" si="25"/>
        <v>0</v>
      </c>
    </row>
    <row r="178" spans="2:35" hidden="1" x14ac:dyDescent="0.2">
      <c r="B178" s="21" t="str">
        <f>IF(ISNA(LOOKUP($C178,BLIOTECAS!$B$1:$B$27,BLIOTECAS!C$1:C$27)),"",LOOKUP($C178,BLIOTECAS!$B$1:$B$27,BLIOTECAS!C$1:C$27))</f>
        <v/>
      </c>
      <c r="C178" t="str">
        <f>TABLA!E178</f>
        <v>F. Filosofía</v>
      </c>
      <c r="D178" s="134">
        <f>TABLA!AV178</f>
        <v>0</v>
      </c>
      <c r="E178" s="271">
        <f>TABLA!BA178</f>
        <v>0</v>
      </c>
      <c r="F178" t="str">
        <f t="shared" si="33"/>
        <v/>
      </c>
      <c r="G178" t="str">
        <f t="shared" si="33"/>
        <v/>
      </c>
      <c r="H178" t="str">
        <f t="shared" si="33"/>
        <v/>
      </c>
      <c r="I178" t="str">
        <f t="shared" si="33"/>
        <v/>
      </c>
      <c r="J178" t="str">
        <f t="shared" si="33"/>
        <v/>
      </c>
      <c r="K178" t="str">
        <f t="shared" si="33"/>
        <v/>
      </c>
      <c r="L178" t="str">
        <f t="shared" si="33"/>
        <v/>
      </c>
      <c r="M178" t="str">
        <f t="shared" si="33"/>
        <v/>
      </c>
      <c r="N178" t="str">
        <f t="shared" si="33"/>
        <v/>
      </c>
      <c r="O178" t="str">
        <f t="shared" si="33"/>
        <v/>
      </c>
      <c r="P178" t="str">
        <f t="shared" si="33"/>
        <v/>
      </c>
      <c r="Q178" t="str">
        <f t="shared" si="33"/>
        <v/>
      </c>
      <c r="R178" t="str">
        <f t="shared" si="33"/>
        <v/>
      </c>
      <c r="S178" t="str">
        <f t="shared" si="33"/>
        <v/>
      </c>
      <c r="T178" t="str">
        <f t="shared" si="33"/>
        <v/>
      </c>
      <c r="U178" t="str">
        <f t="shared" si="33"/>
        <v/>
      </c>
      <c r="V178" t="str">
        <f t="shared" si="32"/>
        <v/>
      </c>
      <c r="W178" t="str">
        <f t="shared" si="32"/>
        <v/>
      </c>
      <c r="X178" t="str">
        <f t="shared" si="32"/>
        <v/>
      </c>
      <c r="Y178" t="str">
        <f t="shared" si="32"/>
        <v/>
      </c>
      <c r="Z178" t="str">
        <f t="shared" si="32"/>
        <v/>
      </c>
      <c r="AA178" t="str">
        <f t="shared" si="32"/>
        <v/>
      </c>
      <c r="AB178" t="str">
        <f t="shared" si="32"/>
        <v/>
      </c>
      <c r="AC178" t="str">
        <f t="shared" si="32"/>
        <v/>
      </c>
      <c r="AD178" t="str">
        <f t="shared" si="32"/>
        <v/>
      </c>
      <c r="AE178" t="str">
        <f t="shared" si="32"/>
        <v/>
      </c>
      <c r="AF178" t="str">
        <f t="shared" si="32"/>
        <v/>
      </c>
      <c r="AG178" t="str">
        <f t="shared" si="32"/>
        <v/>
      </c>
      <c r="AH178">
        <f t="shared" si="24"/>
        <v>0</v>
      </c>
      <c r="AI178">
        <f t="shared" si="25"/>
        <v>0</v>
      </c>
    </row>
    <row r="179" spans="2:35" hidden="1" x14ac:dyDescent="0.2">
      <c r="B179" s="21" t="str">
        <f>IF(ISNA(LOOKUP($C179,BLIOTECAS!$B$1:$B$27,BLIOTECAS!C$1:C$27)),"",LOOKUP($C179,BLIOTECAS!$B$1:$B$27,BLIOTECAS!C$1:C$27))</f>
        <v/>
      </c>
      <c r="C179" t="str">
        <f>TABLA!E179</f>
        <v>F. Ciencias de la Información</v>
      </c>
      <c r="D179" s="134">
        <f>TABLA!AV179</f>
        <v>0</v>
      </c>
      <c r="E179" s="271">
        <f>TABLA!BA179</f>
        <v>0</v>
      </c>
      <c r="F179" t="str">
        <f t="shared" si="33"/>
        <v/>
      </c>
      <c r="G179" t="str">
        <f t="shared" si="33"/>
        <v/>
      </c>
      <c r="H179" t="str">
        <f t="shared" si="33"/>
        <v/>
      </c>
      <c r="I179" t="str">
        <f t="shared" si="33"/>
        <v/>
      </c>
      <c r="J179" t="str">
        <f t="shared" si="33"/>
        <v/>
      </c>
      <c r="K179" t="str">
        <f t="shared" si="33"/>
        <v/>
      </c>
      <c r="L179" t="str">
        <f t="shared" si="33"/>
        <v/>
      </c>
      <c r="M179" t="str">
        <f t="shared" si="33"/>
        <v/>
      </c>
      <c r="N179" t="str">
        <f t="shared" si="33"/>
        <v/>
      </c>
      <c r="O179" t="str">
        <f t="shared" si="33"/>
        <v/>
      </c>
      <c r="P179" t="str">
        <f t="shared" si="33"/>
        <v/>
      </c>
      <c r="Q179" t="str">
        <f t="shared" si="33"/>
        <v/>
      </c>
      <c r="R179" t="str">
        <f t="shared" si="33"/>
        <v/>
      </c>
      <c r="S179" t="str">
        <f t="shared" si="33"/>
        <v/>
      </c>
      <c r="T179" t="str">
        <f t="shared" si="33"/>
        <v/>
      </c>
      <c r="U179" t="str">
        <f t="shared" si="33"/>
        <v/>
      </c>
      <c r="V179" t="str">
        <f t="shared" si="32"/>
        <v/>
      </c>
      <c r="W179" t="str">
        <f t="shared" si="32"/>
        <v/>
      </c>
      <c r="X179" t="str">
        <f t="shared" si="32"/>
        <v/>
      </c>
      <c r="Y179" t="str">
        <f t="shared" si="32"/>
        <v/>
      </c>
      <c r="Z179" t="str">
        <f t="shared" si="32"/>
        <v/>
      </c>
      <c r="AA179" t="str">
        <f t="shared" si="32"/>
        <v/>
      </c>
      <c r="AB179" t="str">
        <f t="shared" si="32"/>
        <v/>
      </c>
      <c r="AC179" t="str">
        <f t="shared" si="32"/>
        <v/>
      </c>
      <c r="AD179" t="str">
        <f t="shared" si="32"/>
        <v/>
      </c>
      <c r="AE179" t="str">
        <f t="shared" si="32"/>
        <v/>
      </c>
      <c r="AF179" t="str">
        <f t="shared" si="32"/>
        <v/>
      </c>
      <c r="AG179" t="str">
        <f t="shared" si="32"/>
        <v/>
      </c>
      <c r="AH179">
        <f t="shared" si="24"/>
        <v>0</v>
      </c>
      <c r="AI179">
        <f t="shared" si="25"/>
        <v>0</v>
      </c>
    </row>
    <row r="180" spans="2:35" hidden="1" x14ac:dyDescent="0.2">
      <c r="B180" s="21" t="str">
        <f>IF(ISNA(LOOKUP($C180,BLIOTECAS!$B$1:$B$27,BLIOTECAS!C$1:C$27)),"",LOOKUP($C180,BLIOTECAS!$B$1:$B$27,BLIOTECAS!C$1:C$27))</f>
        <v/>
      </c>
      <c r="C180" t="str">
        <f>TABLA!E180</f>
        <v>F. Ciencias Políticas y Sociología</v>
      </c>
      <c r="D180" s="134">
        <f>TABLA!AV180</f>
        <v>0</v>
      </c>
      <c r="E180" s="271">
        <f>TABLA!BA180</f>
        <v>0</v>
      </c>
      <c r="F180" t="str">
        <f t="shared" si="33"/>
        <v/>
      </c>
      <c r="G180" t="str">
        <f t="shared" si="33"/>
        <v/>
      </c>
      <c r="H180" t="str">
        <f t="shared" si="33"/>
        <v/>
      </c>
      <c r="I180" t="str">
        <f t="shared" si="33"/>
        <v/>
      </c>
      <c r="J180" t="str">
        <f t="shared" si="33"/>
        <v/>
      </c>
      <c r="K180" t="str">
        <f t="shared" si="33"/>
        <v/>
      </c>
      <c r="L180" t="str">
        <f t="shared" si="33"/>
        <v/>
      </c>
      <c r="M180" t="str">
        <f t="shared" si="33"/>
        <v/>
      </c>
      <c r="N180" t="str">
        <f t="shared" si="33"/>
        <v/>
      </c>
      <c r="O180" t="str">
        <f t="shared" si="33"/>
        <v/>
      </c>
      <c r="P180" t="str">
        <f t="shared" si="33"/>
        <v/>
      </c>
      <c r="Q180" t="str">
        <f t="shared" si="33"/>
        <v/>
      </c>
      <c r="R180" t="str">
        <f t="shared" si="33"/>
        <v/>
      </c>
      <c r="S180" t="str">
        <f t="shared" si="33"/>
        <v/>
      </c>
      <c r="T180" t="str">
        <f t="shared" si="33"/>
        <v/>
      </c>
      <c r="U180" t="str">
        <f t="shared" si="33"/>
        <v/>
      </c>
      <c r="V180" t="str">
        <f t="shared" si="32"/>
        <v/>
      </c>
      <c r="W180" t="str">
        <f t="shared" si="32"/>
        <v/>
      </c>
      <c r="X180" t="str">
        <f t="shared" si="32"/>
        <v/>
      </c>
      <c r="Y180" t="str">
        <f t="shared" si="32"/>
        <v/>
      </c>
      <c r="Z180" t="str">
        <f t="shared" si="32"/>
        <v/>
      </c>
      <c r="AA180" t="str">
        <f t="shared" si="32"/>
        <v/>
      </c>
      <c r="AB180" t="str">
        <f t="shared" si="32"/>
        <v/>
      </c>
      <c r="AC180" t="str">
        <f t="shared" si="32"/>
        <v/>
      </c>
      <c r="AD180" t="str">
        <f t="shared" si="32"/>
        <v/>
      </c>
      <c r="AE180" t="str">
        <f t="shared" si="32"/>
        <v/>
      </c>
      <c r="AF180" t="str">
        <f t="shared" si="32"/>
        <v/>
      </c>
      <c r="AG180" t="str">
        <f t="shared" si="32"/>
        <v/>
      </c>
      <c r="AH180">
        <f t="shared" si="24"/>
        <v>0</v>
      </c>
      <c r="AI180">
        <f t="shared" si="25"/>
        <v>0</v>
      </c>
    </row>
    <row r="181" spans="2:35" hidden="1" x14ac:dyDescent="0.2">
      <c r="B181" s="21" t="str">
        <f>IF(ISNA(LOOKUP($C181,BLIOTECAS!$B$1:$B$27,BLIOTECAS!C$1:C$27)),"",LOOKUP($C181,BLIOTECAS!$B$1:$B$27,BLIOTECAS!C$1:C$27))</f>
        <v/>
      </c>
      <c r="C181" t="str">
        <f>TABLA!E181</f>
        <v>F. Farmacia</v>
      </c>
      <c r="D181" s="134">
        <f>TABLA!AV181</f>
        <v>0</v>
      </c>
      <c r="E181" s="271">
        <f>TABLA!BA181</f>
        <v>0</v>
      </c>
      <c r="F181" t="str">
        <f t="shared" si="33"/>
        <v/>
      </c>
      <c r="G181" t="str">
        <f t="shared" si="33"/>
        <v/>
      </c>
      <c r="H181" t="str">
        <f t="shared" si="33"/>
        <v/>
      </c>
      <c r="I181" t="str">
        <f t="shared" si="33"/>
        <v/>
      </c>
      <c r="J181" t="str">
        <f t="shared" si="33"/>
        <v/>
      </c>
      <c r="K181" t="str">
        <f t="shared" si="33"/>
        <v/>
      </c>
      <c r="L181" t="str">
        <f t="shared" si="33"/>
        <v/>
      </c>
      <c r="M181" t="str">
        <f t="shared" si="33"/>
        <v/>
      </c>
      <c r="N181" t="str">
        <f t="shared" si="33"/>
        <v/>
      </c>
      <c r="O181" t="str">
        <f t="shared" si="33"/>
        <v/>
      </c>
      <c r="P181" t="str">
        <f t="shared" si="33"/>
        <v/>
      </c>
      <c r="Q181" t="str">
        <f t="shared" si="33"/>
        <v/>
      </c>
      <c r="R181" t="str">
        <f t="shared" si="33"/>
        <v/>
      </c>
      <c r="S181" t="str">
        <f t="shared" si="33"/>
        <v/>
      </c>
      <c r="T181" t="str">
        <f t="shared" si="33"/>
        <v/>
      </c>
      <c r="U181" t="str">
        <f t="shared" si="33"/>
        <v/>
      </c>
      <c r="V181" t="str">
        <f t="shared" si="32"/>
        <v/>
      </c>
      <c r="W181" t="str">
        <f t="shared" si="32"/>
        <v/>
      </c>
      <c r="X181" t="str">
        <f t="shared" si="32"/>
        <v/>
      </c>
      <c r="Y181" t="str">
        <f t="shared" si="32"/>
        <v/>
      </c>
      <c r="Z181" t="str">
        <f t="shared" si="32"/>
        <v/>
      </c>
      <c r="AA181" t="str">
        <f t="shared" si="32"/>
        <v/>
      </c>
      <c r="AB181" t="str">
        <f t="shared" si="32"/>
        <v/>
      </c>
      <c r="AC181" t="str">
        <f t="shared" si="32"/>
        <v/>
      </c>
      <c r="AD181" t="str">
        <f t="shared" si="32"/>
        <v/>
      </c>
      <c r="AE181" t="str">
        <f t="shared" si="32"/>
        <v/>
      </c>
      <c r="AF181" t="str">
        <f t="shared" si="32"/>
        <v/>
      </c>
      <c r="AG181" t="str">
        <f t="shared" si="32"/>
        <v/>
      </c>
      <c r="AH181">
        <f t="shared" si="24"/>
        <v>0</v>
      </c>
      <c r="AI181">
        <f t="shared" si="25"/>
        <v>0</v>
      </c>
    </row>
    <row r="182" spans="2:35" hidden="1" x14ac:dyDescent="0.2">
      <c r="B182" s="21" t="str">
        <f>IF(ISNA(LOOKUP($C182,BLIOTECAS!$B$1:$B$27,BLIOTECAS!C$1:C$27)),"",LOOKUP($C182,BLIOTECAS!$B$1:$B$27,BLIOTECAS!C$1:C$27))</f>
        <v/>
      </c>
      <c r="C182" t="str">
        <f>TABLA!E182</f>
        <v>F. Ciencias Biológicas</v>
      </c>
      <c r="D182" s="134">
        <f>TABLA!AV182</f>
        <v>0</v>
      </c>
      <c r="E182" s="271">
        <f>TABLA!BA182</f>
        <v>0</v>
      </c>
      <c r="F182" t="str">
        <f t="shared" si="33"/>
        <v/>
      </c>
      <c r="G182" t="str">
        <f t="shared" si="33"/>
        <v/>
      </c>
      <c r="H182" t="str">
        <f t="shared" si="33"/>
        <v/>
      </c>
      <c r="I182" t="str">
        <f t="shared" si="33"/>
        <v/>
      </c>
      <c r="J182" t="str">
        <f t="shared" si="33"/>
        <v/>
      </c>
      <c r="K182" t="str">
        <f t="shared" si="33"/>
        <v/>
      </c>
      <c r="L182" t="str">
        <f t="shared" si="33"/>
        <v/>
      </c>
      <c r="M182" t="str">
        <f t="shared" si="33"/>
        <v/>
      </c>
      <c r="N182" t="str">
        <f t="shared" si="33"/>
        <v/>
      </c>
      <c r="O182" t="str">
        <f t="shared" si="33"/>
        <v/>
      </c>
      <c r="P182" t="str">
        <f t="shared" si="33"/>
        <v/>
      </c>
      <c r="Q182" t="str">
        <f t="shared" si="33"/>
        <v/>
      </c>
      <c r="R182" t="str">
        <f t="shared" si="33"/>
        <v/>
      </c>
      <c r="S182" t="str">
        <f t="shared" si="33"/>
        <v/>
      </c>
      <c r="T182" t="str">
        <f t="shared" si="33"/>
        <v/>
      </c>
      <c r="U182" t="str">
        <f t="shared" si="33"/>
        <v/>
      </c>
      <c r="V182" t="str">
        <f t="shared" si="32"/>
        <v/>
      </c>
      <c r="W182" t="str">
        <f t="shared" si="32"/>
        <v/>
      </c>
      <c r="X182" t="str">
        <f t="shared" si="32"/>
        <v/>
      </c>
      <c r="Y182" t="str">
        <f t="shared" si="32"/>
        <v/>
      </c>
      <c r="Z182" t="str">
        <f t="shared" si="32"/>
        <v/>
      </c>
      <c r="AA182" t="str">
        <f t="shared" si="32"/>
        <v/>
      </c>
      <c r="AB182" t="str">
        <f t="shared" si="32"/>
        <v/>
      </c>
      <c r="AC182" t="str">
        <f t="shared" si="32"/>
        <v/>
      </c>
      <c r="AD182" t="str">
        <f t="shared" si="32"/>
        <v/>
      </c>
      <c r="AE182" t="str">
        <f t="shared" si="32"/>
        <v/>
      </c>
      <c r="AF182" t="str">
        <f t="shared" si="32"/>
        <v/>
      </c>
      <c r="AG182" t="str">
        <f t="shared" si="32"/>
        <v/>
      </c>
      <c r="AH182">
        <f t="shared" si="24"/>
        <v>0</v>
      </c>
      <c r="AI182">
        <f t="shared" si="25"/>
        <v>0</v>
      </c>
    </row>
    <row r="183" spans="2:35" hidden="1" x14ac:dyDescent="0.2">
      <c r="B183" s="21" t="str">
        <f>IF(ISNA(LOOKUP($C183,BLIOTECAS!$B$1:$B$27,BLIOTECAS!C$1:C$27)),"",LOOKUP($C183,BLIOTECAS!$B$1:$B$27,BLIOTECAS!C$1:C$27))</f>
        <v/>
      </c>
      <c r="C183" t="str">
        <f>TABLA!E183</f>
        <v>F. Ciencias Matemáticas</v>
      </c>
      <c r="D183" s="134">
        <f>TABLA!AV183</f>
        <v>0</v>
      </c>
      <c r="E183" s="271">
        <f>TABLA!BA183</f>
        <v>0</v>
      </c>
      <c r="F183" t="str">
        <f t="shared" si="33"/>
        <v/>
      </c>
      <c r="G183" t="str">
        <f t="shared" si="33"/>
        <v/>
      </c>
      <c r="H183" t="str">
        <f t="shared" si="33"/>
        <v/>
      </c>
      <c r="I183" t="str">
        <f t="shared" si="33"/>
        <v/>
      </c>
      <c r="J183" t="str">
        <f t="shared" si="33"/>
        <v/>
      </c>
      <c r="K183" t="str">
        <f t="shared" si="33"/>
        <v/>
      </c>
      <c r="L183" t="str">
        <f t="shared" si="33"/>
        <v/>
      </c>
      <c r="M183" t="str">
        <f t="shared" si="33"/>
        <v/>
      </c>
      <c r="N183" t="str">
        <f t="shared" si="33"/>
        <v/>
      </c>
      <c r="O183" t="str">
        <f t="shared" si="33"/>
        <v/>
      </c>
      <c r="P183" t="str">
        <f t="shared" si="33"/>
        <v/>
      </c>
      <c r="Q183" t="str">
        <f t="shared" si="33"/>
        <v/>
      </c>
      <c r="R183" t="str">
        <f t="shared" si="33"/>
        <v/>
      </c>
      <c r="S183" t="str">
        <f t="shared" si="33"/>
        <v/>
      </c>
      <c r="T183" t="str">
        <f t="shared" si="33"/>
        <v/>
      </c>
      <c r="U183" t="str">
        <f t="shared" si="33"/>
        <v/>
      </c>
      <c r="V183" t="str">
        <f t="shared" si="32"/>
        <v/>
      </c>
      <c r="W183" t="str">
        <f t="shared" si="32"/>
        <v/>
      </c>
      <c r="X183" t="str">
        <f t="shared" si="32"/>
        <v/>
      </c>
      <c r="Y183" t="str">
        <f t="shared" si="32"/>
        <v/>
      </c>
      <c r="Z183" t="str">
        <f t="shared" si="32"/>
        <v/>
      </c>
      <c r="AA183" t="str">
        <f t="shared" si="32"/>
        <v/>
      </c>
      <c r="AB183" t="str">
        <f t="shared" si="32"/>
        <v/>
      </c>
      <c r="AC183" t="str">
        <f t="shared" si="32"/>
        <v/>
      </c>
      <c r="AD183" t="str">
        <f t="shared" si="32"/>
        <v/>
      </c>
      <c r="AE183" t="str">
        <f t="shared" si="32"/>
        <v/>
      </c>
      <c r="AF183" t="str">
        <f t="shared" si="32"/>
        <v/>
      </c>
      <c r="AG183" t="str">
        <f t="shared" si="32"/>
        <v/>
      </c>
      <c r="AH183">
        <f t="shared" si="24"/>
        <v>0</v>
      </c>
      <c r="AI183">
        <f t="shared" si="25"/>
        <v>0</v>
      </c>
    </row>
    <row r="184" spans="2:35" hidden="1" x14ac:dyDescent="0.2">
      <c r="B184" s="21" t="str">
        <f>IF(ISNA(LOOKUP($C184,BLIOTECAS!$B$1:$B$27,BLIOTECAS!C$1:C$27)),"",LOOKUP($C184,BLIOTECAS!$B$1:$B$27,BLIOTECAS!C$1:C$27))</f>
        <v/>
      </c>
      <c r="C184" t="str">
        <f>TABLA!E184</f>
        <v>F. Ciencias Económicas y Empresariales</v>
      </c>
      <c r="D184" s="134">
        <f>TABLA!AV184</f>
        <v>0</v>
      </c>
      <c r="E184" s="271">
        <f>TABLA!BA184</f>
        <v>0</v>
      </c>
      <c r="F184" t="str">
        <f t="shared" si="33"/>
        <v/>
      </c>
      <c r="G184" t="str">
        <f t="shared" si="33"/>
        <v/>
      </c>
      <c r="H184" t="str">
        <f t="shared" si="33"/>
        <v/>
      </c>
      <c r="I184" t="str">
        <f t="shared" si="33"/>
        <v/>
      </c>
      <c r="J184" t="str">
        <f t="shared" si="33"/>
        <v/>
      </c>
      <c r="K184" t="str">
        <f t="shared" si="33"/>
        <v/>
      </c>
      <c r="L184" t="str">
        <f t="shared" si="33"/>
        <v/>
      </c>
      <c r="M184" t="str">
        <f t="shared" si="33"/>
        <v/>
      </c>
      <c r="N184" t="str">
        <f t="shared" si="33"/>
        <v/>
      </c>
      <c r="O184" t="str">
        <f t="shared" si="33"/>
        <v/>
      </c>
      <c r="P184" t="str">
        <f t="shared" si="33"/>
        <v/>
      </c>
      <c r="Q184" t="str">
        <f t="shared" si="33"/>
        <v/>
      </c>
      <c r="R184" t="str">
        <f t="shared" si="33"/>
        <v/>
      </c>
      <c r="S184" t="str">
        <f t="shared" si="33"/>
        <v/>
      </c>
      <c r="T184" t="str">
        <f t="shared" si="33"/>
        <v/>
      </c>
      <c r="U184" t="str">
        <f t="shared" si="33"/>
        <v/>
      </c>
      <c r="V184" t="str">
        <f t="shared" si="32"/>
        <v/>
      </c>
      <c r="W184" t="str">
        <f t="shared" si="32"/>
        <v/>
      </c>
      <c r="X184" t="str">
        <f t="shared" si="32"/>
        <v/>
      </c>
      <c r="Y184" t="str">
        <f t="shared" si="32"/>
        <v/>
      </c>
      <c r="Z184" t="str">
        <f t="shared" si="32"/>
        <v/>
      </c>
      <c r="AA184" t="str">
        <f t="shared" si="32"/>
        <v/>
      </c>
      <c r="AB184" t="str">
        <f t="shared" si="32"/>
        <v/>
      </c>
      <c r="AC184" t="str">
        <f t="shared" si="32"/>
        <v/>
      </c>
      <c r="AD184" t="str">
        <f t="shared" si="32"/>
        <v/>
      </c>
      <c r="AE184" t="str">
        <f t="shared" si="32"/>
        <v/>
      </c>
      <c r="AF184" t="str">
        <f t="shared" si="32"/>
        <v/>
      </c>
      <c r="AG184" t="str">
        <f t="shared" si="32"/>
        <v/>
      </c>
      <c r="AH184">
        <f t="shared" si="24"/>
        <v>0</v>
      </c>
      <c r="AI184">
        <f t="shared" si="25"/>
        <v>0</v>
      </c>
    </row>
    <row r="185" spans="2:35" ht="38.25" hidden="1" x14ac:dyDescent="0.2">
      <c r="B185" s="21" t="str">
        <f>IF(ISNA(LOOKUP($C185,BLIOTECAS!$B$1:$B$27,BLIOTECAS!C$1:C$27)),"",LOOKUP($C185,BLIOTECAS!$B$1:$B$27,BLIOTECAS!C$1:C$27))</f>
        <v/>
      </c>
      <c r="C185" t="str">
        <f>TABLA!E185</f>
        <v>F. Bellas Artes</v>
      </c>
      <c r="D185" s="134" t="str">
        <f>TABLA!AV185</f>
        <v>reforzar los apoyos ya existentes en sexenios y ayudar con los procedimientos de prevención de plagio del turnitin en tesis doctorales</v>
      </c>
      <c r="E185" s="271">
        <f>TABLA!BA185</f>
        <v>0</v>
      </c>
      <c r="F185" t="str">
        <f t="shared" si="33"/>
        <v/>
      </c>
      <c r="G185" t="str">
        <f t="shared" si="33"/>
        <v/>
      </c>
      <c r="H185" t="str">
        <f t="shared" si="33"/>
        <v/>
      </c>
      <c r="I185" t="str">
        <f t="shared" si="33"/>
        <v/>
      </c>
      <c r="J185" t="str">
        <f t="shared" si="33"/>
        <v/>
      </c>
      <c r="K185" t="str">
        <f t="shared" si="33"/>
        <v/>
      </c>
      <c r="L185" t="str">
        <f t="shared" si="33"/>
        <v/>
      </c>
      <c r="M185" t="str">
        <f t="shared" si="33"/>
        <v/>
      </c>
      <c r="N185" t="str">
        <f t="shared" si="33"/>
        <v/>
      </c>
      <c r="O185" t="str">
        <f t="shared" si="33"/>
        <v/>
      </c>
      <c r="P185" t="str">
        <f t="shared" si="33"/>
        <v/>
      </c>
      <c r="Q185" t="str">
        <f t="shared" si="33"/>
        <v/>
      </c>
      <c r="R185" t="str">
        <f t="shared" si="33"/>
        <v/>
      </c>
      <c r="S185" t="str">
        <f t="shared" si="33"/>
        <v/>
      </c>
      <c r="T185" t="str">
        <f t="shared" si="33"/>
        <v/>
      </c>
      <c r="U185" t="str">
        <f t="shared" si="33"/>
        <v/>
      </c>
      <c r="V185" t="str">
        <f t="shared" si="32"/>
        <v/>
      </c>
      <c r="W185" t="str">
        <f t="shared" si="32"/>
        <v/>
      </c>
      <c r="X185" t="str">
        <f t="shared" si="32"/>
        <v/>
      </c>
      <c r="Y185" t="str">
        <f t="shared" si="32"/>
        <v/>
      </c>
      <c r="Z185" t="str">
        <f t="shared" si="32"/>
        <v/>
      </c>
      <c r="AA185" t="str">
        <f t="shared" si="32"/>
        <v/>
      </c>
      <c r="AB185" t="str">
        <f t="shared" si="32"/>
        <v/>
      </c>
      <c r="AC185" t="str">
        <f t="shared" si="32"/>
        <v/>
      </c>
      <c r="AD185" t="str">
        <f t="shared" si="32"/>
        <v/>
      </c>
      <c r="AE185" t="str">
        <f t="shared" si="32"/>
        <v/>
      </c>
      <c r="AF185" t="str">
        <f t="shared" si="32"/>
        <v/>
      </c>
      <c r="AG185" t="str">
        <f t="shared" si="32"/>
        <v/>
      </c>
      <c r="AH185">
        <f t="shared" si="24"/>
        <v>1</v>
      </c>
      <c r="AI185">
        <f t="shared" si="25"/>
        <v>0</v>
      </c>
    </row>
    <row r="186" spans="2:35" ht="63.75" hidden="1" x14ac:dyDescent="0.2">
      <c r="B186" s="21" t="str">
        <f>IF(ISNA(LOOKUP($C186,BLIOTECAS!$B$1:$B$27,BLIOTECAS!C$1:C$27)),"",LOOKUP($C186,BLIOTECAS!$B$1:$B$27,BLIOTECAS!C$1:C$27))</f>
        <v/>
      </c>
      <c r="C186" t="str">
        <f>TABLA!E186</f>
        <v>F. Ciencias Geológicas</v>
      </c>
      <c r="D186" s="134" t="str">
        <f>TABLA!AV186</f>
        <v>apoyo a investigadores en elaboración de índices de bibliometría. Empieza a no ser manejable por investigadores y equipos</v>
      </c>
      <c r="E186" s="271" t="str">
        <f>TABLA!BA186</f>
        <v>Encuentro poco mejorable. Servicio y equipo fantásticos. Quizás, como decía, a medida que se reajustan servicios, y cambian las necesidades, entiendo que podrían tener un importante papel de apoyo a investigadores y grupos de investigación respecto a la elaboración de información bibliométrica, que empieza a no ser manejable por los investigadores y los equipos.</v>
      </c>
      <c r="F186" t="str">
        <f t="shared" si="33"/>
        <v/>
      </c>
      <c r="G186" t="str">
        <f t="shared" si="33"/>
        <v/>
      </c>
      <c r="H186" t="str">
        <f t="shared" si="33"/>
        <v/>
      </c>
      <c r="I186" t="str">
        <f t="shared" si="33"/>
        <v/>
      </c>
      <c r="J186" t="str">
        <f t="shared" si="33"/>
        <v/>
      </c>
      <c r="K186" t="str">
        <f t="shared" si="33"/>
        <v/>
      </c>
      <c r="L186" t="str">
        <f t="shared" si="33"/>
        <v/>
      </c>
      <c r="M186" t="str">
        <f t="shared" si="33"/>
        <v/>
      </c>
      <c r="N186" t="str">
        <f t="shared" si="33"/>
        <v/>
      </c>
      <c r="O186" t="str">
        <f t="shared" si="33"/>
        <v/>
      </c>
      <c r="P186" t="str">
        <f t="shared" si="33"/>
        <v/>
      </c>
      <c r="Q186" t="str">
        <f t="shared" si="33"/>
        <v/>
      </c>
      <c r="R186" t="str">
        <f t="shared" si="33"/>
        <v/>
      </c>
      <c r="S186" t="str">
        <f t="shared" si="33"/>
        <v/>
      </c>
      <c r="T186" t="str">
        <f t="shared" si="33"/>
        <v/>
      </c>
      <c r="U186" t="str">
        <f t="shared" si="33"/>
        <v/>
      </c>
      <c r="V186" t="str">
        <f t="shared" si="32"/>
        <v/>
      </c>
      <c r="W186" t="str">
        <f t="shared" si="32"/>
        <v/>
      </c>
      <c r="X186" t="str">
        <f t="shared" si="32"/>
        <v/>
      </c>
      <c r="Y186" t="str">
        <f t="shared" si="32"/>
        <v/>
      </c>
      <c r="Z186" t="str">
        <f t="shared" si="32"/>
        <v/>
      </c>
      <c r="AA186" t="str">
        <f t="shared" si="32"/>
        <v/>
      </c>
      <c r="AB186" t="str">
        <f t="shared" si="32"/>
        <v/>
      </c>
      <c r="AC186" t="str">
        <f t="shared" si="32"/>
        <v/>
      </c>
      <c r="AD186" t="str">
        <f t="shared" si="32"/>
        <v/>
      </c>
      <c r="AE186" t="str">
        <f t="shared" si="32"/>
        <v/>
      </c>
      <c r="AF186" t="str">
        <f t="shared" si="32"/>
        <v/>
      </c>
      <c r="AG186" t="str">
        <f t="shared" si="32"/>
        <v/>
      </c>
      <c r="AH186">
        <f t="shared" si="24"/>
        <v>1</v>
      </c>
      <c r="AI186">
        <f t="shared" si="25"/>
        <v>1</v>
      </c>
    </row>
    <row r="187" spans="2:35" hidden="1" x14ac:dyDescent="0.2">
      <c r="B187" s="21" t="str">
        <f>IF(ISNA(LOOKUP($C187,BLIOTECAS!$B$1:$B$27,BLIOTECAS!C$1:C$27)),"",LOOKUP($C187,BLIOTECAS!$B$1:$B$27,BLIOTECAS!C$1:C$27))</f>
        <v/>
      </c>
      <c r="C187" t="str">
        <f>TABLA!E187</f>
        <v>F. Filología</v>
      </c>
      <c r="D187" s="134">
        <f>TABLA!AV187</f>
        <v>0</v>
      </c>
      <c r="E187" s="271">
        <f>TABLA!BA187</f>
        <v>0</v>
      </c>
      <c r="F187" t="str">
        <f t="shared" si="33"/>
        <v/>
      </c>
      <c r="G187" t="str">
        <f t="shared" si="33"/>
        <v/>
      </c>
      <c r="H187" t="str">
        <f t="shared" si="33"/>
        <v/>
      </c>
      <c r="I187" t="str">
        <f t="shared" si="33"/>
        <v/>
      </c>
      <c r="J187" t="str">
        <f t="shared" si="33"/>
        <v/>
      </c>
      <c r="K187" t="str">
        <f t="shared" si="33"/>
        <v/>
      </c>
      <c r="L187" t="str">
        <f t="shared" si="33"/>
        <v/>
      </c>
      <c r="M187" t="str">
        <f t="shared" si="33"/>
        <v/>
      </c>
      <c r="N187" t="str">
        <f t="shared" si="33"/>
        <v/>
      </c>
      <c r="O187" t="str">
        <f t="shared" si="33"/>
        <v/>
      </c>
      <c r="P187" t="str">
        <f t="shared" si="33"/>
        <v/>
      </c>
      <c r="Q187" t="str">
        <f t="shared" si="33"/>
        <v/>
      </c>
      <c r="R187" t="str">
        <f t="shared" si="33"/>
        <v/>
      </c>
      <c r="S187" t="str">
        <f t="shared" si="33"/>
        <v/>
      </c>
      <c r="T187" t="str">
        <f t="shared" si="33"/>
        <v/>
      </c>
      <c r="U187" t="str">
        <f t="shared" si="33"/>
        <v/>
      </c>
      <c r="V187" t="str">
        <f t="shared" si="32"/>
        <v/>
      </c>
      <c r="W187" t="str">
        <f t="shared" si="32"/>
        <v/>
      </c>
      <c r="X187" t="str">
        <f t="shared" si="32"/>
        <v/>
      </c>
      <c r="Y187" t="str">
        <f t="shared" si="32"/>
        <v/>
      </c>
      <c r="Z187" t="str">
        <f t="shared" si="32"/>
        <v/>
      </c>
      <c r="AA187" t="str">
        <f t="shared" si="32"/>
        <v/>
      </c>
      <c r="AB187" t="str">
        <f t="shared" si="32"/>
        <v/>
      </c>
      <c r="AC187" t="str">
        <f t="shared" si="32"/>
        <v/>
      </c>
      <c r="AD187" t="str">
        <f t="shared" si="32"/>
        <v/>
      </c>
      <c r="AE187" t="str">
        <f t="shared" si="32"/>
        <v/>
      </c>
      <c r="AF187" t="str">
        <f t="shared" si="32"/>
        <v/>
      </c>
      <c r="AG187" t="str">
        <f t="shared" si="32"/>
        <v/>
      </c>
      <c r="AH187">
        <f t="shared" si="24"/>
        <v>0</v>
      </c>
      <c r="AI187">
        <f t="shared" si="25"/>
        <v>0</v>
      </c>
    </row>
    <row r="188" spans="2:35" hidden="1" x14ac:dyDescent="0.2">
      <c r="B188" s="21" t="str">
        <f>IF(ISNA(LOOKUP($C188,BLIOTECAS!$B$1:$B$27,BLIOTECAS!C$1:C$27)),"",LOOKUP($C188,BLIOTECAS!$B$1:$B$27,BLIOTECAS!C$1:C$27))</f>
        <v/>
      </c>
      <c r="C188" t="str">
        <f>TABLA!E188</f>
        <v>F. Geografía e Historia</v>
      </c>
      <c r="D188" s="134">
        <f>TABLA!AV188</f>
        <v>0</v>
      </c>
      <c r="E188" s="271">
        <f>TABLA!BA188</f>
        <v>0</v>
      </c>
      <c r="F188" t="str">
        <f t="shared" si="33"/>
        <v/>
      </c>
      <c r="G188" t="str">
        <f t="shared" si="33"/>
        <v/>
      </c>
      <c r="H188" t="str">
        <f t="shared" si="33"/>
        <v/>
      </c>
      <c r="I188" t="str">
        <f t="shared" si="33"/>
        <v/>
      </c>
      <c r="J188" t="str">
        <f t="shared" si="33"/>
        <v/>
      </c>
      <c r="K188" t="str">
        <f t="shared" si="33"/>
        <v/>
      </c>
      <c r="L188" t="str">
        <f t="shared" si="33"/>
        <v/>
      </c>
      <c r="M188" t="str">
        <f t="shared" si="33"/>
        <v/>
      </c>
      <c r="N188" t="str">
        <f t="shared" si="33"/>
        <v/>
      </c>
      <c r="O188" t="str">
        <f t="shared" si="33"/>
        <v/>
      </c>
      <c r="P188" t="str">
        <f t="shared" si="33"/>
        <v/>
      </c>
      <c r="Q188" t="str">
        <f t="shared" si="33"/>
        <v/>
      </c>
      <c r="R188" t="str">
        <f t="shared" si="33"/>
        <v/>
      </c>
      <c r="S188" t="str">
        <f t="shared" si="33"/>
        <v/>
      </c>
      <c r="T188" t="str">
        <f t="shared" si="33"/>
        <v/>
      </c>
      <c r="U188" t="str">
        <f t="shared" si="33"/>
        <v/>
      </c>
      <c r="V188" t="str">
        <f t="shared" si="32"/>
        <v/>
      </c>
      <c r="W188" t="str">
        <f t="shared" si="32"/>
        <v/>
      </c>
      <c r="X188" t="str">
        <f t="shared" si="32"/>
        <v/>
      </c>
      <c r="Y188" t="str">
        <f t="shared" si="32"/>
        <v/>
      </c>
      <c r="Z188" t="str">
        <f t="shared" si="32"/>
        <v/>
      </c>
      <c r="AA188" t="str">
        <f t="shared" si="32"/>
        <v/>
      </c>
      <c r="AB188" t="str">
        <f t="shared" si="32"/>
        <v/>
      </c>
      <c r="AC188" t="str">
        <f t="shared" si="32"/>
        <v/>
      </c>
      <c r="AD188" t="str">
        <f t="shared" si="32"/>
        <v/>
      </c>
      <c r="AE188" t="str">
        <f t="shared" si="32"/>
        <v/>
      </c>
      <c r="AF188" t="str">
        <f t="shared" si="32"/>
        <v/>
      </c>
      <c r="AG188" t="str">
        <f t="shared" si="32"/>
        <v/>
      </c>
      <c r="AH188">
        <f t="shared" si="24"/>
        <v>0</v>
      </c>
      <c r="AI188">
        <f t="shared" si="25"/>
        <v>0</v>
      </c>
    </row>
    <row r="189" spans="2:35" ht="51" hidden="1" x14ac:dyDescent="0.2">
      <c r="B189" s="21" t="str">
        <f>IF(ISNA(LOOKUP($C189,BLIOTECAS!$B$1:$B$27,BLIOTECAS!C$1:C$27)),"",LOOKUP($C189,BLIOTECAS!$B$1:$B$27,BLIOTECAS!C$1:C$27))</f>
        <v/>
      </c>
      <c r="C189" t="str">
        <f>TABLA!E189</f>
        <v>F. Ciencias Políticas y Sociología</v>
      </c>
      <c r="D189" s="134" t="str">
        <f>TABLA!AV189</f>
        <v>Actualización de información necesaria de la ingente información necesaria por los procesos de acreditación y justificación a CNEAI y ANECA</v>
      </c>
      <c r="E189" s="271" t="str">
        <f>TABLA!BA189</f>
        <v>Apoyo profesional a profesorado para procesos de acreditación y hustificación a ANECA y CNEAI</v>
      </c>
      <c r="F189" t="str">
        <f t="shared" si="33"/>
        <v/>
      </c>
      <c r="G189" t="str">
        <f t="shared" si="33"/>
        <v/>
      </c>
      <c r="H189" t="str">
        <f t="shared" si="33"/>
        <v/>
      </c>
      <c r="I189" t="str">
        <f t="shared" si="33"/>
        <v/>
      </c>
      <c r="J189" t="str">
        <f t="shared" si="33"/>
        <v/>
      </c>
      <c r="K189" t="str">
        <f t="shared" si="33"/>
        <v/>
      </c>
      <c r="L189" t="str">
        <f t="shared" si="33"/>
        <v/>
      </c>
      <c r="M189" t="str">
        <f t="shared" si="33"/>
        <v/>
      </c>
      <c r="N189" t="str">
        <f t="shared" si="33"/>
        <v/>
      </c>
      <c r="O189" t="str">
        <f t="shared" si="33"/>
        <v/>
      </c>
      <c r="P189" t="str">
        <f t="shared" si="33"/>
        <v/>
      </c>
      <c r="Q189" t="str">
        <f t="shared" si="33"/>
        <v/>
      </c>
      <c r="R189" t="str">
        <f t="shared" si="33"/>
        <v/>
      </c>
      <c r="S189" t="str">
        <f t="shared" si="33"/>
        <v/>
      </c>
      <c r="T189" t="str">
        <f t="shared" si="33"/>
        <v/>
      </c>
      <c r="U189" t="str">
        <f t="shared" si="33"/>
        <v/>
      </c>
      <c r="V189" t="str">
        <f t="shared" si="32"/>
        <v/>
      </c>
      <c r="W189" t="str">
        <f t="shared" si="32"/>
        <v/>
      </c>
      <c r="X189" t="str">
        <f t="shared" si="32"/>
        <v/>
      </c>
      <c r="Y189" t="str">
        <f t="shared" si="32"/>
        <v/>
      </c>
      <c r="Z189" t="str">
        <f t="shared" si="32"/>
        <v/>
      </c>
      <c r="AA189" t="str">
        <f t="shared" si="32"/>
        <v/>
      </c>
      <c r="AB189" t="str">
        <f t="shared" si="32"/>
        <v/>
      </c>
      <c r="AC189" t="str">
        <f t="shared" si="32"/>
        <v/>
      </c>
      <c r="AD189" t="str">
        <f t="shared" si="32"/>
        <v/>
      </c>
      <c r="AE189" t="str">
        <f t="shared" si="32"/>
        <v/>
      </c>
      <c r="AF189" t="str">
        <f t="shared" si="32"/>
        <v/>
      </c>
      <c r="AG189" t="str">
        <f t="shared" si="32"/>
        <v/>
      </c>
      <c r="AH189">
        <f t="shared" si="24"/>
        <v>1</v>
      </c>
      <c r="AI189">
        <f t="shared" si="25"/>
        <v>1</v>
      </c>
    </row>
    <row r="190" spans="2:35" ht="25.5" hidden="1" x14ac:dyDescent="0.2">
      <c r="B190" s="21" t="str">
        <f>IF(ISNA(LOOKUP($C190,BLIOTECAS!$B$1:$B$27,BLIOTECAS!C$1:C$27)),"",LOOKUP($C190,BLIOTECAS!$B$1:$B$27,BLIOTECAS!C$1:C$27))</f>
        <v/>
      </c>
      <c r="C190" t="str">
        <f>TABLA!E190</f>
        <v>F. Ciencias Políticas y Sociología</v>
      </c>
      <c r="D190" s="134" t="str">
        <f>TABLA!AV190</f>
        <v>Utilización de redes sociales para difusión de la actividad investigadora.</v>
      </c>
      <c r="E190" s="271" t="str">
        <f>TABLA!BA190</f>
        <v>Mayor fondo de e-books</v>
      </c>
      <c r="F190" t="str">
        <f t="shared" si="33"/>
        <v/>
      </c>
      <c r="G190" t="str">
        <f t="shared" si="33"/>
        <v/>
      </c>
      <c r="H190" t="str">
        <f t="shared" si="33"/>
        <v/>
      </c>
      <c r="I190" t="str">
        <f t="shared" si="33"/>
        <v/>
      </c>
      <c r="J190" t="str">
        <f t="shared" si="33"/>
        <v/>
      </c>
      <c r="K190" t="str">
        <f t="shared" si="33"/>
        <v/>
      </c>
      <c r="L190" t="str">
        <f t="shared" si="33"/>
        <v/>
      </c>
      <c r="M190" t="str">
        <f t="shared" si="33"/>
        <v/>
      </c>
      <c r="N190" t="str">
        <f t="shared" si="33"/>
        <v/>
      </c>
      <c r="O190" t="str">
        <f t="shared" si="33"/>
        <v/>
      </c>
      <c r="P190" t="str">
        <f t="shared" si="33"/>
        <v/>
      </c>
      <c r="Q190" t="str">
        <f t="shared" si="33"/>
        <v/>
      </c>
      <c r="R190" t="str">
        <f t="shared" si="33"/>
        <v/>
      </c>
      <c r="S190" t="str">
        <f t="shared" si="33"/>
        <v/>
      </c>
      <c r="T190" t="str">
        <f t="shared" si="33"/>
        <v/>
      </c>
      <c r="U190" t="str">
        <f t="shared" si="33"/>
        <v/>
      </c>
      <c r="V190" t="str">
        <f t="shared" si="32"/>
        <v/>
      </c>
      <c r="W190" t="str">
        <f t="shared" si="32"/>
        <v/>
      </c>
      <c r="X190" t="str">
        <f t="shared" si="32"/>
        <v/>
      </c>
      <c r="Y190" t="str">
        <f t="shared" si="32"/>
        <v/>
      </c>
      <c r="Z190" t="str">
        <f t="shared" si="32"/>
        <v/>
      </c>
      <c r="AA190" t="str">
        <f t="shared" si="32"/>
        <v/>
      </c>
      <c r="AB190" t="str">
        <f t="shared" si="32"/>
        <v/>
      </c>
      <c r="AC190" t="str">
        <f t="shared" si="32"/>
        <v/>
      </c>
      <c r="AD190" t="str">
        <f t="shared" si="32"/>
        <v/>
      </c>
      <c r="AE190" t="str">
        <f t="shared" si="32"/>
        <v/>
      </c>
      <c r="AF190" t="str">
        <f t="shared" si="32"/>
        <v/>
      </c>
      <c r="AG190" t="str">
        <f t="shared" si="32"/>
        <v/>
      </c>
      <c r="AH190">
        <f t="shared" ref="AH190:AH253" si="34">COUNTIF(D190,"&lt;&gt;0")</f>
        <v>1</v>
      </c>
      <c r="AI190">
        <f t="shared" ref="AI190:AI253" si="35">COUNTIF(E190,"&lt;&gt;0")</f>
        <v>1</v>
      </c>
    </row>
    <row r="191" spans="2:35" hidden="1" x14ac:dyDescent="0.2">
      <c r="B191" s="21" t="str">
        <f>IF(ISNA(LOOKUP($C191,BLIOTECAS!$B$1:$B$27,BLIOTECAS!C$1:C$27)),"",LOOKUP($C191,BLIOTECAS!$B$1:$B$27,BLIOTECAS!C$1:C$27))</f>
        <v/>
      </c>
      <c r="C191" t="str">
        <f>TABLA!E191</f>
        <v>F. Ciencias Geológicas</v>
      </c>
      <c r="D191" s="134">
        <f>TABLA!AV191</f>
        <v>0</v>
      </c>
      <c r="E191" s="271">
        <f>TABLA!BA191</f>
        <v>0</v>
      </c>
      <c r="F191" t="str">
        <f t="shared" si="33"/>
        <v/>
      </c>
      <c r="G191" t="str">
        <f t="shared" si="33"/>
        <v/>
      </c>
      <c r="H191" t="str">
        <f t="shared" si="33"/>
        <v/>
      </c>
      <c r="I191" t="str">
        <f t="shared" si="33"/>
        <v/>
      </c>
      <c r="J191" t="str">
        <f t="shared" si="33"/>
        <v/>
      </c>
      <c r="K191" t="str">
        <f t="shared" si="33"/>
        <v/>
      </c>
      <c r="L191" t="str">
        <f t="shared" si="33"/>
        <v/>
      </c>
      <c r="M191" t="str">
        <f t="shared" si="33"/>
        <v/>
      </c>
      <c r="N191" t="str">
        <f t="shared" si="33"/>
        <v/>
      </c>
      <c r="O191" t="str">
        <f t="shared" si="33"/>
        <v/>
      </c>
      <c r="P191" t="str">
        <f t="shared" si="33"/>
        <v/>
      </c>
      <c r="Q191" t="str">
        <f t="shared" si="33"/>
        <v/>
      </c>
      <c r="R191" t="str">
        <f t="shared" si="33"/>
        <v/>
      </c>
      <c r="S191" t="str">
        <f t="shared" si="33"/>
        <v/>
      </c>
      <c r="T191" t="str">
        <f t="shared" si="33"/>
        <v/>
      </c>
      <c r="U191" t="str">
        <f t="shared" si="33"/>
        <v/>
      </c>
      <c r="V191" t="str">
        <f t="shared" si="32"/>
        <v/>
      </c>
      <c r="W191" t="str">
        <f t="shared" si="32"/>
        <v/>
      </c>
      <c r="X191" t="str">
        <f t="shared" si="32"/>
        <v/>
      </c>
      <c r="Y191" t="str">
        <f t="shared" si="32"/>
        <v/>
      </c>
      <c r="Z191" t="str">
        <f t="shared" si="32"/>
        <v/>
      </c>
      <c r="AA191" t="str">
        <f t="shared" si="32"/>
        <v/>
      </c>
      <c r="AB191" t="str">
        <f t="shared" si="32"/>
        <v/>
      </c>
      <c r="AC191" t="str">
        <f t="shared" si="32"/>
        <v/>
      </c>
      <c r="AD191" t="str">
        <f t="shared" si="32"/>
        <v/>
      </c>
      <c r="AE191" t="str">
        <f t="shared" si="32"/>
        <v/>
      </c>
      <c r="AF191" t="str">
        <f t="shared" si="32"/>
        <v/>
      </c>
      <c r="AG191" t="str">
        <f t="shared" si="32"/>
        <v/>
      </c>
      <c r="AH191">
        <f t="shared" si="34"/>
        <v>0</v>
      </c>
      <c r="AI191">
        <f t="shared" si="35"/>
        <v>0</v>
      </c>
    </row>
    <row r="192" spans="2:35" ht="25.5" hidden="1" x14ac:dyDescent="0.2">
      <c r="B192" s="21" t="str">
        <f>IF(ISNA(LOOKUP($C192,BLIOTECAS!$B$1:$B$27,BLIOTECAS!C$1:C$27)),"",LOOKUP($C192,BLIOTECAS!$B$1:$B$27,BLIOTECAS!C$1:C$27))</f>
        <v/>
      </c>
      <c r="C192" t="str">
        <f>TABLA!E192</f>
        <v>F. Medicina</v>
      </c>
      <c r="D192" s="134" t="str">
        <f>TABLA!AV192</f>
        <v>participar con los departamentos en el apoyo bibliográfico vinculado al programa docente</v>
      </c>
      <c r="E192" s="271" t="str">
        <f>TABLA!BA192</f>
        <v>sugiero que el servicio de biblioteca podría tener una colaboración  mas estrecha con los departamentos  en el apoyo e  impartición de los programas docentes</v>
      </c>
      <c r="F192" t="str">
        <f t="shared" si="33"/>
        <v/>
      </c>
      <c r="G192" t="str">
        <f t="shared" si="33"/>
        <v/>
      </c>
      <c r="H192" t="str">
        <f t="shared" si="33"/>
        <v>x</v>
      </c>
      <c r="I192" t="str">
        <f t="shared" si="33"/>
        <v/>
      </c>
      <c r="J192" t="str">
        <f t="shared" si="33"/>
        <v/>
      </c>
      <c r="K192" t="str">
        <f t="shared" si="33"/>
        <v/>
      </c>
      <c r="L192" t="str">
        <f t="shared" si="33"/>
        <v/>
      </c>
      <c r="M192" t="str">
        <f t="shared" si="33"/>
        <v/>
      </c>
      <c r="N192" t="str">
        <f t="shared" si="33"/>
        <v/>
      </c>
      <c r="O192" t="str">
        <f t="shared" si="33"/>
        <v/>
      </c>
      <c r="P192" t="str">
        <f t="shared" si="33"/>
        <v/>
      </c>
      <c r="Q192" t="str">
        <f t="shared" si="33"/>
        <v/>
      </c>
      <c r="R192" t="str">
        <f t="shared" si="33"/>
        <v>x</v>
      </c>
      <c r="S192" t="str">
        <f t="shared" si="33"/>
        <v/>
      </c>
      <c r="T192" t="str">
        <f t="shared" si="33"/>
        <v/>
      </c>
      <c r="U192" t="str">
        <f t="shared" ref="U192:AG207" si="36">IFERROR((IF(FIND(U$1,$E192,1)&gt;0,"x")),"")</f>
        <v/>
      </c>
      <c r="V192" t="str">
        <f t="shared" si="36"/>
        <v/>
      </c>
      <c r="W192" t="str">
        <f t="shared" si="36"/>
        <v/>
      </c>
      <c r="X192" t="str">
        <f t="shared" si="36"/>
        <v/>
      </c>
      <c r="Y192" t="str">
        <f t="shared" si="36"/>
        <v/>
      </c>
      <c r="Z192" t="str">
        <f t="shared" si="36"/>
        <v/>
      </c>
      <c r="AA192" t="str">
        <f t="shared" si="36"/>
        <v/>
      </c>
      <c r="AB192" t="str">
        <f t="shared" si="36"/>
        <v/>
      </c>
      <c r="AC192" t="str">
        <f t="shared" si="36"/>
        <v/>
      </c>
      <c r="AD192" t="str">
        <f t="shared" si="36"/>
        <v/>
      </c>
      <c r="AE192" t="str">
        <f t="shared" si="36"/>
        <v/>
      </c>
      <c r="AF192" t="str">
        <f t="shared" si="36"/>
        <v/>
      </c>
      <c r="AG192" t="str">
        <f t="shared" si="36"/>
        <v/>
      </c>
      <c r="AH192">
        <f t="shared" si="34"/>
        <v>1</v>
      </c>
      <c r="AI192">
        <f t="shared" si="35"/>
        <v>1</v>
      </c>
    </row>
    <row r="193" spans="2:35" hidden="1" x14ac:dyDescent="0.2">
      <c r="B193" s="21" t="str">
        <f>IF(ISNA(LOOKUP($C193,BLIOTECAS!$B$1:$B$27,BLIOTECAS!C$1:C$27)),"",LOOKUP($C193,BLIOTECAS!$B$1:$B$27,BLIOTECAS!C$1:C$27))</f>
        <v/>
      </c>
      <c r="C193" t="str">
        <f>TABLA!E193</f>
        <v>F. Ciencias de la Documentación</v>
      </c>
      <c r="D193" s="134">
        <f>TABLA!AV193</f>
        <v>0</v>
      </c>
      <c r="E193" s="271">
        <f>TABLA!BA193</f>
        <v>0</v>
      </c>
      <c r="F193" t="str">
        <f t="shared" ref="F193:U208" si="37">IFERROR((IF(FIND(F$1,$E193,1)&gt;0,"x")),"")</f>
        <v/>
      </c>
      <c r="G193" t="str">
        <f t="shared" si="37"/>
        <v/>
      </c>
      <c r="H193" t="str">
        <f t="shared" si="37"/>
        <v/>
      </c>
      <c r="I193" t="str">
        <f t="shared" si="37"/>
        <v/>
      </c>
      <c r="J193" t="str">
        <f t="shared" si="37"/>
        <v/>
      </c>
      <c r="K193" t="str">
        <f t="shared" si="37"/>
        <v/>
      </c>
      <c r="L193" t="str">
        <f t="shared" si="37"/>
        <v/>
      </c>
      <c r="M193" t="str">
        <f t="shared" si="37"/>
        <v/>
      </c>
      <c r="N193" t="str">
        <f t="shared" si="37"/>
        <v/>
      </c>
      <c r="O193" t="str">
        <f t="shared" si="37"/>
        <v/>
      </c>
      <c r="P193" t="str">
        <f t="shared" si="37"/>
        <v/>
      </c>
      <c r="Q193" t="str">
        <f t="shared" si="37"/>
        <v/>
      </c>
      <c r="R193" t="str">
        <f t="shared" si="37"/>
        <v/>
      </c>
      <c r="S193" t="str">
        <f t="shared" si="37"/>
        <v/>
      </c>
      <c r="T193" t="str">
        <f t="shared" si="37"/>
        <v/>
      </c>
      <c r="U193" t="str">
        <f t="shared" si="37"/>
        <v/>
      </c>
      <c r="V193" t="str">
        <f t="shared" si="36"/>
        <v/>
      </c>
      <c r="W193" t="str">
        <f t="shared" si="36"/>
        <v/>
      </c>
      <c r="X193" t="str">
        <f t="shared" si="36"/>
        <v/>
      </c>
      <c r="Y193" t="str">
        <f t="shared" si="36"/>
        <v/>
      </c>
      <c r="Z193" t="str">
        <f t="shared" si="36"/>
        <v/>
      </c>
      <c r="AA193" t="str">
        <f t="shared" si="36"/>
        <v/>
      </c>
      <c r="AB193" t="str">
        <f t="shared" si="36"/>
        <v/>
      </c>
      <c r="AC193" t="str">
        <f t="shared" si="36"/>
        <v/>
      </c>
      <c r="AD193" t="str">
        <f t="shared" si="36"/>
        <v/>
      </c>
      <c r="AE193" t="str">
        <f t="shared" si="36"/>
        <v/>
      </c>
      <c r="AF193" t="str">
        <f t="shared" si="36"/>
        <v/>
      </c>
      <c r="AG193" t="str">
        <f t="shared" si="36"/>
        <v/>
      </c>
      <c r="AH193">
        <f t="shared" si="34"/>
        <v>0</v>
      </c>
      <c r="AI193">
        <f t="shared" si="35"/>
        <v>0</v>
      </c>
    </row>
    <row r="194" spans="2:35" hidden="1" x14ac:dyDescent="0.2">
      <c r="B194" s="21" t="str">
        <f>IF(ISNA(LOOKUP($C194,BLIOTECAS!$B$1:$B$27,BLIOTECAS!C$1:C$27)),"",LOOKUP($C194,BLIOTECAS!$B$1:$B$27,BLIOTECAS!C$1:C$27))</f>
        <v/>
      </c>
      <c r="C194" t="str">
        <f>TABLA!E194</f>
        <v>F. Psicología</v>
      </c>
      <c r="D194" s="134">
        <f>TABLA!AV194</f>
        <v>0</v>
      </c>
      <c r="E194" s="271">
        <f>TABLA!BA194</f>
        <v>0</v>
      </c>
      <c r="F194" t="str">
        <f t="shared" si="37"/>
        <v/>
      </c>
      <c r="G194" t="str">
        <f t="shared" si="37"/>
        <v/>
      </c>
      <c r="H194" t="str">
        <f t="shared" si="37"/>
        <v/>
      </c>
      <c r="I194" t="str">
        <f t="shared" si="37"/>
        <v/>
      </c>
      <c r="J194" t="str">
        <f t="shared" si="37"/>
        <v/>
      </c>
      <c r="K194" t="str">
        <f t="shared" si="37"/>
        <v/>
      </c>
      <c r="L194" t="str">
        <f t="shared" si="37"/>
        <v/>
      </c>
      <c r="M194" t="str">
        <f t="shared" si="37"/>
        <v/>
      </c>
      <c r="N194" t="str">
        <f t="shared" si="37"/>
        <v/>
      </c>
      <c r="O194" t="str">
        <f t="shared" si="37"/>
        <v/>
      </c>
      <c r="P194" t="str">
        <f t="shared" si="37"/>
        <v/>
      </c>
      <c r="Q194" t="str">
        <f t="shared" si="37"/>
        <v/>
      </c>
      <c r="R194" t="str">
        <f t="shared" si="37"/>
        <v/>
      </c>
      <c r="S194" t="str">
        <f t="shared" si="37"/>
        <v/>
      </c>
      <c r="T194" t="str">
        <f t="shared" si="37"/>
        <v/>
      </c>
      <c r="U194" t="str">
        <f t="shared" si="37"/>
        <v/>
      </c>
      <c r="V194" t="str">
        <f t="shared" si="36"/>
        <v/>
      </c>
      <c r="W194" t="str">
        <f t="shared" si="36"/>
        <v/>
      </c>
      <c r="X194" t="str">
        <f t="shared" si="36"/>
        <v/>
      </c>
      <c r="Y194" t="str">
        <f t="shared" si="36"/>
        <v/>
      </c>
      <c r="Z194" t="str">
        <f t="shared" si="36"/>
        <v/>
      </c>
      <c r="AA194" t="str">
        <f t="shared" si="36"/>
        <v/>
      </c>
      <c r="AB194" t="str">
        <f t="shared" si="36"/>
        <v/>
      </c>
      <c r="AC194" t="str">
        <f t="shared" si="36"/>
        <v/>
      </c>
      <c r="AD194" t="str">
        <f t="shared" si="36"/>
        <v/>
      </c>
      <c r="AE194" t="str">
        <f t="shared" si="36"/>
        <v/>
      </c>
      <c r="AF194" t="str">
        <f t="shared" si="36"/>
        <v/>
      </c>
      <c r="AG194" t="str">
        <f t="shared" si="36"/>
        <v/>
      </c>
      <c r="AH194">
        <f t="shared" si="34"/>
        <v>0</v>
      </c>
      <c r="AI194">
        <f t="shared" si="35"/>
        <v>0</v>
      </c>
    </row>
    <row r="195" spans="2:35" hidden="1" x14ac:dyDescent="0.2">
      <c r="B195" s="21" t="str">
        <f>IF(ISNA(LOOKUP($C195,BLIOTECAS!$B$1:$B$27,BLIOTECAS!C$1:C$27)),"",LOOKUP($C195,BLIOTECAS!$B$1:$B$27,BLIOTECAS!C$1:C$27))</f>
        <v/>
      </c>
      <c r="C195" t="str">
        <f>TABLA!E195</f>
        <v>F. Ciencias de la Información</v>
      </c>
      <c r="D195" s="134">
        <f>TABLA!AV195</f>
        <v>0</v>
      </c>
      <c r="E195" s="271">
        <f>TABLA!BA195</f>
        <v>0</v>
      </c>
      <c r="F195" t="str">
        <f t="shared" si="37"/>
        <v/>
      </c>
      <c r="G195" t="str">
        <f t="shared" si="37"/>
        <v/>
      </c>
      <c r="H195" t="str">
        <f t="shared" si="37"/>
        <v/>
      </c>
      <c r="I195" t="str">
        <f t="shared" si="37"/>
        <v/>
      </c>
      <c r="J195" t="str">
        <f t="shared" si="37"/>
        <v/>
      </c>
      <c r="K195" t="str">
        <f t="shared" si="37"/>
        <v/>
      </c>
      <c r="L195" t="str">
        <f t="shared" si="37"/>
        <v/>
      </c>
      <c r="M195" t="str">
        <f t="shared" si="37"/>
        <v/>
      </c>
      <c r="N195" t="str">
        <f t="shared" si="37"/>
        <v/>
      </c>
      <c r="O195" t="str">
        <f t="shared" si="37"/>
        <v/>
      </c>
      <c r="P195" t="str">
        <f t="shared" si="37"/>
        <v/>
      </c>
      <c r="Q195" t="str">
        <f t="shared" si="37"/>
        <v/>
      </c>
      <c r="R195" t="str">
        <f t="shared" si="37"/>
        <v/>
      </c>
      <c r="S195" t="str">
        <f t="shared" si="37"/>
        <v/>
      </c>
      <c r="T195" t="str">
        <f t="shared" si="37"/>
        <v/>
      </c>
      <c r="U195" t="str">
        <f t="shared" si="37"/>
        <v/>
      </c>
      <c r="V195" t="str">
        <f t="shared" si="36"/>
        <v/>
      </c>
      <c r="W195" t="str">
        <f t="shared" si="36"/>
        <v/>
      </c>
      <c r="X195" t="str">
        <f t="shared" si="36"/>
        <v/>
      </c>
      <c r="Y195" t="str">
        <f t="shared" si="36"/>
        <v/>
      </c>
      <c r="Z195" t="str">
        <f t="shared" si="36"/>
        <v/>
      </c>
      <c r="AA195" t="str">
        <f t="shared" si="36"/>
        <v/>
      </c>
      <c r="AB195" t="str">
        <f t="shared" si="36"/>
        <v/>
      </c>
      <c r="AC195" t="str">
        <f t="shared" si="36"/>
        <v/>
      </c>
      <c r="AD195" t="str">
        <f t="shared" si="36"/>
        <v/>
      </c>
      <c r="AE195" t="str">
        <f t="shared" si="36"/>
        <v/>
      </c>
      <c r="AF195" t="str">
        <f t="shared" si="36"/>
        <v/>
      </c>
      <c r="AG195" t="str">
        <f t="shared" si="36"/>
        <v/>
      </c>
      <c r="AH195">
        <f t="shared" si="34"/>
        <v>0</v>
      </c>
      <c r="AI195">
        <f t="shared" si="35"/>
        <v>0</v>
      </c>
    </row>
    <row r="196" spans="2:35" hidden="1" x14ac:dyDescent="0.2">
      <c r="B196" s="21" t="str">
        <f>IF(ISNA(LOOKUP($C196,BLIOTECAS!$B$1:$B$27,BLIOTECAS!C$1:C$27)),"",LOOKUP($C196,BLIOTECAS!$B$1:$B$27,BLIOTECAS!C$1:C$27))</f>
        <v/>
      </c>
      <c r="C196" t="str">
        <f>TABLA!E196</f>
        <v>F. Ciencias Políticas y Sociología</v>
      </c>
      <c r="D196" s="134">
        <f>TABLA!AV196</f>
        <v>0</v>
      </c>
      <c r="E196" s="271">
        <f>TABLA!BA196</f>
        <v>0</v>
      </c>
      <c r="F196" t="str">
        <f t="shared" si="37"/>
        <v/>
      </c>
      <c r="G196" t="str">
        <f t="shared" si="37"/>
        <v/>
      </c>
      <c r="H196" t="str">
        <f t="shared" si="37"/>
        <v/>
      </c>
      <c r="I196" t="str">
        <f t="shared" si="37"/>
        <v/>
      </c>
      <c r="J196" t="str">
        <f t="shared" si="37"/>
        <v/>
      </c>
      <c r="K196" t="str">
        <f t="shared" si="37"/>
        <v/>
      </c>
      <c r="L196" t="str">
        <f t="shared" si="37"/>
        <v/>
      </c>
      <c r="M196" t="str">
        <f t="shared" si="37"/>
        <v/>
      </c>
      <c r="N196" t="str">
        <f t="shared" si="37"/>
        <v/>
      </c>
      <c r="O196" t="str">
        <f t="shared" si="37"/>
        <v/>
      </c>
      <c r="P196" t="str">
        <f t="shared" si="37"/>
        <v/>
      </c>
      <c r="Q196" t="str">
        <f t="shared" si="37"/>
        <v/>
      </c>
      <c r="R196" t="str">
        <f t="shared" si="37"/>
        <v/>
      </c>
      <c r="S196" t="str">
        <f t="shared" si="37"/>
        <v/>
      </c>
      <c r="T196" t="str">
        <f t="shared" si="37"/>
        <v/>
      </c>
      <c r="U196" t="str">
        <f t="shared" si="37"/>
        <v/>
      </c>
      <c r="V196" t="str">
        <f t="shared" si="36"/>
        <v/>
      </c>
      <c r="W196" t="str">
        <f t="shared" si="36"/>
        <v/>
      </c>
      <c r="X196" t="str">
        <f t="shared" si="36"/>
        <v/>
      </c>
      <c r="Y196" t="str">
        <f t="shared" si="36"/>
        <v/>
      </c>
      <c r="Z196" t="str">
        <f t="shared" si="36"/>
        <v/>
      </c>
      <c r="AA196" t="str">
        <f t="shared" si="36"/>
        <v/>
      </c>
      <c r="AB196" t="str">
        <f t="shared" si="36"/>
        <v/>
      </c>
      <c r="AC196" t="str">
        <f t="shared" si="36"/>
        <v/>
      </c>
      <c r="AD196" t="str">
        <f t="shared" si="36"/>
        <v/>
      </c>
      <c r="AE196" t="str">
        <f t="shared" si="36"/>
        <v/>
      </c>
      <c r="AF196" t="str">
        <f t="shared" si="36"/>
        <v/>
      </c>
      <c r="AG196" t="str">
        <f t="shared" si="36"/>
        <v/>
      </c>
      <c r="AH196">
        <f t="shared" si="34"/>
        <v>0</v>
      </c>
      <c r="AI196">
        <f t="shared" si="35"/>
        <v>0</v>
      </c>
    </row>
    <row r="197" spans="2:35" hidden="1" x14ac:dyDescent="0.2">
      <c r="B197" s="21" t="str">
        <f>IF(ISNA(LOOKUP($C197,BLIOTECAS!$B$1:$B$27,BLIOTECAS!C$1:C$27)),"",LOOKUP($C197,BLIOTECAS!$B$1:$B$27,BLIOTECAS!C$1:C$27))</f>
        <v/>
      </c>
      <c r="C197" t="str">
        <f>TABLA!E197</f>
        <v>F. Derecho</v>
      </c>
      <c r="D197" s="134">
        <f>TABLA!AV197</f>
        <v>0</v>
      </c>
      <c r="E197" s="271">
        <f>TABLA!BA197</f>
        <v>0</v>
      </c>
      <c r="F197" t="str">
        <f t="shared" si="37"/>
        <v/>
      </c>
      <c r="G197" t="str">
        <f t="shared" si="37"/>
        <v/>
      </c>
      <c r="H197" t="str">
        <f t="shared" si="37"/>
        <v/>
      </c>
      <c r="I197" t="str">
        <f t="shared" si="37"/>
        <v/>
      </c>
      <c r="J197" t="str">
        <f t="shared" si="37"/>
        <v/>
      </c>
      <c r="K197" t="str">
        <f t="shared" si="37"/>
        <v/>
      </c>
      <c r="L197" t="str">
        <f t="shared" si="37"/>
        <v/>
      </c>
      <c r="M197" t="str">
        <f t="shared" si="37"/>
        <v/>
      </c>
      <c r="N197" t="str">
        <f t="shared" si="37"/>
        <v/>
      </c>
      <c r="O197" t="str">
        <f t="shared" si="37"/>
        <v/>
      </c>
      <c r="P197" t="str">
        <f t="shared" si="37"/>
        <v/>
      </c>
      <c r="Q197" t="str">
        <f t="shared" si="37"/>
        <v/>
      </c>
      <c r="R197" t="str">
        <f t="shared" si="37"/>
        <v/>
      </c>
      <c r="S197" t="str">
        <f t="shared" si="37"/>
        <v/>
      </c>
      <c r="T197" t="str">
        <f t="shared" si="37"/>
        <v/>
      </c>
      <c r="U197" t="str">
        <f t="shared" si="37"/>
        <v/>
      </c>
      <c r="V197" t="str">
        <f t="shared" si="36"/>
        <v/>
      </c>
      <c r="W197" t="str">
        <f t="shared" si="36"/>
        <v/>
      </c>
      <c r="X197" t="str">
        <f t="shared" si="36"/>
        <v/>
      </c>
      <c r="Y197" t="str">
        <f t="shared" si="36"/>
        <v/>
      </c>
      <c r="Z197" t="str">
        <f t="shared" si="36"/>
        <v/>
      </c>
      <c r="AA197" t="str">
        <f t="shared" si="36"/>
        <v/>
      </c>
      <c r="AB197" t="str">
        <f t="shared" si="36"/>
        <v/>
      </c>
      <c r="AC197" t="str">
        <f t="shared" si="36"/>
        <v/>
      </c>
      <c r="AD197" t="str">
        <f t="shared" si="36"/>
        <v/>
      </c>
      <c r="AE197" t="str">
        <f t="shared" si="36"/>
        <v/>
      </c>
      <c r="AF197" t="str">
        <f t="shared" si="36"/>
        <v/>
      </c>
      <c r="AG197" t="str">
        <f t="shared" si="36"/>
        <v/>
      </c>
      <c r="AH197">
        <f t="shared" si="34"/>
        <v>0</v>
      </c>
      <c r="AI197">
        <f t="shared" si="35"/>
        <v>0</v>
      </c>
    </row>
    <row r="198" spans="2:35" ht="25.5" hidden="1" x14ac:dyDescent="0.2">
      <c r="B198" s="21" t="str">
        <f>IF(ISNA(LOOKUP($C198,BLIOTECAS!$B$1:$B$27,BLIOTECAS!C$1:C$27)),"",LOOKUP($C198,BLIOTECAS!$B$1:$B$27,BLIOTECAS!C$1:C$27))</f>
        <v/>
      </c>
      <c r="C198" t="str">
        <f>TABLA!E198</f>
        <v>F. Ciencias Políticas y Sociología</v>
      </c>
      <c r="D198" s="134">
        <f>TABLA!AV198</f>
        <v>0</v>
      </c>
      <c r="E198" s="271" t="str">
        <f>TABLA!BA198</f>
        <v>Quiero agradecer muy especialmente la ayuda prestada para buscar indicios de impacto para el sexenio de investigación 2019.</v>
      </c>
      <c r="F198" t="str">
        <f t="shared" si="37"/>
        <v/>
      </c>
      <c r="G198" t="str">
        <f t="shared" si="37"/>
        <v/>
      </c>
      <c r="H198" t="str">
        <f t="shared" si="37"/>
        <v/>
      </c>
      <c r="I198" t="str">
        <f t="shared" si="37"/>
        <v/>
      </c>
      <c r="J198" t="str">
        <f t="shared" si="37"/>
        <v/>
      </c>
      <c r="K198" t="str">
        <f t="shared" si="37"/>
        <v/>
      </c>
      <c r="L198" t="str">
        <f t="shared" si="37"/>
        <v/>
      </c>
      <c r="M198" t="str">
        <f t="shared" si="37"/>
        <v/>
      </c>
      <c r="N198" t="str">
        <f t="shared" si="37"/>
        <v/>
      </c>
      <c r="O198" t="str">
        <f t="shared" si="37"/>
        <v/>
      </c>
      <c r="P198" t="str">
        <f t="shared" si="37"/>
        <v/>
      </c>
      <c r="Q198" t="str">
        <f t="shared" si="37"/>
        <v/>
      </c>
      <c r="R198" t="str">
        <f t="shared" si="37"/>
        <v/>
      </c>
      <c r="S198" t="str">
        <f t="shared" si="37"/>
        <v/>
      </c>
      <c r="T198" t="str">
        <f t="shared" si="37"/>
        <v/>
      </c>
      <c r="U198" t="str">
        <f t="shared" si="37"/>
        <v/>
      </c>
      <c r="V198" t="str">
        <f t="shared" si="36"/>
        <v/>
      </c>
      <c r="W198" t="str">
        <f t="shared" si="36"/>
        <v/>
      </c>
      <c r="X198" t="str">
        <f t="shared" si="36"/>
        <v/>
      </c>
      <c r="Y198" t="str">
        <f t="shared" si="36"/>
        <v/>
      </c>
      <c r="Z198" t="str">
        <f t="shared" si="36"/>
        <v/>
      </c>
      <c r="AA198" t="str">
        <f t="shared" si="36"/>
        <v/>
      </c>
      <c r="AB198" t="str">
        <f t="shared" si="36"/>
        <v/>
      </c>
      <c r="AC198" t="str">
        <f t="shared" si="36"/>
        <v/>
      </c>
      <c r="AD198" t="str">
        <f t="shared" si="36"/>
        <v/>
      </c>
      <c r="AE198" t="str">
        <f t="shared" si="36"/>
        <v/>
      </c>
      <c r="AF198" t="str">
        <f t="shared" si="36"/>
        <v/>
      </c>
      <c r="AG198" t="str">
        <f t="shared" si="36"/>
        <v/>
      </c>
      <c r="AH198">
        <f t="shared" si="34"/>
        <v>0</v>
      </c>
      <c r="AI198">
        <f t="shared" si="35"/>
        <v>1</v>
      </c>
    </row>
    <row r="199" spans="2:35" hidden="1" x14ac:dyDescent="0.2">
      <c r="B199" s="21" t="str">
        <f>IF(ISNA(LOOKUP($C199,BLIOTECAS!$B$1:$B$27,BLIOTECAS!C$1:C$27)),"",LOOKUP($C199,BLIOTECAS!$B$1:$B$27,BLIOTECAS!C$1:C$27))</f>
        <v/>
      </c>
      <c r="C199" t="str">
        <f>TABLA!E199</f>
        <v>F. Ciencias Políticas y Sociología</v>
      </c>
      <c r="D199" s="134">
        <f>TABLA!AV199</f>
        <v>0</v>
      </c>
      <c r="E199" s="271">
        <f>TABLA!BA199</f>
        <v>0</v>
      </c>
      <c r="F199" t="str">
        <f t="shared" si="37"/>
        <v/>
      </c>
      <c r="G199" t="str">
        <f t="shared" si="37"/>
        <v/>
      </c>
      <c r="H199" t="str">
        <f t="shared" si="37"/>
        <v/>
      </c>
      <c r="I199" t="str">
        <f t="shared" si="37"/>
        <v/>
      </c>
      <c r="J199" t="str">
        <f t="shared" si="37"/>
        <v/>
      </c>
      <c r="K199" t="str">
        <f t="shared" si="37"/>
        <v/>
      </c>
      <c r="L199" t="str">
        <f t="shared" si="37"/>
        <v/>
      </c>
      <c r="M199" t="str">
        <f t="shared" si="37"/>
        <v/>
      </c>
      <c r="N199" t="str">
        <f t="shared" si="37"/>
        <v/>
      </c>
      <c r="O199" t="str">
        <f t="shared" si="37"/>
        <v/>
      </c>
      <c r="P199" t="str">
        <f t="shared" si="37"/>
        <v/>
      </c>
      <c r="Q199" t="str">
        <f t="shared" si="37"/>
        <v/>
      </c>
      <c r="R199" t="str">
        <f t="shared" si="37"/>
        <v/>
      </c>
      <c r="S199" t="str">
        <f t="shared" si="37"/>
        <v/>
      </c>
      <c r="T199" t="str">
        <f t="shared" si="37"/>
        <v/>
      </c>
      <c r="U199" t="str">
        <f t="shared" si="37"/>
        <v/>
      </c>
      <c r="V199" t="str">
        <f t="shared" si="36"/>
        <v/>
      </c>
      <c r="W199" t="str">
        <f t="shared" si="36"/>
        <v/>
      </c>
      <c r="X199" t="str">
        <f t="shared" si="36"/>
        <v/>
      </c>
      <c r="Y199" t="str">
        <f t="shared" si="36"/>
        <v/>
      </c>
      <c r="Z199" t="str">
        <f t="shared" si="36"/>
        <v/>
      </c>
      <c r="AA199" t="str">
        <f t="shared" si="36"/>
        <v/>
      </c>
      <c r="AB199" t="str">
        <f t="shared" si="36"/>
        <v/>
      </c>
      <c r="AC199" t="str">
        <f t="shared" si="36"/>
        <v/>
      </c>
      <c r="AD199" t="str">
        <f t="shared" si="36"/>
        <v/>
      </c>
      <c r="AE199" t="str">
        <f t="shared" si="36"/>
        <v/>
      </c>
      <c r="AF199" t="str">
        <f t="shared" si="36"/>
        <v/>
      </c>
      <c r="AG199" t="str">
        <f t="shared" si="36"/>
        <v/>
      </c>
      <c r="AH199">
        <f t="shared" si="34"/>
        <v>0</v>
      </c>
      <c r="AI199">
        <f t="shared" si="35"/>
        <v>0</v>
      </c>
    </row>
    <row r="200" spans="2:35" hidden="1" x14ac:dyDescent="0.2">
      <c r="B200" s="21" t="str">
        <f>IF(ISNA(LOOKUP($C200,BLIOTECAS!$B$1:$B$27,BLIOTECAS!C$1:C$27)),"",LOOKUP($C200,BLIOTECAS!$B$1:$B$27,BLIOTECAS!C$1:C$27))</f>
        <v/>
      </c>
      <c r="C200" t="str">
        <f>TABLA!E200</f>
        <v>F. Trabajo Social</v>
      </c>
      <c r="D200" s="134">
        <f>TABLA!AV200</f>
        <v>0</v>
      </c>
      <c r="E200" s="271">
        <f>TABLA!BA200</f>
        <v>0</v>
      </c>
      <c r="F200" t="str">
        <f t="shared" si="37"/>
        <v/>
      </c>
      <c r="G200" t="str">
        <f t="shared" si="37"/>
        <v/>
      </c>
      <c r="H200" t="str">
        <f t="shared" si="37"/>
        <v/>
      </c>
      <c r="I200" t="str">
        <f t="shared" si="37"/>
        <v/>
      </c>
      <c r="J200" t="str">
        <f t="shared" si="37"/>
        <v/>
      </c>
      <c r="K200" t="str">
        <f t="shared" si="37"/>
        <v/>
      </c>
      <c r="L200" t="str">
        <f t="shared" si="37"/>
        <v/>
      </c>
      <c r="M200" t="str">
        <f t="shared" si="37"/>
        <v/>
      </c>
      <c r="N200" t="str">
        <f t="shared" si="37"/>
        <v/>
      </c>
      <c r="O200" t="str">
        <f t="shared" si="37"/>
        <v/>
      </c>
      <c r="P200" t="str">
        <f t="shared" si="37"/>
        <v/>
      </c>
      <c r="Q200" t="str">
        <f t="shared" si="37"/>
        <v/>
      </c>
      <c r="R200" t="str">
        <f t="shared" si="37"/>
        <v/>
      </c>
      <c r="S200" t="str">
        <f t="shared" si="37"/>
        <v/>
      </c>
      <c r="T200" t="str">
        <f t="shared" si="37"/>
        <v/>
      </c>
      <c r="U200" t="str">
        <f t="shared" si="37"/>
        <v/>
      </c>
      <c r="V200" t="str">
        <f t="shared" si="36"/>
        <v/>
      </c>
      <c r="W200" t="str">
        <f t="shared" si="36"/>
        <v/>
      </c>
      <c r="X200" t="str">
        <f t="shared" si="36"/>
        <v/>
      </c>
      <c r="Y200" t="str">
        <f t="shared" si="36"/>
        <v/>
      </c>
      <c r="Z200" t="str">
        <f t="shared" si="36"/>
        <v/>
      </c>
      <c r="AA200" t="str">
        <f t="shared" si="36"/>
        <v/>
      </c>
      <c r="AB200" t="str">
        <f t="shared" si="36"/>
        <v/>
      </c>
      <c r="AC200" t="str">
        <f t="shared" si="36"/>
        <v/>
      </c>
      <c r="AD200" t="str">
        <f t="shared" si="36"/>
        <v/>
      </c>
      <c r="AE200" t="str">
        <f t="shared" si="36"/>
        <v/>
      </c>
      <c r="AF200" t="str">
        <f t="shared" si="36"/>
        <v/>
      </c>
      <c r="AG200" t="str">
        <f t="shared" si="36"/>
        <v/>
      </c>
      <c r="AH200">
        <f t="shared" si="34"/>
        <v>0</v>
      </c>
      <c r="AI200">
        <f t="shared" si="35"/>
        <v>0</v>
      </c>
    </row>
    <row r="201" spans="2:35" hidden="1" x14ac:dyDescent="0.2">
      <c r="B201" s="21" t="str">
        <f>IF(ISNA(LOOKUP($C201,BLIOTECAS!$B$1:$B$27,BLIOTECAS!C$1:C$27)),"",LOOKUP($C201,BLIOTECAS!$B$1:$B$27,BLIOTECAS!C$1:C$27))</f>
        <v/>
      </c>
      <c r="C201" t="str">
        <f>TABLA!E201</f>
        <v>F. Ciencias Políticas y Sociología</v>
      </c>
      <c r="D201" s="134">
        <f>TABLA!AV201</f>
        <v>0</v>
      </c>
      <c r="E201" s="271">
        <f>TABLA!BA201</f>
        <v>0</v>
      </c>
      <c r="F201" t="str">
        <f t="shared" si="37"/>
        <v/>
      </c>
      <c r="G201" t="str">
        <f t="shared" si="37"/>
        <v/>
      </c>
      <c r="H201" t="str">
        <f t="shared" si="37"/>
        <v/>
      </c>
      <c r="I201" t="str">
        <f t="shared" si="37"/>
        <v/>
      </c>
      <c r="J201" t="str">
        <f t="shared" si="37"/>
        <v/>
      </c>
      <c r="K201" t="str">
        <f t="shared" si="37"/>
        <v/>
      </c>
      <c r="L201" t="str">
        <f t="shared" si="37"/>
        <v/>
      </c>
      <c r="M201" t="str">
        <f t="shared" si="37"/>
        <v/>
      </c>
      <c r="N201" t="str">
        <f t="shared" si="37"/>
        <v/>
      </c>
      <c r="O201" t="str">
        <f t="shared" si="37"/>
        <v/>
      </c>
      <c r="P201" t="str">
        <f t="shared" si="37"/>
        <v/>
      </c>
      <c r="Q201" t="str">
        <f t="shared" si="37"/>
        <v/>
      </c>
      <c r="R201" t="str">
        <f t="shared" si="37"/>
        <v/>
      </c>
      <c r="S201" t="str">
        <f t="shared" si="37"/>
        <v/>
      </c>
      <c r="T201" t="str">
        <f t="shared" si="37"/>
        <v/>
      </c>
      <c r="U201" t="str">
        <f t="shared" si="37"/>
        <v/>
      </c>
      <c r="V201" t="str">
        <f t="shared" si="36"/>
        <v/>
      </c>
      <c r="W201" t="str">
        <f t="shared" si="36"/>
        <v/>
      </c>
      <c r="X201" t="str">
        <f t="shared" si="36"/>
        <v/>
      </c>
      <c r="Y201" t="str">
        <f t="shared" si="36"/>
        <v/>
      </c>
      <c r="Z201" t="str">
        <f t="shared" si="36"/>
        <v/>
      </c>
      <c r="AA201" t="str">
        <f t="shared" si="36"/>
        <v/>
      </c>
      <c r="AB201" t="str">
        <f t="shared" si="36"/>
        <v/>
      </c>
      <c r="AC201" t="str">
        <f t="shared" si="36"/>
        <v/>
      </c>
      <c r="AD201" t="str">
        <f t="shared" si="36"/>
        <v/>
      </c>
      <c r="AE201" t="str">
        <f t="shared" si="36"/>
        <v/>
      </c>
      <c r="AF201" t="str">
        <f t="shared" si="36"/>
        <v/>
      </c>
      <c r="AG201" t="str">
        <f t="shared" si="36"/>
        <v/>
      </c>
      <c r="AH201">
        <f t="shared" si="34"/>
        <v>0</v>
      </c>
      <c r="AI201">
        <f t="shared" si="35"/>
        <v>0</v>
      </c>
    </row>
    <row r="202" spans="2:35" ht="25.5" hidden="1" x14ac:dyDescent="0.2">
      <c r="B202" s="21" t="str">
        <f>IF(ISNA(LOOKUP($C202,BLIOTECAS!$B$1:$B$27,BLIOTECAS!C$1:C$27)),"",LOOKUP($C202,BLIOTECAS!$B$1:$B$27,BLIOTECAS!C$1:C$27))</f>
        <v/>
      </c>
      <c r="C202" t="str">
        <f>TABLA!E202</f>
        <v>F. Filología</v>
      </c>
      <c r="D202" s="134">
        <f>TABLA!AV202</f>
        <v>0</v>
      </c>
      <c r="E202" s="271" t="str">
        <f>TABLA!BA202</f>
        <v>Las únicas mejoras en Filología tendrían que ver con la climatización cosa que al parecer no es posible.</v>
      </c>
      <c r="F202" t="str">
        <f t="shared" si="37"/>
        <v/>
      </c>
      <c r="G202" t="str">
        <f t="shared" si="37"/>
        <v/>
      </c>
      <c r="H202" t="str">
        <f t="shared" si="37"/>
        <v/>
      </c>
      <c r="I202" t="str">
        <f t="shared" si="37"/>
        <v/>
      </c>
      <c r="J202" t="str">
        <f t="shared" si="37"/>
        <v/>
      </c>
      <c r="K202" t="str">
        <f t="shared" si="37"/>
        <v/>
      </c>
      <c r="L202" t="str">
        <f t="shared" si="37"/>
        <v/>
      </c>
      <c r="M202" t="str">
        <f t="shared" si="37"/>
        <v/>
      </c>
      <c r="N202" t="str">
        <f t="shared" si="37"/>
        <v/>
      </c>
      <c r="O202" t="str">
        <f t="shared" si="37"/>
        <v/>
      </c>
      <c r="P202" t="str">
        <f t="shared" si="37"/>
        <v/>
      </c>
      <c r="Q202" t="str">
        <f t="shared" si="37"/>
        <v/>
      </c>
      <c r="R202" t="str">
        <f t="shared" si="37"/>
        <v/>
      </c>
      <c r="S202" t="str">
        <f t="shared" si="37"/>
        <v/>
      </c>
      <c r="T202" t="str">
        <f t="shared" si="37"/>
        <v/>
      </c>
      <c r="U202" t="str">
        <f t="shared" si="37"/>
        <v/>
      </c>
      <c r="V202" t="str">
        <f t="shared" si="36"/>
        <v/>
      </c>
      <c r="W202" t="str">
        <f t="shared" si="36"/>
        <v/>
      </c>
      <c r="X202" t="str">
        <f t="shared" si="36"/>
        <v/>
      </c>
      <c r="Y202" t="str">
        <f t="shared" si="36"/>
        <v/>
      </c>
      <c r="Z202" t="str">
        <f t="shared" si="36"/>
        <v/>
      </c>
      <c r="AA202" t="str">
        <f t="shared" si="36"/>
        <v/>
      </c>
      <c r="AB202" t="str">
        <f t="shared" si="36"/>
        <v/>
      </c>
      <c r="AC202" t="str">
        <f t="shared" si="36"/>
        <v/>
      </c>
      <c r="AD202" t="str">
        <f t="shared" si="36"/>
        <v/>
      </c>
      <c r="AE202" t="str">
        <f t="shared" si="36"/>
        <v/>
      </c>
      <c r="AF202" t="str">
        <f t="shared" si="36"/>
        <v/>
      </c>
      <c r="AG202" t="str">
        <f t="shared" si="36"/>
        <v/>
      </c>
      <c r="AH202">
        <f t="shared" si="34"/>
        <v>0</v>
      </c>
      <c r="AI202">
        <f t="shared" si="35"/>
        <v>1</v>
      </c>
    </row>
    <row r="203" spans="2:35" hidden="1" x14ac:dyDescent="0.2">
      <c r="B203" s="21" t="str">
        <f>IF(ISNA(LOOKUP($C203,BLIOTECAS!$B$1:$B$27,BLIOTECAS!C$1:C$27)),"",LOOKUP($C203,BLIOTECAS!$B$1:$B$27,BLIOTECAS!C$1:C$27))</f>
        <v/>
      </c>
      <c r="C203" t="str">
        <f>TABLA!E203</f>
        <v>F. Veterinaria</v>
      </c>
      <c r="D203" s="134">
        <f>TABLA!AV203</f>
        <v>0</v>
      </c>
      <c r="E203" s="271">
        <f>TABLA!BA203</f>
        <v>0</v>
      </c>
      <c r="F203" t="str">
        <f t="shared" si="37"/>
        <v/>
      </c>
      <c r="G203" t="str">
        <f t="shared" si="37"/>
        <v/>
      </c>
      <c r="H203" t="str">
        <f t="shared" si="37"/>
        <v/>
      </c>
      <c r="I203" t="str">
        <f t="shared" si="37"/>
        <v/>
      </c>
      <c r="J203" t="str">
        <f t="shared" si="37"/>
        <v/>
      </c>
      <c r="K203" t="str">
        <f t="shared" si="37"/>
        <v/>
      </c>
      <c r="L203" t="str">
        <f t="shared" si="37"/>
        <v/>
      </c>
      <c r="M203" t="str">
        <f t="shared" si="37"/>
        <v/>
      </c>
      <c r="N203" t="str">
        <f t="shared" si="37"/>
        <v/>
      </c>
      <c r="O203" t="str">
        <f t="shared" si="37"/>
        <v/>
      </c>
      <c r="P203" t="str">
        <f t="shared" si="37"/>
        <v/>
      </c>
      <c r="Q203" t="str">
        <f t="shared" si="37"/>
        <v/>
      </c>
      <c r="R203" t="str">
        <f t="shared" si="37"/>
        <v/>
      </c>
      <c r="S203" t="str">
        <f t="shared" si="37"/>
        <v/>
      </c>
      <c r="T203" t="str">
        <f t="shared" si="37"/>
        <v/>
      </c>
      <c r="U203" t="str">
        <f t="shared" si="37"/>
        <v/>
      </c>
      <c r="V203" t="str">
        <f t="shared" si="36"/>
        <v/>
      </c>
      <c r="W203" t="str">
        <f t="shared" si="36"/>
        <v/>
      </c>
      <c r="X203" t="str">
        <f t="shared" si="36"/>
        <v/>
      </c>
      <c r="Y203" t="str">
        <f t="shared" si="36"/>
        <v/>
      </c>
      <c r="Z203" t="str">
        <f t="shared" si="36"/>
        <v/>
      </c>
      <c r="AA203" t="str">
        <f t="shared" si="36"/>
        <v/>
      </c>
      <c r="AB203" t="str">
        <f t="shared" si="36"/>
        <v/>
      </c>
      <c r="AC203" t="str">
        <f t="shared" si="36"/>
        <v/>
      </c>
      <c r="AD203" t="str">
        <f t="shared" si="36"/>
        <v/>
      </c>
      <c r="AE203" t="str">
        <f t="shared" si="36"/>
        <v/>
      </c>
      <c r="AF203" t="str">
        <f t="shared" si="36"/>
        <v/>
      </c>
      <c r="AG203" t="str">
        <f t="shared" si="36"/>
        <v/>
      </c>
      <c r="AH203">
        <f t="shared" si="34"/>
        <v>0</v>
      </c>
      <c r="AI203">
        <f t="shared" si="35"/>
        <v>0</v>
      </c>
    </row>
    <row r="204" spans="2:35" hidden="1" x14ac:dyDescent="0.2">
      <c r="B204" s="21" t="str">
        <f>IF(ISNA(LOOKUP($C204,BLIOTECAS!$B$1:$B$27,BLIOTECAS!C$1:C$27)),"",LOOKUP($C204,BLIOTECAS!$B$1:$B$27,BLIOTECAS!C$1:C$27))</f>
        <v/>
      </c>
      <c r="C204" t="str">
        <f>TABLA!E204</f>
        <v>F. Filología</v>
      </c>
      <c r="D204" s="134">
        <f>TABLA!AV204</f>
        <v>0</v>
      </c>
      <c r="E204" s="271">
        <f>TABLA!BA204</f>
        <v>0</v>
      </c>
      <c r="F204" t="str">
        <f t="shared" si="37"/>
        <v/>
      </c>
      <c r="G204" t="str">
        <f t="shared" si="37"/>
        <v/>
      </c>
      <c r="H204" t="str">
        <f t="shared" si="37"/>
        <v/>
      </c>
      <c r="I204" t="str">
        <f t="shared" si="37"/>
        <v/>
      </c>
      <c r="J204" t="str">
        <f t="shared" si="37"/>
        <v/>
      </c>
      <c r="K204" t="str">
        <f t="shared" si="37"/>
        <v/>
      </c>
      <c r="L204" t="str">
        <f t="shared" si="37"/>
        <v/>
      </c>
      <c r="M204" t="str">
        <f t="shared" si="37"/>
        <v/>
      </c>
      <c r="N204" t="str">
        <f t="shared" si="37"/>
        <v/>
      </c>
      <c r="O204" t="str">
        <f t="shared" si="37"/>
        <v/>
      </c>
      <c r="P204" t="str">
        <f t="shared" si="37"/>
        <v/>
      </c>
      <c r="Q204" t="str">
        <f t="shared" si="37"/>
        <v/>
      </c>
      <c r="R204" t="str">
        <f t="shared" si="37"/>
        <v/>
      </c>
      <c r="S204" t="str">
        <f t="shared" si="37"/>
        <v/>
      </c>
      <c r="T204" t="str">
        <f t="shared" si="37"/>
        <v/>
      </c>
      <c r="U204" t="str">
        <f t="shared" si="37"/>
        <v/>
      </c>
      <c r="V204" t="str">
        <f t="shared" si="36"/>
        <v/>
      </c>
      <c r="W204" t="str">
        <f t="shared" si="36"/>
        <v/>
      </c>
      <c r="X204" t="str">
        <f t="shared" si="36"/>
        <v/>
      </c>
      <c r="Y204" t="str">
        <f t="shared" si="36"/>
        <v/>
      </c>
      <c r="Z204" t="str">
        <f t="shared" si="36"/>
        <v/>
      </c>
      <c r="AA204" t="str">
        <f t="shared" si="36"/>
        <v/>
      </c>
      <c r="AB204" t="str">
        <f t="shared" si="36"/>
        <v/>
      </c>
      <c r="AC204" t="str">
        <f t="shared" si="36"/>
        <v/>
      </c>
      <c r="AD204" t="str">
        <f t="shared" si="36"/>
        <v/>
      </c>
      <c r="AE204" t="str">
        <f t="shared" si="36"/>
        <v/>
      </c>
      <c r="AF204" t="str">
        <f t="shared" si="36"/>
        <v/>
      </c>
      <c r="AG204" t="str">
        <f t="shared" si="36"/>
        <v/>
      </c>
      <c r="AH204">
        <f t="shared" si="34"/>
        <v>0</v>
      </c>
      <c r="AI204">
        <f t="shared" si="35"/>
        <v>0</v>
      </c>
    </row>
    <row r="205" spans="2:35" hidden="1" x14ac:dyDescent="0.2">
      <c r="B205" s="21" t="str">
        <f>IF(ISNA(LOOKUP($C205,BLIOTECAS!$B$1:$B$27,BLIOTECAS!C$1:C$27)),"",LOOKUP($C205,BLIOTECAS!$B$1:$B$27,BLIOTECAS!C$1:C$27))</f>
        <v/>
      </c>
      <c r="C205" t="str">
        <f>TABLA!E205</f>
        <v>F. Derecho</v>
      </c>
      <c r="D205" s="134">
        <f>TABLA!AV205</f>
        <v>0</v>
      </c>
      <c r="E205" s="271">
        <f>TABLA!BA205</f>
        <v>0</v>
      </c>
      <c r="F205" t="str">
        <f t="shared" si="37"/>
        <v/>
      </c>
      <c r="G205" t="str">
        <f t="shared" si="37"/>
        <v/>
      </c>
      <c r="H205" t="str">
        <f t="shared" si="37"/>
        <v/>
      </c>
      <c r="I205" t="str">
        <f t="shared" si="37"/>
        <v/>
      </c>
      <c r="J205" t="str">
        <f t="shared" si="37"/>
        <v/>
      </c>
      <c r="K205" t="str">
        <f t="shared" si="37"/>
        <v/>
      </c>
      <c r="L205" t="str">
        <f t="shared" si="37"/>
        <v/>
      </c>
      <c r="M205" t="str">
        <f t="shared" si="37"/>
        <v/>
      </c>
      <c r="N205" t="str">
        <f t="shared" si="37"/>
        <v/>
      </c>
      <c r="O205" t="str">
        <f t="shared" si="37"/>
        <v/>
      </c>
      <c r="P205" t="str">
        <f t="shared" si="37"/>
        <v/>
      </c>
      <c r="Q205" t="str">
        <f t="shared" si="37"/>
        <v/>
      </c>
      <c r="R205" t="str">
        <f t="shared" si="37"/>
        <v/>
      </c>
      <c r="S205" t="str">
        <f t="shared" si="37"/>
        <v/>
      </c>
      <c r="T205" t="str">
        <f t="shared" si="37"/>
        <v/>
      </c>
      <c r="U205" t="str">
        <f t="shared" si="37"/>
        <v/>
      </c>
      <c r="V205" t="str">
        <f t="shared" si="36"/>
        <v/>
      </c>
      <c r="W205" t="str">
        <f t="shared" si="36"/>
        <v/>
      </c>
      <c r="X205" t="str">
        <f t="shared" si="36"/>
        <v/>
      </c>
      <c r="Y205" t="str">
        <f t="shared" si="36"/>
        <v/>
      </c>
      <c r="Z205" t="str">
        <f t="shared" si="36"/>
        <v/>
      </c>
      <c r="AA205" t="str">
        <f t="shared" si="36"/>
        <v/>
      </c>
      <c r="AB205" t="str">
        <f t="shared" si="36"/>
        <v/>
      </c>
      <c r="AC205" t="str">
        <f t="shared" si="36"/>
        <v/>
      </c>
      <c r="AD205" t="str">
        <f t="shared" si="36"/>
        <v/>
      </c>
      <c r="AE205" t="str">
        <f t="shared" si="36"/>
        <v/>
      </c>
      <c r="AF205" t="str">
        <f t="shared" si="36"/>
        <v/>
      </c>
      <c r="AG205" t="str">
        <f t="shared" si="36"/>
        <v/>
      </c>
      <c r="AH205">
        <f t="shared" si="34"/>
        <v>0</v>
      </c>
      <c r="AI205">
        <f t="shared" si="35"/>
        <v>0</v>
      </c>
    </row>
    <row r="206" spans="2:35" hidden="1" x14ac:dyDescent="0.2">
      <c r="B206" s="21" t="str">
        <f>IF(ISNA(LOOKUP($C206,BLIOTECAS!$B$1:$B$27,BLIOTECAS!C$1:C$27)),"",LOOKUP($C206,BLIOTECAS!$B$1:$B$27,BLIOTECAS!C$1:C$27))</f>
        <v/>
      </c>
      <c r="C206" t="str">
        <f>TABLA!E206</f>
        <v>F. Bellas Artes</v>
      </c>
      <c r="D206" s="134">
        <f>TABLA!AV206</f>
        <v>0</v>
      </c>
      <c r="E206" s="271">
        <f>TABLA!BA206</f>
        <v>0</v>
      </c>
      <c r="F206" t="str">
        <f t="shared" si="37"/>
        <v/>
      </c>
      <c r="G206" t="str">
        <f t="shared" si="37"/>
        <v/>
      </c>
      <c r="H206" t="str">
        <f t="shared" si="37"/>
        <v/>
      </c>
      <c r="I206" t="str">
        <f t="shared" si="37"/>
        <v/>
      </c>
      <c r="J206" t="str">
        <f t="shared" si="37"/>
        <v/>
      </c>
      <c r="K206" t="str">
        <f t="shared" si="37"/>
        <v/>
      </c>
      <c r="L206" t="str">
        <f t="shared" si="37"/>
        <v/>
      </c>
      <c r="M206" t="str">
        <f t="shared" si="37"/>
        <v/>
      </c>
      <c r="N206" t="str">
        <f t="shared" si="37"/>
        <v/>
      </c>
      <c r="O206" t="str">
        <f t="shared" si="37"/>
        <v/>
      </c>
      <c r="P206" t="str">
        <f t="shared" si="37"/>
        <v/>
      </c>
      <c r="Q206" t="str">
        <f t="shared" si="37"/>
        <v/>
      </c>
      <c r="R206" t="str">
        <f t="shared" si="37"/>
        <v/>
      </c>
      <c r="S206" t="str">
        <f t="shared" si="37"/>
        <v/>
      </c>
      <c r="T206" t="str">
        <f t="shared" si="37"/>
        <v/>
      </c>
      <c r="U206" t="str">
        <f t="shared" si="37"/>
        <v/>
      </c>
      <c r="V206" t="str">
        <f t="shared" si="36"/>
        <v/>
      </c>
      <c r="W206" t="str">
        <f t="shared" si="36"/>
        <v/>
      </c>
      <c r="X206" t="str">
        <f t="shared" si="36"/>
        <v/>
      </c>
      <c r="Y206" t="str">
        <f t="shared" si="36"/>
        <v/>
      </c>
      <c r="Z206" t="str">
        <f t="shared" si="36"/>
        <v/>
      </c>
      <c r="AA206" t="str">
        <f t="shared" si="36"/>
        <v/>
      </c>
      <c r="AB206" t="str">
        <f t="shared" si="36"/>
        <v/>
      </c>
      <c r="AC206" t="str">
        <f t="shared" si="36"/>
        <v/>
      </c>
      <c r="AD206" t="str">
        <f t="shared" si="36"/>
        <v/>
      </c>
      <c r="AE206" t="str">
        <f t="shared" si="36"/>
        <v/>
      </c>
      <c r="AF206" t="str">
        <f t="shared" si="36"/>
        <v/>
      </c>
      <c r="AG206" t="str">
        <f t="shared" si="36"/>
        <v/>
      </c>
      <c r="AH206">
        <f t="shared" si="34"/>
        <v>0</v>
      </c>
      <c r="AI206">
        <f t="shared" si="35"/>
        <v>0</v>
      </c>
    </row>
    <row r="207" spans="2:35" hidden="1" x14ac:dyDescent="0.2">
      <c r="B207" s="21" t="str">
        <f>IF(ISNA(LOOKUP($C207,BLIOTECAS!$B$1:$B$27,BLIOTECAS!C$1:C$27)),"",LOOKUP($C207,BLIOTECAS!$B$1:$B$27,BLIOTECAS!C$1:C$27))</f>
        <v/>
      </c>
      <c r="C207" t="str">
        <f>TABLA!E207</f>
        <v>F. Ciencias Químicas</v>
      </c>
      <c r="D207" s="134">
        <f>TABLA!AV207</f>
        <v>0</v>
      </c>
      <c r="E207" s="271" t="str">
        <f>TABLA!BA207</f>
        <v>Aumentar el número de revistas científicas accesibles on Line</v>
      </c>
      <c r="F207" t="str">
        <f t="shared" si="37"/>
        <v/>
      </c>
      <c r="G207" t="str">
        <f t="shared" si="37"/>
        <v/>
      </c>
      <c r="H207" t="str">
        <f t="shared" si="37"/>
        <v/>
      </c>
      <c r="I207" t="str">
        <f t="shared" si="37"/>
        <v>x</v>
      </c>
      <c r="J207" t="str">
        <f t="shared" si="37"/>
        <v/>
      </c>
      <c r="K207" t="str">
        <f t="shared" si="37"/>
        <v/>
      </c>
      <c r="L207" t="str">
        <f t="shared" si="37"/>
        <v/>
      </c>
      <c r="M207" t="str">
        <f t="shared" si="37"/>
        <v/>
      </c>
      <c r="N207" t="str">
        <f t="shared" si="37"/>
        <v/>
      </c>
      <c r="O207" t="str">
        <f t="shared" si="37"/>
        <v/>
      </c>
      <c r="P207" t="str">
        <f t="shared" si="37"/>
        <v/>
      </c>
      <c r="Q207" t="str">
        <f t="shared" si="37"/>
        <v/>
      </c>
      <c r="R207" t="str">
        <f t="shared" si="37"/>
        <v/>
      </c>
      <c r="S207" t="str">
        <f t="shared" si="37"/>
        <v/>
      </c>
      <c r="T207" t="str">
        <f t="shared" si="37"/>
        <v/>
      </c>
      <c r="U207" t="str">
        <f t="shared" si="37"/>
        <v/>
      </c>
      <c r="V207" t="str">
        <f t="shared" si="36"/>
        <v/>
      </c>
      <c r="W207" t="str">
        <f t="shared" si="36"/>
        <v/>
      </c>
      <c r="X207" t="str">
        <f t="shared" si="36"/>
        <v/>
      </c>
      <c r="Y207" t="str">
        <f t="shared" si="36"/>
        <v/>
      </c>
      <c r="Z207" t="str">
        <f t="shared" si="36"/>
        <v/>
      </c>
      <c r="AA207" t="str">
        <f t="shared" si="36"/>
        <v/>
      </c>
      <c r="AB207" t="str">
        <f t="shared" si="36"/>
        <v/>
      </c>
      <c r="AC207" t="str">
        <f t="shared" si="36"/>
        <v/>
      </c>
      <c r="AD207" t="str">
        <f t="shared" si="36"/>
        <v/>
      </c>
      <c r="AE207" t="str">
        <f t="shared" si="36"/>
        <v/>
      </c>
      <c r="AF207" t="str">
        <f t="shared" si="36"/>
        <v/>
      </c>
      <c r="AG207" t="str">
        <f t="shared" si="36"/>
        <v/>
      </c>
      <c r="AH207">
        <f t="shared" si="34"/>
        <v>0</v>
      </c>
      <c r="AI207">
        <f t="shared" si="35"/>
        <v>1</v>
      </c>
    </row>
    <row r="208" spans="2:35" hidden="1" x14ac:dyDescent="0.2">
      <c r="B208" s="21" t="str">
        <f>IF(ISNA(LOOKUP($C208,BLIOTECAS!$B$1:$B$27,BLIOTECAS!C$1:C$27)),"",LOOKUP($C208,BLIOTECAS!$B$1:$B$27,BLIOTECAS!C$1:C$27))</f>
        <v/>
      </c>
      <c r="C208" t="str">
        <f>TABLA!E208</f>
        <v>F. Geografía e Historia</v>
      </c>
      <c r="D208" s="134">
        <f>TABLA!AV208</f>
        <v>0</v>
      </c>
      <c r="E208" s="271">
        <f>TABLA!BA208</f>
        <v>0</v>
      </c>
      <c r="F208" t="str">
        <f t="shared" si="37"/>
        <v/>
      </c>
      <c r="G208" t="str">
        <f t="shared" si="37"/>
        <v/>
      </c>
      <c r="H208" t="str">
        <f t="shared" si="37"/>
        <v/>
      </c>
      <c r="I208" t="str">
        <f t="shared" si="37"/>
        <v/>
      </c>
      <c r="J208" t="str">
        <f t="shared" si="37"/>
        <v/>
      </c>
      <c r="K208" t="str">
        <f t="shared" si="37"/>
        <v/>
      </c>
      <c r="L208" t="str">
        <f t="shared" si="37"/>
        <v/>
      </c>
      <c r="M208" t="str">
        <f t="shared" si="37"/>
        <v/>
      </c>
      <c r="N208" t="str">
        <f t="shared" si="37"/>
        <v/>
      </c>
      <c r="O208" t="str">
        <f t="shared" si="37"/>
        <v/>
      </c>
      <c r="P208" t="str">
        <f t="shared" si="37"/>
        <v/>
      </c>
      <c r="Q208" t="str">
        <f t="shared" si="37"/>
        <v/>
      </c>
      <c r="R208" t="str">
        <f t="shared" si="37"/>
        <v/>
      </c>
      <c r="S208" t="str">
        <f t="shared" si="37"/>
        <v/>
      </c>
      <c r="T208" t="str">
        <f t="shared" si="37"/>
        <v/>
      </c>
      <c r="U208" t="str">
        <f t="shared" ref="U208:AG223" si="38">IFERROR((IF(FIND(U$1,$E208,1)&gt;0,"x")),"")</f>
        <v/>
      </c>
      <c r="V208" t="str">
        <f t="shared" si="38"/>
        <v/>
      </c>
      <c r="W208" t="str">
        <f t="shared" si="38"/>
        <v/>
      </c>
      <c r="X208" t="str">
        <f t="shared" si="38"/>
        <v/>
      </c>
      <c r="Y208" t="str">
        <f t="shared" si="38"/>
        <v/>
      </c>
      <c r="Z208" t="str">
        <f t="shared" si="38"/>
        <v/>
      </c>
      <c r="AA208" t="str">
        <f t="shared" si="38"/>
        <v/>
      </c>
      <c r="AB208" t="str">
        <f t="shared" si="38"/>
        <v/>
      </c>
      <c r="AC208" t="str">
        <f t="shared" si="38"/>
        <v/>
      </c>
      <c r="AD208" t="str">
        <f t="shared" si="38"/>
        <v/>
      </c>
      <c r="AE208" t="str">
        <f t="shared" si="38"/>
        <v/>
      </c>
      <c r="AF208" t="str">
        <f t="shared" si="38"/>
        <v/>
      </c>
      <c r="AG208" t="str">
        <f t="shared" si="38"/>
        <v/>
      </c>
      <c r="AH208">
        <f t="shared" si="34"/>
        <v>0</v>
      </c>
      <c r="AI208">
        <f t="shared" si="35"/>
        <v>0</v>
      </c>
    </row>
    <row r="209" spans="2:35" hidden="1" x14ac:dyDescent="0.2">
      <c r="B209" s="21" t="str">
        <f>IF(ISNA(LOOKUP($C209,BLIOTECAS!$B$1:$B$27,BLIOTECAS!C$1:C$27)),"",LOOKUP($C209,BLIOTECAS!$B$1:$B$27,BLIOTECAS!C$1:C$27))</f>
        <v/>
      </c>
      <c r="C209" t="str">
        <f>TABLA!E209</f>
        <v>F. Enfermería, Fisioterapia y Podología</v>
      </c>
      <c r="D209" s="134">
        <f>TABLA!AV209</f>
        <v>0</v>
      </c>
      <c r="E209" s="271">
        <f>TABLA!BA209</f>
        <v>0</v>
      </c>
      <c r="F209" t="str">
        <f t="shared" ref="F209:U224" si="39">IFERROR((IF(FIND(F$1,$E209,1)&gt;0,"x")),"")</f>
        <v/>
      </c>
      <c r="G209" t="str">
        <f t="shared" si="39"/>
        <v/>
      </c>
      <c r="H209" t="str">
        <f t="shared" si="39"/>
        <v/>
      </c>
      <c r="I209" t="str">
        <f t="shared" si="39"/>
        <v/>
      </c>
      <c r="J209" t="str">
        <f t="shared" si="39"/>
        <v/>
      </c>
      <c r="K209" t="str">
        <f t="shared" si="39"/>
        <v/>
      </c>
      <c r="L209" t="str">
        <f t="shared" si="39"/>
        <v/>
      </c>
      <c r="M209" t="str">
        <f t="shared" si="39"/>
        <v/>
      </c>
      <c r="N209" t="str">
        <f t="shared" si="39"/>
        <v/>
      </c>
      <c r="O209" t="str">
        <f t="shared" si="39"/>
        <v/>
      </c>
      <c r="P209" t="str">
        <f t="shared" si="39"/>
        <v/>
      </c>
      <c r="Q209" t="str">
        <f t="shared" si="39"/>
        <v/>
      </c>
      <c r="R209" t="str">
        <f t="shared" si="39"/>
        <v/>
      </c>
      <c r="S209" t="str">
        <f t="shared" si="39"/>
        <v/>
      </c>
      <c r="T209" t="str">
        <f t="shared" si="39"/>
        <v/>
      </c>
      <c r="U209" t="str">
        <f t="shared" si="39"/>
        <v/>
      </c>
      <c r="V209" t="str">
        <f t="shared" si="38"/>
        <v/>
      </c>
      <c r="W209" t="str">
        <f t="shared" si="38"/>
        <v/>
      </c>
      <c r="X209" t="str">
        <f t="shared" si="38"/>
        <v/>
      </c>
      <c r="Y209" t="str">
        <f t="shared" si="38"/>
        <v/>
      </c>
      <c r="Z209" t="str">
        <f t="shared" si="38"/>
        <v/>
      </c>
      <c r="AA209" t="str">
        <f t="shared" si="38"/>
        <v/>
      </c>
      <c r="AB209" t="str">
        <f t="shared" si="38"/>
        <v/>
      </c>
      <c r="AC209" t="str">
        <f t="shared" si="38"/>
        <v/>
      </c>
      <c r="AD209" t="str">
        <f t="shared" si="38"/>
        <v/>
      </c>
      <c r="AE209" t="str">
        <f t="shared" si="38"/>
        <v/>
      </c>
      <c r="AF209" t="str">
        <f t="shared" si="38"/>
        <v/>
      </c>
      <c r="AG209" t="str">
        <f t="shared" si="38"/>
        <v/>
      </c>
      <c r="AH209">
        <f t="shared" si="34"/>
        <v>0</v>
      </c>
      <c r="AI209">
        <f t="shared" si="35"/>
        <v>0</v>
      </c>
    </row>
    <row r="210" spans="2:35" hidden="1" x14ac:dyDescent="0.2">
      <c r="B210" s="21" t="str">
        <f>IF(ISNA(LOOKUP($C210,BLIOTECAS!$B$1:$B$27,BLIOTECAS!C$1:C$27)),"",LOOKUP($C210,BLIOTECAS!$B$1:$B$27,BLIOTECAS!C$1:C$27))</f>
        <v/>
      </c>
      <c r="C210" t="str">
        <f>TABLA!E210</f>
        <v>F. Enfermería, Fisioterapia y Podología</v>
      </c>
      <c r="D210" s="134">
        <f>TABLA!AV210</f>
        <v>0</v>
      </c>
      <c r="E210" s="271">
        <f>TABLA!BA210</f>
        <v>0</v>
      </c>
      <c r="F210" t="str">
        <f t="shared" si="39"/>
        <v/>
      </c>
      <c r="G210" t="str">
        <f t="shared" si="39"/>
        <v/>
      </c>
      <c r="H210" t="str">
        <f t="shared" si="39"/>
        <v/>
      </c>
      <c r="I210" t="str">
        <f t="shared" si="39"/>
        <v/>
      </c>
      <c r="J210" t="str">
        <f t="shared" si="39"/>
        <v/>
      </c>
      <c r="K210" t="str">
        <f t="shared" si="39"/>
        <v/>
      </c>
      <c r="L210" t="str">
        <f t="shared" si="39"/>
        <v/>
      </c>
      <c r="M210" t="str">
        <f t="shared" si="39"/>
        <v/>
      </c>
      <c r="N210" t="str">
        <f t="shared" si="39"/>
        <v/>
      </c>
      <c r="O210" t="str">
        <f t="shared" si="39"/>
        <v/>
      </c>
      <c r="P210" t="str">
        <f t="shared" si="39"/>
        <v/>
      </c>
      <c r="Q210" t="str">
        <f t="shared" si="39"/>
        <v/>
      </c>
      <c r="R210" t="str">
        <f t="shared" si="39"/>
        <v/>
      </c>
      <c r="S210" t="str">
        <f t="shared" si="39"/>
        <v/>
      </c>
      <c r="T210" t="str">
        <f t="shared" si="39"/>
        <v/>
      </c>
      <c r="U210" t="str">
        <f t="shared" si="39"/>
        <v/>
      </c>
      <c r="V210" t="str">
        <f t="shared" si="38"/>
        <v/>
      </c>
      <c r="W210" t="str">
        <f t="shared" si="38"/>
        <v/>
      </c>
      <c r="X210" t="str">
        <f t="shared" si="38"/>
        <v/>
      </c>
      <c r="Y210" t="str">
        <f t="shared" si="38"/>
        <v/>
      </c>
      <c r="Z210" t="str">
        <f t="shared" si="38"/>
        <v/>
      </c>
      <c r="AA210" t="str">
        <f t="shared" si="38"/>
        <v/>
      </c>
      <c r="AB210" t="str">
        <f t="shared" si="38"/>
        <v/>
      </c>
      <c r="AC210" t="str">
        <f t="shared" si="38"/>
        <v/>
      </c>
      <c r="AD210" t="str">
        <f t="shared" si="38"/>
        <v/>
      </c>
      <c r="AE210" t="str">
        <f t="shared" si="38"/>
        <v/>
      </c>
      <c r="AF210" t="str">
        <f t="shared" si="38"/>
        <v/>
      </c>
      <c r="AG210" t="str">
        <f t="shared" si="38"/>
        <v/>
      </c>
      <c r="AH210">
        <f t="shared" si="34"/>
        <v>0</v>
      </c>
      <c r="AI210">
        <f t="shared" si="35"/>
        <v>0</v>
      </c>
    </row>
    <row r="211" spans="2:35" hidden="1" x14ac:dyDescent="0.2">
      <c r="B211" s="21" t="str">
        <f>IF(ISNA(LOOKUP($C211,BLIOTECAS!$B$1:$B$27,BLIOTECAS!C$1:C$27)),"",LOOKUP($C211,BLIOTECAS!$B$1:$B$27,BLIOTECAS!C$1:C$27))</f>
        <v/>
      </c>
      <c r="C211" t="str">
        <f>TABLA!E211</f>
        <v>F. Ciencias Políticas y Sociología</v>
      </c>
      <c r="D211" s="134">
        <f>TABLA!AV211</f>
        <v>0</v>
      </c>
      <c r="E211" s="271">
        <f>TABLA!BA211</f>
        <v>0</v>
      </c>
      <c r="F211" t="str">
        <f t="shared" si="39"/>
        <v/>
      </c>
      <c r="G211" t="str">
        <f t="shared" si="39"/>
        <v/>
      </c>
      <c r="H211" t="str">
        <f t="shared" si="39"/>
        <v/>
      </c>
      <c r="I211" t="str">
        <f t="shared" si="39"/>
        <v/>
      </c>
      <c r="J211" t="str">
        <f t="shared" si="39"/>
        <v/>
      </c>
      <c r="K211" t="str">
        <f t="shared" si="39"/>
        <v/>
      </c>
      <c r="L211" t="str">
        <f t="shared" si="39"/>
        <v/>
      </c>
      <c r="M211" t="str">
        <f t="shared" si="39"/>
        <v/>
      </c>
      <c r="N211" t="str">
        <f t="shared" si="39"/>
        <v/>
      </c>
      <c r="O211" t="str">
        <f t="shared" si="39"/>
        <v/>
      </c>
      <c r="P211" t="str">
        <f t="shared" si="39"/>
        <v/>
      </c>
      <c r="Q211" t="str">
        <f t="shared" si="39"/>
        <v/>
      </c>
      <c r="R211" t="str">
        <f t="shared" si="39"/>
        <v/>
      </c>
      <c r="S211" t="str">
        <f t="shared" si="39"/>
        <v/>
      </c>
      <c r="T211" t="str">
        <f t="shared" si="39"/>
        <v/>
      </c>
      <c r="U211" t="str">
        <f t="shared" si="39"/>
        <v/>
      </c>
      <c r="V211" t="str">
        <f t="shared" si="38"/>
        <v/>
      </c>
      <c r="W211" t="str">
        <f t="shared" si="38"/>
        <v/>
      </c>
      <c r="X211" t="str">
        <f t="shared" si="38"/>
        <v/>
      </c>
      <c r="Y211" t="str">
        <f t="shared" si="38"/>
        <v/>
      </c>
      <c r="Z211" t="str">
        <f t="shared" si="38"/>
        <v/>
      </c>
      <c r="AA211" t="str">
        <f t="shared" si="38"/>
        <v/>
      </c>
      <c r="AB211" t="str">
        <f t="shared" si="38"/>
        <v/>
      </c>
      <c r="AC211" t="str">
        <f t="shared" si="38"/>
        <v/>
      </c>
      <c r="AD211" t="str">
        <f t="shared" si="38"/>
        <v/>
      </c>
      <c r="AE211" t="str">
        <f t="shared" si="38"/>
        <v/>
      </c>
      <c r="AF211" t="str">
        <f t="shared" si="38"/>
        <v/>
      </c>
      <c r="AG211" t="str">
        <f t="shared" si="38"/>
        <v/>
      </c>
      <c r="AH211">
        <f t="shared" si="34"/>
        <v>0</v>
      </c>
      <c r="AI211">
        <f t="shared" si="35"/>
        <v>0</v>
      </c>
    </row>
    <row r="212" spans="2:35" hidden="1" x14ac:dyDescent="0.2">
      <c r="B212" s="21" t="str">
        <f>IF(ISNA(LOOKUP($C212,BLIOTECAS!$B$1:$B$27,BLIOTECAS!C$1:C$27)),"",LOOKUP($C212,BLIOTECAS!$B$1:$B$27,BLIOTECAS!C$1:C$27))</f>
        <v/>
      </c>
      <c r="C212" t="str">
        <f>TABLA!E212</f>
        <v>F. Medicina</v>
      </c>
      <c r="D212" s="134">
        <f>TABLA!AV212</f>
        <v>0</v>
      </c>
      <c r="E212" s="271">
        <f>TABLA!BA212</f>
        <v>0</v>
      </c>
      <c r="F212" t="str">
        <f t="shared" si="39"/>
        <v/>
      </c>
      <c r="G212" t="str">
        <f t="shared" si="39"/>
        <v/>
      </c>
      <c r="H212" t="str">
        <f t="shared" si="39"/>
        <v/>
      </c>
      <c r="I212" t="str">
        <f t="shared" si="39"/>
        <v/>
      </c>
      <c r="J212" t="str">
        <f t="shared" si="39"/>
        <v/>
      </c>
      <c r="K212" t="str">
        <f t="shared" si="39"/>
        <v/>
      </c>
      <c r="L212" t="str">
        <f t="shared" si="39"/>
        <v/>
      </c>
      <c r="M212" t="str">
        <f t="shared" si="39"/>
        <v/>
      </c>
      <c r="N212" t="str">
        <f t="shared" si="39"/>
        <v/>
      </c>
      <c r="O212" t="str">
        <f t="shared" si="39"/>
        <v/>
      </c>
      <c r="P212" t="str">
        <f t="shared" si="39"/>
        <v/>
      </c>
      <c r="Q212" t="str">
        <f t="shared" si="39"/>
        <v/>
      </c>
      <c r="R212" t="str">
        <f t="shared" si="39"/>
        <v/>
      </c>
      <c r="S212" t="str">
        <f t="shared" si="39"/>
        <v/>
      </c>
      <c r="T212" t="str">
        <f t="shared" si="39"/>
        <v/>
      </c>
      <c r="U212" t="str">
        <f t="shared" si="39"/>
        <v/>
      </c>
      <c r="V212" t="str">
        <f t="shared" si="38"/>
        <v/>
      </c>
      <c r="W212" t="str">
        <f t="shared" si="38"/>
        <v/>
      </c>
      <c r="X212" t="str">
        <f t="shared" si="38"/>
        <v/>
      </c>
      <c r="Y212" t="str">
        <f t="shared" si="38"/>
        <v/>
      </c>
      <c r="Z212" t="str">
        <f t="shared" si="38"/>
        <v/>
      </c>
      <c r="AA212" t="str">
        <f t="shared" si="38"/>
        <v/>
      </c>
      <c r="AB212" t="str">
        <f t="shared" si="38"/>
        <v/>
      </c>
      <c r="AC212" t="str">
        <f t="shared" si="38"/>
        <v/>
      </c>
      <c r="AD212" t="str">
        <f t="shared" si="38"/>
        <v/>
      </c>
      <c r="AE212" t="str">
        <f t="shared" si="38"/>
        <v/>
      </c>
      <c r="AF212" t="str">
        <f t="shared" si="38"/>
        <v/>
      </c>
      <c r="AG212" t="str">
        <f t="shared" si="38"/>
        <v/>
      </c>
      <c r="AH212">
        <f t="shared" si="34"/>
        <v>0</v>
      </c>
      <c r="AI212">
        <f t="shared" si="35"/>
        <v>0</v>
      </c>
    </row>
    <row r="213" spans="2:35" ht="25.5" hidden="1" x14ac:dyDescent="0.2">
      <c r="B213" s="21" t="str">
        <f>IF(ISNA(LOOKUP($C213,BLIOTECAS!$B$1:$B$27,BLIOTECAS!C$1:C$27)),"",LOOKUP($C213,BLIOTECAS!$B$1:$B$27,BLIOTECAS!C$1:C$27))</f>
        <v/>
      </c>
      <c r="C213" t="str">
        <f>TABLA!E213</f>
        <v>F. Filología</v>
      </c>
      <c r="D213" s="134" t="str">
        <f>TABLA!AV213</f>
        <v>Cursos para resolver dudas en la actualizaciónd e datos en Scopus y Web Science</v>
      </c>
      <c r="E213" s="271" t="str">
        <f>TABLA!BA213</f>
        <v>Mejorar las búsquedas en el catálogo. Se pierde mucho tiempo he incluso no se encuentran libros que se sabe que están</v>
      </c>
      <c r="F213" t="str">
        <f t="shared" si="39"/>
        <v/>
      </c>
      <c r="G213" t="str">
        <f t="shared" si="39"/>
        <v/>
      </c>
      <c r="H213" t="str">
        <f t="shared" si="39"/>
        <v/>
      </c>
      <c r="I213" t="str">
        <f t="shared" si="39"/>
        <v/>
      </c>
      <c r="J213" t="str">
        <f t="shared" si="39"/>
        <v/>
      </c>
      <c r="K213" t="str">
        <f t="shared" si="39"/>
        <v/>
      </c>
      <c r="L213" t="str">
        <f t="shared" si="39"/>
        <v/>
      </c>
      <c r="M213" t="str">
        <f t="shared" si="39"/>
        <v/>
      </c>
      <c r="N213" t="str">
        <f t="shared" si="39"/>
        <v/>
      </c>
      <c r="O213" t="str">
        <f t="shared" si="39"/>
        <v/>
      </c>
      <c r="P213" t="str">
        <f t="shared" si="39"/>
        <v/>
      </c>
      <c r="Q213" t="str">
        <f t="shared" si="39"/>
        <v/>
      </c>
      <c r="R213" t="str">
        <f t="shared" si="39"/>
        <v/>
      </c>
      <c r="S213" t="str">
        <f t="shared" si="39"/>
        <v/>
      </c>
      <c r="T213" t="str">
        <f t="shared" si="39"/>
        <v/>
      </c>
      <c r="U213" t="str">
        <f t="shared" si="39"/>
        <v/>
      </c>
      <c r="V213" t="str">
        <f t="shared" si="38"/>
        <v/>
      </c>
      <c r="W213" t="str">
        <f t="shared" si="38"/>
        <v/>
      </c>
      <c r="X213" t="str">
        <f t="shared" si="38"/>
        <v/>
      </c>
      <c r="Y213" t="str">
        <f t="shared" si="38"/>
        <v/>
      </c>
      <c r="Z213" t="str">
        <f t="shared" si="38"/>
        <v/>
      </c>
      <c r="AA213" t="str">
        <f t="shared" si="38"/>
        <v/>
      </c>
      <c r="AB213" t="str">
        <f t="shared" si="38"/>
        <v/>
      </c>
      <c r="AC213" t="str">
        <f t="shared" si="38"/>
        <v/>
      </c>
      <c r="AD213" t="str">
        <f t="shared" si="38"/>
        <v/>
      </c>
      <c r="AE213" t="str">
        <f t="shared" si="38"/>
        <v/>
      </c>
      <c r="AF213" t="str">
        <f t="shared" si="38"/>
        <v/>
      </c>
      <c r="AG213" t="str">
        <f t="shared" si="38"/>
        <v/>
      </c>
      <c r="AH213">
        <f t="shared" si="34"/>
        <v>1</v>
      </c>
      <c r="AI213">
        <f t="shared" si="35"/>
        <v>1</v>
      </c>
    </row>
    <row r="214" spans="2:35" hidden="1" x14ac:dyDescent="0.2">
      <c r="B214" s="21" t="str">
        <f>IF(ISNA(LOOKUP($C214,BLIOTECAS!$B$1:$B$27,BLIOTECAS!C$1:C$27)),"",LOOKUP($C214,BLIOTECAS!$B$1:$B$27,BLIOTECAS!C$1:C$27))</f>
        <v/>
      </c>
      <c r="C214" t="str">
        <f>TABLA!E214</f>
        <v>F. Ciencias de la Información</v>
      </c>
      <c r="D214" s="134">
        <f>TABLA!AV214</f>
        <v>0</v>
      </c>
      <c r="E214" s="271">
        <f>TABLA!BA214</f>
        <v>0</v>
      </c>
      <c r="F214" t="str">
        <f t="shared" si="39"/>
        <v/>
      </c>
      <c r="G214" t="str">
        <f t="shared" si="39"/>
        <v/>
      </c>
      <c r="H214" t="str">
        <f t="shared" si="39"/>
        <v/>
      </c>
      <c r="I214" t="str">
        <f t="shared" si="39"/>
        <v/>
      </c>
      <c r="J214" t="str">
        <f t="shared" si="39"/>
        <v/>
      </c>
      <c r="K214" t="str">
        <f t="shared" si="39"/>
        <v/>
      </c>
      <c r="L214" t="str">
        <f t="shared" si="39"/>
        <v/>
      </c>
      <c r="M214" t="str">
        <f t="shared" si="39"/>
        <v/>
      </c>
      <c r="N214" t="str">
        <f t="shared" si="39"/>
        <v/>
      </c>
      <c r="O214" t="str">
        <f t="shared" si="39"/>
        <v/>
      </c>
      <c r="P214" t="str">
        <f t="shared" si="39"/>
        <v/>
      </c>
      <c r="Q214" t="str">
        <f t="shared" si="39"/>
        <v/>
      </c>
      <c r="R214" t="str">
        <f t="shared" si="39"/>
        <v/>
      </c>
      <c r="S214" t="str">
        <f t="shared" si="39"/>
        <v/>
      </c>
      <c r="T214" t="str">
        <f t="shared" si="39"/>
        <v/>
      </c>
      <c r="U214" t="str">
        <f t="shared" si="39"/>
        <v/>
      </c>
      <c r="V214" t="str">
        <f t="shared" si="38"/>
        <v/>
      </c>
      <c r="W214" t="str">
        <f t="shared" si="38"/>
        <v/>
      </c>
      <c r="X214" t="str">
        <f t="shared" si="38"/>
        <v/>
      </c>
      <c r="Y214" t="str">
        <f t="shared" si="38"/>
        <v/>
      </c>
      <c r="Z214" t="str">
        <f t="shared" si="38"/>
        <v/>
      </c>
      <c r="AA214" t="str">
        <f t="shared" si="38"/>
        <v/>
      </c>
      <c r="AB214" t="str">
        <f t="shared" si="38"/>
        <v/>
      </c>
      <c r="AC214" t="str">
        <f t="shared" si="38"/>
        <v/>
      </c>
      <c r="AD214" t="str">
        <f t="shared" si="38"/>
        <v/>
      </c>
      <c r="AE214" t="str">
        <f t="shared" si="38"/>
        <v/>
      </c>
      <c r="AF214" t="str">
        <f t="shared" si="38"/>
        <v/>
      </c>
      <c r="AG214" t="str">
        <f t="shared" si="38"/>
        <v/>
      </c>
      <c r="AH214">
        <f t="shared" si="34"/>
        <v>0</v>
      </c>
      <c r="AI214">
        <f t="shared" si="35"/>
        <v>0</v>
      </c>
    </row>
    <row r="215" spans="2:35" ht="38.25" hidden="1" x14ac:dyDescent="0.2">
      <c r="B215" s="21" t="str">
        <f>IF(ISNA(LOOKUP($C215,BLIOTECAS!$B$1:$B$27,BLIOTECAS!C$1:C$27)),"",LOOKUP($C215,BLIOTECAS!$B$1:$B$27,BLIOTECAS!C$1:C$27))</f>
        <v/>
      </c>
      <c r="C215" t="str">
        <f>TABLA!E215</f>
        <v>F. Geografía e Historia</v>
      </c>
      <c r="D215" s="134" t="str">
        <f>TABLA!AV215</f>
        <v>Mas personal para poder atender nuestras necesidades y entre todos acercar a nuestros estudiantes al uso de sus múltiples recursos.</v>
      </c>
      <c r="E215" s="271" t="str">
        <f>TABLA!BA215</f>
        <v>GRACIAS por todo vuestro apoyo!!!!</v>
      </c>
      <c r="F215" t="str">
        <f t="shared" si="39"/>
        <v/>
      </c>
      <c r="G215" t="str">
        <f t="shared" si="39"/>
        <v/>
      </c>
      <c r="H215" t="str">
        <f t="shared" si="39"/>
        <v/>
      </c>
      <c r="I215" t="str">
        <f t="shared" si="39"/>
        <v/>
      </c>
      <c r="J215" t="str">
        <f t="shared" si="39"/>
        <v/>
      </c>
      <c r="K215" t="str">
        <f t="shared" si="39"/>
        <v/>
      </c>
      <c r="L215" t="str">
        <f t="shared" si="39"/>
        <v/>
      </c>
      <c r="M215" t="str">
        <f t="shared" si="39"/>
        <v/>
      </c>
      <c r="N215" t="str">
        <f t="shared" si="39"/>
        <v/>
      </c>
      <c r="O215" t="str">
        <f t="shared" si="39"/>
        <v/>
      </c>
      <c r="P215" t="str">
        <f t="shared" si="39"/>
        <v/>
      </c>
      <c r="Q215" t="str">
        <f t="shared" si="39"/>
        <v/>
      </c>
      <c r="R215" t="str">
        <f t="shared" si="39"/>
        <v/>
      </c>
      <c r="S215" t="str">
        <f t="shared" si="39"/>
        <v/>
      </c>
      <c r="T215" t="str">
        <f t="shared" si="39"/>
        <v/>
      </c>
      <c r="U215" t="str">
        <f t="shared" si="39"/>
        <v/>
      </c>
      <c r="V215" t="str">
        <f t="shared" si="38"/>
        <v/>
      </c>
      <c r="W215" t="str">
        <f t="shared" si="38"/>
        <v/>
      </c>
      <c r="X215" t="str">
        <f t="shared" si="38"/>
        <v/>
      </c>
      <c r="Y215" t="str">
        <f t="shared" si="38"/>
        <v/>
      </c>
      <c r="Z215" t="str">
        <f t="shared" si="38"/>
        <v/>
      </c>
      <c r="AA215" t="str">
        <f t="shared" si="38"/>
        <v/>
      </c>
      <c r="AB215" t="str">
        <f t="shared" si="38"/>
        <v/>
      </c>
      <c r="AC215" t="str">
        <f t="shared" si="38"/>
        <v/>
      </c>
      <c r="AD215" t="str">
        <f t="shared" si="38"/>
        <v/>
      </c>
      <c r="AE215" t="str">
        <f t="shared" si="38"/>
        <v/>
      </c>
      <c r="AF215" t="str">
        <f t="shared" si="38"/>
        <v/>
      </c>
      <c r="AG215" t="str">
        <f t="shared" si="38"/>
        <v/>
      </c>
      <c r="AH215">
        <f t="shared" si="34"/>
        <v>1</v>
      </c>
      <c r="AI215">
        <f t="shared" si="35"/>
        <v>1</v>
      </c>
    </row>
    <row r="216" spans="2:35" hidden="1" x14ac:dyDescent="0.2">
      <c r="B216" s="21" t="str">
        <f>IF(ISNA(LOOKUP($C216,BLIOTECAS!$B$1:$B$27,BLIOTECAS!C$1:C$27)),"",LOOKUP($C216,BLIOTECAS!$B$1:$B$27,BLIOTECAS!C$1:C$27))</f>
        <v/>
      </c>
      <c r="C216" t="str">
        <f>TABLA!E216</f>
        <v>F. Ciencias Geológicas</v>
      </c>
      <c r="D216" s="134">
        <f>TABLA!AV216</f>
        <v>0</v>
      </c>
      <c r="E216" s="271">
        <f>TABLA!BA216</f>
        <v>0</v>
      </c>
      <c r="F216" t="str">
        <f t="shared" si="39"/>
        <v/>
      </c>
      <c r="G216" t="str">
        <f t="shared" si="39"/>
        <v/>
      </c>
      <c r="H216" t="str">
        <f t="shared" si="39"/>
        <v/>
      </c>
      <c r="I216" t="str">
        <f t="shared" si="39"/>
        <v/>
      </c>
      <c r="J216" t="str">
        <f t="shared" si="39"/>
        <v/>
      </c>
      <c r="K216" t="str">
        <f t="shared" si="39"/>
        <v/>
      </c>
      <c r="L216" t="str">
        <f t="shared" si="39"/>
        <v/>
      </c>
      <c r="M216" t="str">
        <f t="shared" si="39"/>
        <v/>
      </c>
      <c r="N216" t="str">
        <f t="shared" si="39"/>
        <v/>
      </c>
      <c r="O216" t="str">
        <f t="shared" si="39"/>
        <v/>
      </c>
      <c r="P216" t="str">
        <f t="shared" si="39"/>
        <v/>
      </c>
      <c r="Q216" t="str">
        <f t="shared" si="39"/>
        <v/>
      </c>
      <c r="R216" t="str">
        <f t="shared" si="39"/>
        <v/>
      </c>
      <c r="S216" t="str">
        <f t="shared" si="39"/>
        <v/>
      </c>
      <c r="T216" t="str">
        <f t="shared" si="39"/>
        <v/>
      </c>
      <c r="U216" t="str">
        <f t="shared" si="39"/>
        <v/>
      </c>
      <c r="V216" t="str">
        <f t="shared" si="38"/>
        <v/>
      </c>
      <c r="W216" t="str">
        <f t="shared" si="38"/>
        <v/>
      </c>
      <c r="X216" t="str">
        <f t="shared" si="38"/>
        <v/>
      </c>
      <c r="Y216" t="str">
        <f t="shared" si="38"/>
        <v/>
      </c>
      <c r="Z216" t="str">
        <f t="shared" si="38"/>
        <v/>
      </c>
      <c r="AA216" t="str">
        <f t="shared" si="38"/>
        <v/>
      </c>
      <c r="AB216" t="str">
        <f t="shared" si="38"/>
        <v/>
      </c>
      <c r="AC216" t="str">
        <f t="shared" si="38"/>
        <v/>
      </c>
      <c r="AD216" t="str">
        <f t="shared" si="38"/>
        <v/>
      </c>
      <c r="AE216" t="str">
        <f t="shared" si="38"/>
        <v/>
      </c>
      <c r="AF216" t="str">
        <f t="shared" si="38"/>
        <v/>
      </c>
      <c r="AG216" t="str">
        <f t="shared" si="38"/>
        <v/>
      </c>
      <c r="AH216">
        <f t="shared" si="34"/>
        <v>0</v>
      </c>
      <c r="AI216">
        <f t="shared" si="35"/>
        <v>0</v>
      </c>
    </row>
    <row r="217" spans="2:35" hidden="1" x14ac:dyDescent="0.2">
      <c r="B217" s="21" t="str">
        <f>IF(ISNA(LOOKUP($C217,BLIOTECAS!$B$1:$B$27,BLIOTECAS!C$1:C$27)),"",LOOKUP($C217,BLIOTECAS!$B$1:$B$27,BLIOTECAS!C$1:C$27))</f>
        <v/>
      </c>
      <c r="C217" t="str">
        <f>TABLA!E217</f>
        <v>F. Bellas Artes</v>
      </c>
      <c r="D217" s="134">
        <f>TABLA!AV217</f>
        <v>0</v>
      </c>
      <c r="E217" s="271">
        <f>TABLA!BA217</f>
        <v>0</v>
      </c>
      <c r="F217" t="str">
        <f t="shared" si="39"/>
        <v/>
      </c>
      <c r="G217" t="str">
        <f t="shared" si="39"/>
        <v/>
      </c>
      <c r="H217" t="str">
        <f t="shared" si="39"/>
        <v/>
      </c>
      <c r="I217" t="str">
        <f t="shared" si="39"/>
        <v/>
      </c>
      <c r="J217" t="str">
        <f t="shared" si="39"/>
        <v/>
      </c>
      <c r="K217" t="str">
        <f t="shared" si="39"/>
        <v/>
      </c>
      <c r="L217" t="str">
        <f t="shared" si="39"/>
        <v/>
      </c>
      <c r="M217" t="str">
        <f t="shared" si="39"/>
        <v/>
      </c>
      <c r="N217" t="str">
        <f t="shared" si="39"/>
        <v/>
      </c>
      <c r="O217" t="str">
        <f t="shared" si="39"/>
        <v/>
      </c>
      <c r="P217" t="str">
        <f t="shared" si="39"/>
        <v/>
      </c>
      <c r="Q217" t="str">
        <f t="shared" si="39"/>
        <v/>
      </c>
      <c r="R217" t="str">
        <f t="shared" si="39"/>
        <v/>
      </c>
      <c r="S217" t="str">
        <f t="shared" si="39"/>
        <v/>
      </c>
      <c r="T217" t="str">
        <f t="shared" si="39"/>
        <v/>
      </c>
      <c r="U217" t="str">
        <f t="shared" si="39"/>
        <v/>
      </c>
      <c r="V217" t="str">
        <f t="shared" si="38"/>
        <v/>
      </c>
      <c r="W217" t="str">
        <f t="shared" si="38"/>
        <v/>
      </c>
      <c r="X217" t="str">
        <f t="shared" si="38"/>
        <v/>
      </c>
      <c r="Y217" t="str">
        <f t="shared" si="38"/>
        <v/>
      </c>
      <c r="Z217" t="str">
        <f t="shared" si="38"/>
        <v/>
      </c>
      <c r="AA217" t="str">
        <f t="shared" si="38"/>
        <v/>
      </c>
      <c r="AB217" t="str">
        <f t="shared" si="38"/>
        <v/>
      </c>
      <c r="AC217" t="str">
        <f t="shared" si="38"/>
        <v/>
      </c>
      <c r="AD217" t="str">
        <f t="shared" si="38"/>
        <v/>
      </c>
      <c r="AE217" t="str">
        <f t="shared" si="38"/>
        <v/>
      </c>
      <c r="AF217" t="str">
        <f t="shared" si="38"/>
        <v/>
      </c>
      <c r="AG217" t="str">
        <f t="shared" si="38"/>
        <v/>
      </c>
      <c r="AH217">
        <f t="shared" si="34"/>
        <v>0</v>
      </c>
      <c r="AI217">
        <f t="shared" si="35"/>
        <v>0</v>
      </c>
    </row>
    <row r="218" spans="2:35" hidden="1" x14ac:dyDescent="0.2">
      <c r="B218" s="21" t="str">
        <f>IF(ISNA(LOOKUP($C218,BLIOTECAS!$B$1:$B$27,BLIOTECAS!C$1:C$27)),"",LOOKUP($C218,BLIOTECAS!$B$1:$B$27,BLIOTECAS!C$1:C$27))</f>
        <v/>
      </c>
      <c r="C218" t="str">
        <f>TABLA!E218</f>
        <v>F. Ciencias Políticas y Sociología</v>
      </c>
      <c r="D218" s="134">
        <f>TABLA!AV218</f>
        <v>0</v>
      </c>
      <c r="E218" s="271">
        <f>TABLA!BA218</f>
        <v>0</v>
      </c>
      <c r="F218" t="str">
        <f t="shared" si="39"/>
        <v/>
      </c>
      <c r="G218" t="str">
        <f t="shared" si="39"/>
        <v/>
      </c>
      <c r="H218" t="str">
        <f t="shared" si="39"/>
        <v/>
      </c>
      <c r="I218" t="str">
        <f t="shared" si="39"/>
        <v/>
      </c>
      <c r="J218" t="str">
        <f t="shared" si="39"/>
        <v/>
      </c>
      <c r="K218" t="str">
        <f t="shared" si="39"/>
        <v/>
      </c>
      <c r="L218" t="str">
        <f t="shared" si="39"/>
        <v/>
      </c>
      <c r="M218" t="str">
        <f t="shared" si="39"/>
        <v/>
      </c>
      <c r="N218" t="str">
        <f t="shared" si="39"/>
        <v/>
      </c>
      <c r="O218" t="str">
        <f t="shared" si="39"/>
        <v/>
      </c>
      <c r="P218" t="str">
        <f t="shared" si="39"/>
        <v/>
      </c>
      <c r="Q218" t="str">
        <f t="shared" si="39"/>
        <v/>
      </c>
      <c r="R218" t="str">
        <f t="shared" si="39"/>
        <v/>
      </c>
      <c r="S218" t="str">
        <f t="shared" si="39"/>
        <v/>
      </c>
      <c r="T218" t="str">
        <f t="shared" si="39"/>
        <v/>
      </c>
      <c r="U218" t="str">
        <f t="shared" si="39"/>
        <v/>
      </c>
      <c r="V218" t="str">
        <f t="shared" si="38"/>
        <v/>
      </c>
      <c r="W218" t="str">
        <f t="shared" si="38"/>
        <v/>
      </c>
      <c r="X218" t="str">
        <f t="shared" si="38"/>
        <v/>
      </c>
      <c r="Y218" t="str">
        <f t="shared" si="38"/>
        <v/>
      </c>
      <c r="Z218" t="str">
        <f t="shared" si="38"/>
        <v/>
      </c>
      <c r="AA218" t="str">
        <f t="shared" si="38"/>
        <v/>
      </c>
      <c r="AB218" t="str">
        <f t="shared" si="38"/>
        <v/>
      </c>
      <c r="AC218" t="str">
        <f t="shared" si="38"/>
        <v/>
      </c>
      <c r="AD218" t="str">
        <f t="shared" si="38"/>
        <v/>
      </c>
      <c r="AE218" t="str">
        <f t="shared" si="38"/>
        <v/>
      </c>
      <c r="AF218" t="str">
        <f t="shared" si="38"/>
        <v/>
      </c>
      <c r="AG218" t="str">
        <f t="shared" si="38"/>
        <v/>
      </c>
      <c r="AH218">
        <f t="shared" si="34"/>
        <v>0</v>
      </c>
      <c r="AI218">
        <f t="shared" si="35"/>
        <v>0</v>
      </c>
    </row>
    <row r="219" spans="2:35" hidden="1" x14ac:dyDescent="0.2">
      <c r="B219" s="21" t="str">
        <f>IF(ISNA(LOOKUP($C219,BLIOTECAS!$B$1:$B$27,BLIOTECAS!C$1:C$27)),"",LOOKUP($C219,BLIOTECAS!$B$1:$B$27,BLIOTECAS!C$1:C$27))</f>
        <v/>
      </c>
      <c r="C219" t="str">
        <f>TABLA!E219</f>
        <v>F. Ciencias Geológicas</v>
      </c>
      <c r="D219" s="134">
        <f>TABLA!AV219</f>
        <v>0</v>
      </c>
      <c r="E219" s="271">
        <f>TABLA!BA219</f>
        <v>0</v>
      </c>
      <c r="F219" t="str">
        <f t="shared" si="39"/>
        <v/>
      </c>
      <c r="G219" t="str">
        <f t="shared" si="39"/>
        <v/>
      </c>
      <c r="H219" t="str">
        <f t="shared" si="39"/>
        <v/>
      </c>
      <c r="I219" t="str">
        <f t="shared" si="39"/>
        <v/>
      </c>
      <c r="J219" t="str">
        <f t="shared" si="39"/>
        <v/>
      </c>
      <c r="K219" t="str">
        <f t="shared" si="39"/>
        <v/>
      </c>
      <c r="L219" t="str">
        <f t="shared" si="39"/>
        <v/>
      </c>
      <c r="M219" t="str">
        <f t="shared" si="39"/>
        <v/>
      </c>
      <c r="N219" t="str">
        <f t="shared" si="39"/>
        <v/>
      </c>
      <c r="O219" t="str">
        <f t="shared" si="39"/>
        <v/>
      </c>
      <c r="P219" t="str">
        <f t="shared" si="39"/>
        <v/>
      </c>
      <c r="Q219" t="str">
        <f t="shared" si="39"/>
        <v/>
      </c>
      <c r="R219" t="str">
        <f t="shared" si="39"/>
        <v/>
      </c>
      <c r="S219" t="str">
        <f t="shared" si="39"/>
        <v/>
      </c>
      <c r="T219" t="str">
        <f t="shared" si="39"/>
        <v/>
      </c>
      <c r="U219" t="str">
        <f t="shared" si="39"/>
        <v/>
      </c>
      <c r="V219" t="str">
        <f t="shared" si="38"/>
        <v/>
      </c>
      <c r="W219" t="str">
        <f t="shared" si="38"/>
        <v/>
      </c>
      <c r="X219" t="str">
        <f t="shared" si="38"/>
        <v/>
      </c>
      <c r="Y219" t="str">
        <f t="shared" si="38"/>
        <v/>
      </c>
      <c r="Z219" t="str">
        <f t="shared" si="38"/>
        <v/>
      </c>
      <c r="AA219" t="str">
        <f t="shared" si="38"/>
        <v/>
      </c>
      <c r="AB219" t="str">
        <f t="shared" si="38"/>
        <v/>
      </c>
      <c r="AC219" t="str">
        <f t="shared" si="38"/>
        <v/>
      </c>
      <c r="AD219" t="str">
        <f t="shared" si="38"/>
        <v/>
      </c>
      <c r="AE219" t="str">
        <f t="shared" si="38"/>
        <v/>
      </c>
      <c r="AF219" t="str">
        <f t="shared" si="38"/>
        <v/>
      </c>
      <c r="AG219" t="str">
        <f t="shared" si="38"/>
        <v/>
      </c>
      <c r="AH219">
        <f t="shared" si="34"/>
        <v>0</v>
      </c>
      <c r="AI219">
        <f t="shared" si="35"/>
        <v>0</v>
      </c>
    </row>
    <row r="220" spans="2:35" hidden="1" x14ac:dyDescent="0.2">
      <c r="B220" s="21" t="str">
        <f>IF(ISNA(LOOKUP($C220,BLIOTECAS!$B$1:$B$27,BLIOTECAS!C$1:C$27)),"",LOOKUP($C220,BLIOTECAS!$B$1:$B$27,BLIOTECAS!C$1:C$27))</f>
        <v/>
      </c>
      <c r="C220" t="str">
        <f>TABLA!E220</f>
        <v>F. Geografía e Historia</v>
      </c>
      <c r="D220" s="134">
        <f>TABLA!AV220</f>
        <v>0</v>
      </c>
      <c r="E220" s="271">
        <f>TABLA!BA220</f>
        <v>0</v>
      </c>
      <c r="F220" t="str">
        <f t="shared" si="39"/>
        <v/>
      </c>
      <c r="G220" t="str">
        <f t="shared" si="39"/>
        <v/>
      </c>
      <c r="H220" t="str">
        <f t="shared" si="39"/>
        <v/>
      </c>
      <c r="I220" t="str">
        <f t="shared" si="39"/>
        <v/>
      </c>
      <c r="J220" t="str">
        <f t="shared" si="39"/>
        <v/>
      </c>
      <c r="K220" t="str">
        <f t="shared" si="39"/>
        <v/>
      </c>
      <c r="L220" t="str">
        <f t="shared" si="39"/>
        <v/>
      </c>
      <c r="M220" t="str">
        <f t="shared" si="39"/>
        <v/>
      </c>
      <c r="N220" t="str">
        <f t="shared" si="39"/>
        <v/>
      </c>
      <c r="O220" t="str">
        <f t="shared" si="39"/>
        <v/>
      </c>
      <c r="P220" t="str">
        <f t="shared" si="39"/>
        <v/>
      </c>
      <c r="Q220" t="str">
        <f t="shared" si="39"/>
        <v/>
      </c>
      <c r="R220" t="str">
        <f t="shared" si="39"/>
        <v/>
      </c>
      <c r="S220" t="str">
        <f t="shared" si="39"/>
        <v/>
      </c>
      <c r="T220" t="str">
        <f t="shared" si="39"/>
        <v/>
      </c>
      <c r="U220" t="str">
        <f t="shared" si="39"/>
        <v/>
      </c>
      <c r="V220" t="str">
        <f t="shared" si="38"/>
        <v/>
      </c>
      <c r="W220" t="str">
        <f t="shared" si="38"/>
        <v/>
      </c>
      <c r="X220" t="str">
        <f t="shared" si="38"/>
        <v/>
      </c>
      <c r="Y220" t="str">
        <f t="shared" si="38"/>
        <v/>
      </c>
      <c r="Z220" t="str">
        <f t="shared" si="38"/>
        <v/>
      </c>
      <c r="AA220" t="str">
        <f t="shared" si="38"/>
        <v/>
      </c>
      <c r="AB220" t="str">
        <f t="shared" si="38"/>
        <v/>
      </c>
      <c r="AC220" t="str">
        <f t="shared" si="38"/>
        <v/>
      </c>
      <c r="AD220" t="str">
        <f t="shared" si="38"/>
        <v/>
      </c>
      <c r="AE220" t="str">
        <f t="shared" si="38"/>
        <v/>
      </c>
      <c r="AF220" t="str">
        <f t="shared" si="38"/>
        <v/>
      </c>
      <c r="AG220" t="str">
        <f t="shared" si="38"/>
        <v/>
      </c>
      <c r="AH220">
        <f t="shared" si="34"/>
        <v>0</v>
      </c>
      <c r="AI220">
        <f t="shared" si="35"/>
        <v>0</v>
      </c>
    </row>
    <row r="221" spans="2:35" hidden="1" x14ac:dyDescent="0.2">
      <c r="B221" s="21" t="str">
        <f>IF(ISNA(LOOKUP($C221,BLIOTECAS!$B$1:$B$27,BLIOTECAS!C$1:C$27)),"",LOOKUP($C221,BLIOTECAS!$B$1:$B$27,BLIOTECAS!C$1:C$27))</f>
        <v/>
      </c>
      <c r="C221" t="str">
        <f>TABLA!E221</f>
        <v>F. Veterinaria</v>
      </c>
      <c r="D221" s="134">
        <f>TABLA!AV221</f>
        <v>0</v>
      </c>
      <c r="E221" s="271">
        <f>TABLA!BA221</f>
        <v>0</v>
      </c>
      <c r="F221" t="str">
        <f t="shared" si="39"/>
        <v/>
      </c>
      <c r="G221" t="str">
        <f t="shared" si="39"/>
        <v/>
      </c>
      <c r="H221" t="str">
        <f t="shared" si="39"/>
        <v/>
      </c>
      <c r="I221" t="str">
        <f t="shared" si="39"/>
        <v/>
      </c>
      <c r="J221" t="str">
        <f t="shared" si="39"/>
        <v/>
      </c>
      <c r="K221" t="str">
        <f t="shared" si="39"/>
        <v/>
      </c>
      <c r="L221" t="str">
        <f t="shared" si="39"/>
        <v/>
      </c>
      <c r="M221" t="str">
        <f t="shared" si="39"/>
        <v/>
      </c>
      <c r="N221" t="str">
        <f t="shared" si="39"/>
        <v/>
      </c>
      <c r="O221" t="str">
        <f t="shared" si="39"/>
        <v/>
      </c>
      <c r="P221" t="str">
        <f t="shared" si="39"/>
        <v/>
      </c>
      <c r="Q221" t="str">
        <f t="shared" si="39"/>
        <v/>
      </c>
      <c r="R221" t="str">
        <f t="shared" si="39"/>
        <v/>
      </c>
      <c r="S221" t="str">
        <f t="shared" si="39"/>
        <v/>
      </c>
      <c r="T221" t="str">
        <f t="shared" si="39"/>
        <v/>
      </c>
      <c r="U221" t="str">
        <f t="shared" si="39"/>
        <v/>
      </c>
      <c r="V221" t="str">
        <f t="shared" si="38"/>
        <v/>
      </c>
      <c r="W221" t="str">
        <f t="shared" si="38"/>
        <v/>
      </c>
      <c r="X221" t="str">
        <f t="shared" si="38"/>
        <v/>
      </c>
      <c r="Y221" t="str">
        <f t="shared" si="38"/>
        <v/>
      </c>
      <c r="Z221" t="str">
        <f t="shared" si="38"/>
        <v/>
      </c>
      <c r="AA221" t="str">
        <f t="shared" si="38"/>
        <v/>
      </c>
      <c r="AB221" t="str">
        <f t="shared" si="38"/>
        <v/>
      </c>
      <c r="AC221" t="str">
        <f t="shared" si="38"/>
        <v/>
      </c>
      <c r="AD221" t="str">
        <f t="shared" si="38"/>
        <v/>
      </c>
      <c r="AE221" t="str">
        <f t="shared" si="38"/>
        <v/>
      </c>
      <c r="AF221" t="str">
        <f t="shared" si="38"/>
        <v/>
      </c>
      <c r="AG221" t="str">
        <f t="shared" si="38"/>
        <v/>
      </c>
      <c r="AH221">
        <f t="shared" si="34"/>
        <v>0</v>
      </c>
      <c r="AI221">
        <f t="shared" si="35"/>
        <v>0</v>
      </c>
    </row>
    <row r="222" spans="2:35" hidden="1" x14ac:dyDescent="0.2">
      <c r="B222" s="21" t="str">
        <f>IF(ISNA(LOOKUP($C222,BLIOTECAS!$B$1:$B$27,BLIOTECAS!C$1:C$27)),"",LOOKUP($C222,BLIOTECAS!$B$1:$B$27,BLIOTECAS!C$1:C$27))</f>
        <v/>
      </c>
      <c r="C222" t="str">
        <f>TABLA!E222</f>
        <v>F. Ciencias Geológicas</v>
      </c>
      <c r="D222" s="134">
        <f>TABLA!AV222</f>
        <v>0</v>
      </c>
      <c r="E222" s="271">
        <f>TABLA!BA222</f>
        <v>0</v>
      </c>
      <c r="F222" t="str">
        <f t="shared" si="39"/>
        <v/>
      </c>
      <c r="G222" t="str">
        <f t="shared" si="39"/>
        <v/>
      </c>
      <c r="H222" t="str">
        <f t="shared" si="39"/>
        <v/>
      </c>
      <c r="I222" t="str">
        <f t="shared" si="39"/>
        <v/>
      </c>
      <c r="J222" t="str">
        <f t="shared" si="39"/>
        <v/>
      </c>
      <c r="K222" t="str">
        <f t="shared" si="39"/>
        <v/>
      </c>
      <c r="L222" t="str">
        <f t="shared" si="39"/>
        <v/>
      </c>
      <c r="M222" t="str">
        <f t="shared" si="39"/>
        <v/>
      </c>
      <c r="N222" t="str">
        <f t="shared" si="39"/>
        <v/>
      </c>
      <c r="O222" t="str">
        <f t="shared" si="39"/>
        <v/>
      </c>
      <c r="P222" t="str">
        <f t="shared" si="39"/>
        <v/>
      </c>
      <c r="Q222" t="str">
        <f t="shared" si="39"/>
        <v/>
      </c>
      <c r="R222" t="str">
        <f t="shared" si="39"/>
        <v/>
      </c>
      <c r="S222" t="str">
        <f t="shared" si="39"/>
        <v/>
      </c>
      <c r="T222" t="str">
        <f t="shared" si="39"/>
        <v/>
      </c>
      <c r="U222" t="str">
        <f t="shared" si="39"/>
        <v/>
      </c>
      <c r="V222" t="str">
        <f t="shared" si="38"/>
        <v/>
      </c>
      <c r="W222" t="str">
        <f t="shared" si="38"/>
        <v/>
      </c>
      <c r="X222" t="str">
        <f t="shared" si="38"/>
        <v/>
      </c>
      <c r="Y222" t="str">
        <f t="shared" si="38"/>
        <v/>
      </c>
      <c r="Z222" t="str">
        <f t="shared" si="38"/>
        <v/>
      </c>
      <c r="AA222" t="str">
        <f t="shared" si="38"/>
        <v/>
      </c>
      <c r="AB222" t="str">
        <f t="shared" si="38"/>
        <v/>
      </c>
      <c r="AC222" t="str">
        <f t="shared" si="38"/>
        <v/>
      </c>
      <c r="AD222" t="str">
        <f t="shared" si="38"/>
        <v/>
      </c>
      <c r="AE222" t="str">
        <f t="shared" si="38"/>
        <v/>
      </c>
      <c r="AF222" t="str">
        <f t="shared" si="38"/>
        <v/>
      </c>
      <c r="AG222" t="str">
        <f t="shared" si="38"/>
        <v/>
      </c>
      <c r="AH222">
        <f t="shared" si="34"/>
        <v>0</v>
      </c>
      <c r="AI222">
        <f t="shared" si="35"/>
        <v>0</v>
      </c>
    </row>
    <row r="223" spans="2:35" hidden="1" x14ac:dyDescent="0.2">
      <c r="B223" s="21" t="str">
        <f>IF(ISNA(LOOKUP($C223,BLIOTECAS!$B$1:$B$27,BLIOTECAS!C$1:C$27)),"",LOOKUP($C223,BLIOTECAS!$B$1:$B$27,BLIOTECAS!C$1:C$27))</f>
        <v/>
      </c>
      <c r="C223" t="str">
        <f>TABLA!E223</f>
        <v>F. Ciencias Químicas</v>
      </c>
      <c r="D223" s="134">
        <f>TABLA!AV223</f>
        <v>0</v>
      </c>
      <c r="E223" s="271">
        <f>TABLA!BA223</f>
        <v>0</v>
      </c>
      <c r="F223" t="str">
        <f t="shared" si="39"/>
        <v/>
      </c>
      <c r="G223" t="str">
        <f t="shared" si="39"/>
        <v/>
      </c>
      <c r="H223" t="str">
        <f t="shared" si="39"/>
        <v/>
      </c>
      <c r="I223" t="str">
        <f t="shared" si="39"/>
        <v/>
      </c>
      <c r="J223" t="str">
        <f t="shared" si="39"/>
        <v/>
      </c>
      <c r="K223" t="str">
        <f t="shared" si="39"/>
        <v/>
      </c>
      <c r="L223" t="str">
        <f t="shared" si="39"/>
        <v/>
      </c>
      <c r="M223" t="str">
        <f t="shared" si="39"/>
        <v/>
      </c>
      <c r="N223" t="str">
        <f t="shared" si="39"/>
        <v/>
      </c>
      <c r="O223" t="str">
        <f t="shared" si="39"/>
        <v/>
      </c>
      <c r="P223" t="str">
        <f t="shared" si="39"/>
        <v/>
      </c>
      <c r="Q223" t="str">
        <f t="shared" si="39"/>
        <v/>
      </c>
      <c r="R223" t="str">
        <f t="shared" si="39"/>
        <v/>
      </c>
      <c r="S223" t="str">
        <f t="shared" si="39"/>
        <v/>
      </c>
      <c r="T223" t="str">
        <f t="shared" si="39"/>
        <v/>
      </c>
      <c r="U223" t="str">
        <f t="shared" si="39"/>
        <v/>
      </c>
      <c r="V223" t="str">
        <f t="shared" si="38"/>
        <v/>
      </c>
      <c r="W223" t="str">
        <f t="shared" si="38"/>
        <v/>
      </c>
      <c r="X223" t="str">
        <f t="shared" si="38"/>
        <v/>
      </c>
      <c r="Y223" t="str">
        <f t="shared" si="38"/>
        <v/>
      </c>
      <c r="Z223" t="str">
        <f t="shared" si="38"/>
        <v/>
      </c>
      <c r="AA223" t="str">
        <f t="shared" si="38"/>
        <v/>
      </c>
      <c r="AB223" t="str">
        <f t="shared" si="38"/>
        <v/>
      </c>
      <c r="AC223" t="str">
        <f t="shared" si="38"/>
        <v/>
      </c>
      <c r="AD223" t="str">
        <f t="shared" si="38"/>
        <v/>
      </c>
      <c r="AE223" t="str">
        <f t="shared" si="38"/>
        <v/>
      </c>
      <c r="AF223" t="str">
        <f t="shared" si="38"/>
        <v/>
      </c>
      <c r="AG223" t="str">
        <f t="shared" si="38"/>
        <v/>
      </c>
      <c r="AH223">
        <f t="shared" si="34"/>
        <v>0</v>
      </c>
      <c r="AI223">
        <f t="shared" si="35"/>
        <v>0</v>
      </c>
    </row>
    <row r="224" spans="2:35" hidden="1" x14ac:dyDescent="0.2">
      <c r="B224" s="21" t="str">
        <f>IF(ISNA(LOOKUP($C224,BLIOTECAS!$B$1:$B$27,BLIOTECAS!C$1:C$27)),"",LOOKUP($C224,BLIOTECAS!$B$1:$B$27,BLIOTECAS!C$1:C$27))</f>
        <v/>
      </c>
      <c r="C224" t="str">
        <f>TABLA!E224</f>
        <v>F. Ciencias Políticas y Sociología</v>
      </c>
      <c r="D224" s="134">
        <f>TABLA!AV224</f>
        <v>0</v>
      </c>
      <c r="E224" s="271">
        <f>TABLA!BA224</f>
        <v>0</v>
      </c>
      <c r="F224" t="str">
        <f t="shared" si="39"/>
        <v/>
      </c>
      <c r="G224" t="str">
        <f t="shared" si="39"/>
        <v/>
      </c>
      <c r="H224" t="str">
        <f t="shared" si="39"/>
        <v/>
      </c>
      <c r="I224" t="str">
        <f t="shared" si="39"/>
        <v/>
      </c>
      <c r="J224" t="str">
        <f t="shared" si="39"/>
        <v/>
      </c>
      <c r="K224" t="str">
        <f t="shared" si="39"/>
        <v/>
      </c>
      <c r="L224" t="str">
        <f t="shared" si="39"/>
        <v/>
      </c>
      <c r="M224" t="str">
        <f t="shared" si="39"/>
        <v/>
      </c>
      <c r="N224" t="str">
        <f t="shared" si="39"/>
        <v/>
      </c>
      <c r="O224" t="str">
        <f t="shared" si="39"/>
        <v/>
      </c>
      <c r="P224" t="str">
        <f t="shared" si="39"/>
        <v/>
      </c>
      <c r="Q224" t="str">
        <f t="shared" si="39"/>
        <v/>
      </c>
      <c r="R224" t="str">
        <f t="shared" si="39"/>
        <v/>
      </c>
      <c r="S224" t="str">
        <f t="shared" si="39"/>
        <v/>
      </c>
      <c r="T224" t="str">
        <f t="shared" si="39"/>
        <v/>
      </c>
      <c r="U224" t="str">
        <f t="shared" ref="U224:AG239" si="40">IFERROR((IF(FIND(U$1,$E224,1)&gt;0,"x")),"")</f>
        <v/>
      </c>
      <c r="V224" t="str">
        <f t="shared" si="40"/>
        <v/>
      </c>
      <c r="W224" t="str">
        <f t="shared" si="40"/>
        <v/>
      </c>
      <c r="X224" t="str">
        <f t="shared" si="40"/>
        <v/>
      </c>
      <c r="Y224" t="str">
        <f t="shared" si="40"/>
        <v/>
      </c>
      <c r="Z224" t="str">
        <f t="shared" si="40"/>
        <v/>
      </c>
      <c r="AA224" t="str">
        <f t="shared" si="40"/>
        <v/>
      </c>
      <c r="AB224" t="str">
        <f t="shared" si="40"/>
        <v/>
      </c>
      <c r="AC224" t="str">
        <f t="shared" si="40"/>
        <v/>
      </c>
      <c r="AD224" t="str">
        <f t="shared" si="40"/>
        <v/>
      </c>
      <c r="AE224" t="str">
        <f t="shared" si="40"/>
        <v/>
      </c>
      <c r="AF224" t="str">
        <f t="shared" si="40"/>
        <v/>
      </c>
      <c r="AG224" t="str">
        <f t="shared" si="40"/>
        <v/>
      </c>
      <c r="AH224">
        <f t="shared" si="34"/>
        <v>0</v>
      </c>
      <c r="AI224">
        <f t="shared" si="35"/>
        <v>0</v>
      </c>
    </row>
    <row r="225" spans="2:35" hidden="1" x14ac:dyDescent="0.2">
      <c r="B225" s="21" t="str">
        <f>IF(ISNA(LOOKUP($C225,BLIOTECAS!$B$1:$B$27,BLIOTECAS!C$1:C$27)),"",LOOKUP($C225,BLIOTECAS!$B$1:$B$27,BLIOTECAS!C$1:C$27))</f>
        <v/>
      </c>
      <c r="C225" t="str">
        <f>TABLA!E225</f>
        <v>F. Veterinaria</v>
      </c>
      <c r="D225" s="134">
        <f>TABLA!AV225</f>
        <v>0</v>
      </c>
      <c r="E225" s="271">
        <f>TABLA!BA225</f>
        <v>0</v>
      </c>
      <c r="F225" t="str">
        <f t="shared" ref="F225:U240" si="41">IFERROR((IF(FIND(F$1,$E225,1)&gt;0,"x")),"")</f>
        <v/>
      </c>
      <c r="G225" t="str">
        <f t="shared" si="41"/>
        <v/>
      </c>
      <c r="H225" t="str">
        <f t="shared" si="41"/>
        <v/>
      </c>
      <c r="I225" t="str">
        <f t="shared" si="41"/>
        <v/>
      </c>
      <c r="J225" t="str">
        <f t="shared" si="41"/>
        <v/>
      </c>
      <c r="K225" t="str">
        <f t="shared" si="41"/>
        <v/>
      </c>
      <c r="L225" t="str">
        <f t="shared" si="41"/>
        <v/>
      </c>
      <c r="M225" t="str">
        <f t="shared" si="41"/>
        <v/>
      </c>
      <c r="N225" t="str">
        <f t="shared" si="41"/>
        <v/>
      </c>
      <c r="O225" t="str">
        <f t="shared" si="41"/>
        <v/>
      </c>
      <c r="P225" t="str">
        <f t="shared" si="41"/>
        <v/>
      </c>
      <c r="Q225" t="str">
        <f t="shared" si="41"/>
        <v/>
      </c>
      <c r="R225" t="str">
        <f t="shared" si="41"/>
        <v/>
      </c>
      <c r="S225" t="str">
        <f t="shared" si="41"/>
        <v/>
      </c>
      <c r="T225" t="str">
        <f t="shared" si="41"/>
        <v/>
      </c>
      <c r="U225" t="str">
        <f t="shared" si="41"/>
        <v/>
      </c>
      <c r="V225" t="str">
        <f t="shared" si="40"/>
        <v/>
      </c>
      <c r="W225" t="str">
        <f t="shared" si="40"/>
        <v/>
      </c>
      <c r="X225" t="str">
        <f t="shared" si="40"/>
        <v/>
      </c>
      <c r="Y225" t="str">
        <f t="shared" si="40"/>
        <v/>
      </c>
      <c r="Z225" t="str">
        <f t="shared" si="40"/>
        <v/>
      </c>
      <c r="AA225" t="str">
        <f t="shared" si="40"/>
        <v/>
      </c>
      <c r="AB225" t="str">
        <f t="shared" si="40"/>
        <v/>
      </c>
      <c r="AC225" t="str">
        <f t="shared" si="40"/>
        <v/>
      </c>
      <c r="AD225" t="str">
        <f t="shared" si="40"/>
        <v/>
      </c>
      <c r="AE225" t="str">
        <f t="shared" si="40"/>
        <v/>
      </c>
      <c r="AF225" t="str">
        <f t="shared" si="40"/>
        <v/>
      </c>
      <c r="AG225" t="str">
        <f t="shared" si="40"/>
        <v/>
      </c>
      <c r="AH225">
        <f t="shared" si="34"/>
        <v>0</v>
      </c>
      <c r="AI225">
        <f t="shared" si="35"/>
        <v>0</v>
      </c>
    </row>
    <row r="226" spans="2:35" ht="63.75" hidden="1" x14ac:dyDescent="0.2">
      <c r="B226" s="21" t="str">
        <f>IF(ISNA(LOOKUP($C226,BLIOTECAS!$B$1:$B$27,BLIOTECAS!C$1:C$27)),"",LOOKUP($C226,BLIOTECAS!$B$1:$B$27,BLIOTECAS!C$1:C$27))</f>
        <v/>
      </c>
      <c r="C226" t="str">
        <f>TABLA!E226</f>
        <v>F. Derecho</v>
      </c>
      <c r="D226" s="134">
        <f>TABLA!AV226</f>
        <v>0</v>
      </c>
      <c r="E226" s="271" t="str">
        <f>TABLA!BA226</f>
        <v>Creo que una biblioteca de las características de la María Zambrano debería estar abierta los siete días de la semana todo el año. Me parece disfuncional y de mala gestión que sigan existiendo bibliotecas en los departamentos de la facultad. Ni el edificio está preparado ni un buen acceso a las fuentes lo aconsejan. No entiendo por qué el profesorado no puede acceder directamente a una parte de la biblioteca.</v>
      </c>
      <c r="F226" t="str">
        <f t="shared" si="41"/>
        <v/>
      </c>
      <c r="G226" t="str">
        <f t="shared" si="41"/>
        <v/>
      </c>
      <c r="H226" t="str">
        <f t="shared" si="41"/>
        <v>x</v>
      </c>
      <c r="I226" t="str">
        <f t="shared" si="41"/>
        <v/>
      </c>
      <c r="J226" t="str">
        <f t="shared" si="41"/>
        <v/>
      </c>
      <c r="K226" t="str">
        <f t="shared" si="41"/>
        <v/>
      </c>
      <c r="L226" t="str">
        <f t="shared" si="41"/>
        <v/>
      </c>
      <c r="M226" t="str">
        <f t="shared" si="41"/>
        <v/>
      </c>
      <c r="N226" t="str">
        <f t="shared" si="41"/>
        <v/>
      </c>
      <c r="O226" t="str">
        <f t="shared" si="41"/>
        <v/>
      </c>
      <c r="P226" t="str">
        <f t="shared" si="41"/>
        <v/>
      </c>
      <c r="Q226" t="str">
        <f t="shared" si="41"/>
        <v/>
      </c>
      <c r="R226" t="str">
        <f t="shared" si="41"/>
        <v>x</v>
      </c>
      <c r="S226" t="str">
        <f t="shared" si="41"/>
        <v/>
      </c>
      <c r="T226" t="str">
        <f t="shared" si="41"/>
        <v/>
      </c>
      <c r="U226" t="str">
        <f t="shared" si="41"/>
        <v/>
      </c>
      <c r="V226" t="str">
        <f t="shared" si="40"/>
        <v/>
      </c>
      <c r="W226" t="str">
        <f t="shared" si="40"/>
        <v/>
      </c>
      <c r="X226" t="str">
        <f t="shared" si="40"/>
        <v/>
      </c>
      <c r="Y226" t="str">
        <f t="shared" si="40"/>
        <v/>
      </c>
      <c r="Z226" t="str">
        <f t="shared" si="40"/>
        <v/>
      </c>
      <c r="AA226" t="str">
        <f t="shared" si="40"/>
        <v/>
      </c>
      <c r="AB226" t="str">
        <f t="shared" si="40"/>
        <v/>
      </c>
      <c r="AC226" t="str">
        <f t="shared" si="40"/>
        <v/>
      </c>
      <c r="AD226" t="str">
        <f t="shared" si="40"/>
        <v/>
      </c>
      <c r="AE226" t="str">
        <f t="shared" si="40"/>
        <v/>
      </c>
      <c r="AF226" t="str">
        <f t="shared" si="40"/>
        <v/>
      </c>
      <c r="AG226" t="str">
        <f t="shared" si="40"/>
        <v/>
      </c>
      <c r="AH226">
        <f t="shared" si="34"/>
        <v>0</v>
      </c>
      <c r="AI226">
        <f t="shared" si="35"/>
        <v>1</v>
      </c>
    </row>
    <row r="227" spans="2:35" hidden="1" x14ac:dyDescent="0.2">
      <c r="B227" s="21" t="str">
        <f>IF(ISNA(LOOKUP($C227,BLIOTECAS!$B$1:$B$27,BLIOTECAS!C$1:C$27)),"",LOOKUP($C227,BLIOTECAS!$B$1:$B$27,BLIOTECAS!C$1:C$27))</f>
        <v/>
      </c>
      <c r="C227" t="str">
        <f>TABLA!E227</f>
        <v>F. Odontología</v>
      </c>
      <c r="D227" s="134">
        <f>TABLA!AV227</f>
        <v>0</v>
      </c>
      <c r="E227" s="271">
        <f>TABLA!BA227</f>
        <v>0</v>
      </c>
      <c r="F227" t="str">
        <f t="shared" si="41"/>
        <v/>
      </c>
      <c r="G227" t="str">
        <f t="shared" si="41"/>
        <v/>
      </c>
      <c r="H227" t="str">
        <f t="shared" si="41"/>
        <v/>
      </c>
      <c r="I227" t="str">
        <f t="shared" si="41"/>
        <v/>
      </c>
      <c r="J227" t="str">
        <f t="shared" si="41"/>
        <v/>
      </c>
      <c r="K227" t="str">
        <f t="shared" si="41"/>
        <v/>
      </c>
      <c r="L227" t="str">
        <f t="shared" si="41"/>
        <v/>
      </c>
      <c r="M227" t="str">
        <f t="shared" si="41"/>
        <v/>
      </c>
      <c r="N227" t="str">
        <f t="shared" si="41"/>
        <v/>
      </c>
      <c r="O227" t="str">
        <f t="shared" si="41"/>
        <v/>
      </c>
      <c r="P227" t="str">
        <f t="shared" si="41"/>
        <v/>
      </c>
      <c r="Q227" t="str">
        <f t="shared" si="41"/>
        <v/>
      </c>
      <c r="R227" t="str">
        <f t="shared" si="41"/>
        <v/>
      </c>
      <c r="S227" t="str">
        <f t="shared" si="41"/>
        <v/>
      </c>
      <c r="T227" t="str">
        <f t="shared" si="41"/>
        <v/>
      </c>
      <c r="U227" t="str">
        <f t="shared" si="41"/>
        <v/>
      </c>
      <c r="V227" t="str">
        <f t="shared" si="40"/>
        <v/>
      </c>
      <c r="W227" t="str">
        <f t="shared" si="40"/>
        <v/>
      </c>
      <c r="X227" t="str">
        <f t="shared" si="40"/>
        <v/>
      </c>
      <c r="Y227" t="str">
        <f t="shared" si="40"/>
        <v/>
      </c>
      <c r="Z227" t="str">
        <f t="shared" si="40"/>
        <v/>
      </c>
      <c r="AA227" t="str">
        <f t="shared" si="40"/>
        <v/>
      </c>
      <c r="AB227" t="str">
        <f t="shared" si="40"/>
        <v/>
      </c>
      <c r="AC227" t="str">
        <f t="shared" si="40"/>
        <v/>
      </c>
      <c r="AD227" t="str">
        <f t="shared" si="40"/>
        <v/>
      </c>
      <c r="AE227" t="str">
        <f t="shared" si="40"/>
        <v/>
      </c>
      <c r="AF227" t="str">
        <f t="shared" si="40"/>
        <v/>
      </c>
      <c r="AG227" t="str">
        <f t="shared" si="40"/>
        <v/>
      </c>
      <c r="AH227">
        <f t="shared" si="34"/>
        <v>0</v>
      </c>
      <c r="AI227">
        <f t="shared" si="35"/>
        <v>0</v>
      </c>
    </row>
    <row r="228" spans="2:35" hidden="1" x14ac:dyDescent="0.2">
      <c r="B228" s="21" t="str">
        <f>IF(ISNA(LOOKUP($C228,BLIOTECAS!$B$1:$B$27,BLIOTECAS!C$1:C$27)),"",LOOKUP($C228,BLIOTECAS!$B$1:$B$27,BLIOTECAS!C$1:C$27))</f>
        <v/>
      </c>
      <c r="C228" t="str">
        <f>TABLA!E228</f>
        <v>F. Medicina</v>
      </c>
      <c r="D228" s="134">
        <f>TABLA!AV228</f>
        <v>0</v>
      </c>
      <c r="E228" s="271">
        <f>TABLA!BA228</f>
        <v>0</v>
      </c>
      <c r="F228" t="str">
        <f t="shared" si="41"/>
        <v/>
      </c>
      <c r="G228" t="str">
        <f t="shared" si="41"/>
        <v/>
      </c>
      <c r="H228" t="str">
        <f t="shared" si="41"/>
        <v/>
      </c>
      <c r="I228" t="str">
        <f t="shared" si="41"/>
        <v/>
      </c>
      <c r="J228" t="str">
        <f t="shared" si="41"/>
        <v/>
      </c>
      <c r="K228" t="str">
        <f t="shared" si="41"/>
        <v/>
      </c>
      <c r="L228" t="str">
        <f t="shared" si="41"/>
        <v/>
      </c>
      <c r="M228" t="str">
        <f t="shared" si="41"/>
        <v/>
      </c>
      <c r="N228" t="str">
        <f t="shared" si="41"/>
        <v/>
      </c>
      <c r="O228" t="str">
        <f t="shared" si="41"/>
        <v/>
      </c>
      <c r="P228" t="str">
        <f t="shared" si="41"/>
        <v/>
      </c>
      <c r="Q228" t="str">
        <f t="shared" si="41"/>
        <v/>
      </c>
      <c r="R228" t="str">
        <f t="shared" si="41"/>
        <v/>
      </c>
      <c r="S228" t="str">
        <f t="shared" si="41"/>
        <v/>
      </c>
      <c r="T228" t="str">
        <f t="shared" si="41"/>
        <v/>
      </c>
      <c r="U228" t="str">
        <f t="shared" si="41"/>
        <v/>
      </c>
      <c r="V228" t="str">
        <f t="shared" si="40"/>
        <v/>
      </c>
      <c r="W228" t="str">
        <f t="shared" si="40"/>
        <v/>
      </c>
      <c r="X228" t="str">
        <f t="shared" si="40"/>
        <v/>
      </c>
      <c r="Y228" t="str">
        <f t="shared" si="40"/>
        <v/>
      </c>
      <c r="Z228" t="str">
        <f t="shared" si="40"/>
        <v/>
      </c>
      <c r="AA228" t="str">
        <f t="shared" si="40"/>
        <v/>
      </c>
      <c r="AB228" t="str">
        <f t="shared" si="40"/>
        <v/>
      </c>
      <c r="AC228" t="str">
        <f t="shared" si="40"/>
        <v/>
      </c>
      <c r="AD228" t="str">
        <f t="shared" si="40"/>
        <v/>
      </c>
      <c r="AE228" t="str">
        <f t="shared" si="40"/>
        <v/>
      </c>
      <c r="AF228" t="str">
        <f t="shared" si="40"/>
        <v/>
      </c>
      <c r="AG228" t="str">
        <f t="shared" si="40"/>
        <v/>
      </c>
      <c r="AH228">
        <f t="shared" si="34"/>
        <v>0</v>
      </c>
      <c r="AI228">
        <f t="shared" si="35"/>
        <v>0</v>
      </c>
    </row>
    <row r="229" spans="2:35" hidden="1" x14ac:dyDescent="0.2">
      <c r="B229" s="21" t="str">
        <f>IF(ISNA(LOOKUP($C229,BLIOTECAS!$B$1:$B$27,BLIOTECAS!C$1:C$27)),"",LOOKUP($C229,BLIOTECAS!$B$1:$B$27,BLIOTECAS!C$1:C$27))</f>
        <v/>
      </c>
      <c r="C229" t="str">
        <f>TABLA!E229</f>
        <v>F. Enfermería, Fisioterapia y Podología</v>
      </c>
      <c r="D229" s="134">
        <f>TABLA!AV229</f>
        <v>0</v>
      </c>
      <c r="E229" s="271">
        <f>TABLA!BA229</f>
        <v>0</v>
      </c>
      <c r="F229" t="str">
        <f t="shared" si="41"/>
        <v/>
      </c>
      <c r="G229" t="str">
        <f t="shared" si="41"/>
        <v/>
      </c>
      <c r="H229" t="str">
        <f t="shared" si="41"/>
        <v/>
      </c>
      <c r="I229" t="str">
        <f t="shared" si="41"/>
        <v/>
      </c>
      <c r="J229" t="str">
        <f t="shared" si="41"/>
        <v/>
      </c>
      <c r="K229" t="str">
        <f t="shared" si="41"/>
        <v/>
      </c>
      <c r="L229" t="str">
        <f t="shared" si="41"/>
        <v/>
      </c>
      <c r="M229" t="str">
        <f t="shared" si="41"/>
        <v/>
      </c>
      <c r="N229" t="str">
        <f t="shared" si="41"/>
        <v/>
      </c>
      <c r="O229" t="str">
        <f t="shared" si="41"/>
        <v/>
      </c>
      <c r="P229" t="str">
        <f t="shared" si="41"/>
        <v/>
      </c>
      <c r="Q229" t="str">
        <f t="shared" si="41"/>
        <v/>
      </c>
      <c r="R229" t="str">
        <f t="shared" si="41"/>
        <v/>
      </c>
      <c r="S229" t="str">
        <f t="shared" si="41"/>
        <v/>
      </c>
      <c r="T229" t="str">
        <f t="shared" si="41"/>
        <v/>
      </c>
      <c r="U229" t="str">
        <f t="shared" si="41"/>
        <v/>
      </c>
      <c r="V229" t="str">
        <f t="shared" si="40"/>
        <v/>
      </c>
      <c r="W229" t="str">
        <f t="shared" si="40"/>
        <v/>
      </c>
      <c r="X229" t="str">
        <f t="shared" si="40"/>
        <v/>
      </c>
      <c r="Y229" t="str">
        <f t="shared" si="40"/>
        <v/>
      </c>
      <c r="Z229" t="str">
        <f t="shared" si="40"/>
        <v/>
      </c>
      <c r="AA229" t="str">
        <f t="shared" si="40"/>
        <v/>
      </c>
      <c r="AB229" t="str">
        <f t="shared" si="40"/>
        <v/>
      </c>
      <c r="AC229" t="str">
        <f t="shared" si="40"/>
        <v/>
      </c>
      <c r="AD229" t="str">
        <f t="shared" si="40"/>
        <v/>
      </c>
      <c r="AE229" t="str">
        <f t="shared" si="40"/>
        <v/>
      </c>
      <c r="AF229" t="str">
        <f t="shared" si="40"/>
        <v/>
      </c>
      <c r="AG229" t="str">
        <f t="shared" si="40"/>
        <v/>
      </c>
      <c r="AH229">
        <f t="shared" si="34"/>
        <v>0</v>
      </c>
      <c r="AI229">
        <f t="shared" si="35"/>
        <v>0</v>
      </c>
    </row>
    <row r="230" spans="2:35" hidden="1" x14ac:dyDescent="0.2">
      <c r="B230" s="21" t="str">
        <f>IF(ISNA(LOOKUP($C230,BLIOTECAS!$B$1:$B$27,BLIOTECAS!C$1:C$27)),"",LOOKUP($C230,BLIOTECAS!$B$1:$B$27,BLIOTECAS!C$1:C$27))</f>
        <v/>
      </c>
      <c r="C230" t="str">
        <f>TABLA!E230</f>
        <v>F. Óptica y Optometría</v>
      </c>
      <c r="D230" s="134">
        <f>TABLA!AV230</f>
        <v>0</v>
      </c>
      <c r="E230" s="271">
        <f>TABLA!BA230</f>
        <v>0</v>
      </c>
      <c r="F230" t="str">
        <f t="shared" si="41"/>
        <v/>
      </c>
      <c r="G230" t="str">
        <f t="shared" si="41"/>
        <v/>
      </c>
      <c r="H230" t="str">
        <f t="shared" si="41"/>
        <v/>
      </c>
      <c r="I230" t="str">
        <f t="shared" si="41"/>
        <v/>
      </c>
      <c r="J230" t="str">
        <f t="shared" si="41"/>
        <v/>
      </c>
      <c r="K230" t="str">
        <f t="shared" si="41"/>
        <v/>
      </c>
      <c r="L230" t="str">
        <f t="shared" si="41"/>
        <v/>
      </c>
      <c r="M230" t="str">
        <f t="shared" si="41"/>
        <v/>
      </c>
      <c r="N230" t="str">
        <f t="shared" si="41"/>
        <v/>
      </c>
      <c r="O230" t="str">
        <f t="shared" si="41"/>
        <v/>
      </c>
      <c r="P230" t="str">
        <f t="shared" si="41"/>
        <v/>
      </c>
      <c r="Q230" t="str">
        <f t="shared" si="41"/>
        <v/>
      </c>
      <c r="R230" t="str">
        <f t="shared" si="41"/>
        <v/>
      </c>
      <c r="S230" t="str">
        <f t="shared" si="41"/>
        <v/>
      </c>
      <c r="T230" t="str">
        <f t="shared" si="41"/>
        <v/>
      </c>
      <c r="U230" t="str">
        <f t="shared" si="41"/>
        <v/>
      </c>
      <c r="V230" t="str">
        <f t="shared" si="40"/>
        <v/>
      </c>
      <c r="W230" t="str">
        <f t="shared" si="40"/>
        <v/>
      </c>
      <c r="X230" t="str">
        <f t="shared" si="40"/>
        <v/>
      </c>
      <c r="Y230" t="str">
        <f t="shared" si="40"/>
        <v/>
      </c>
      <c r="Z230" t="str">
        <f t="shared" si="40"/>
        <v/>
      </c>
      <c r="AA230" t="str">
        <f t="shared" si="40"/>
        <v/>
      </c>
      <c r="AB230" t="str">
        <f t="shared" si="40"/>
        <v/>
      </c>
      <c r="AC230" t="str">
        <f t="shared" si="40"/>
        <v/>
      </c>
      <c r="AD230" t="str">
        <f t="shared" si="40"/>
        <v/>
      </c>
      <c r="AE230" t="str">
        <f t="shared" si="40"/>
        <v/>
      </c>
      <c r="AF230" t="str">
        <f t="shared" si="40"/>
        <v/>
      </c>
      <c r="AG230" t="str">
        <f t="shared" si="40"/>
        <v/>
      </c>
      <c r="AH230">
        <f t="shared" si="34"/>
        <v>0</v>
      </c>
      <c r="AI230">
        <f t="shared" si="35"/>
        <v>0</v>
      </c>
    </row>
    <row r="231" spans="2:35" hidden="1" x14ac:dyDescent="0.2">
      <c r="B231" s="21" t="str">
        <f>IF(ISNA(LOOKUP($C231,BLIOTECAS!$B$1:$B$27,BLIOTECAS!C$1:C$27)),"",LOOKUP($C231,BLIOTECAS!$B$1:$B$27,BLIOTECAS!C$1:C$27))</f>
        <v/>
      </c>
      <c r="C231" t="str">
        <f>TABLA!E231</f>
        <v>F. Ciencias Políticas y Sociología</v>
      </c>
      <c r="D231" s="134">
        <f>TABLA!AV231</f>
        <v>0</v>
      </c>
      <c r="E231" s="271">
        <f>TABLA!BA231</f>
        <v>0</v>
      </c>
      <c r="F231" t="str">
        <f t="shared" si="41"/>
        <v/>
      </c>
      <c r="G231" t="str">
        <f t="shared" si="41"/>
        <v/>
      </c>
      <c r="H231" t="str">
        <f t="shared" si="41"/>
        <v/>
      </c>
      <c r="I231" t="str">
        <f t="shared" si="41"/>
        <v/>
      </c>
      <c r="J231" t="str">
        <f t="shared" si="41"/>
        <v/>
      </c>
      <c r="K231" t="str">
        <f t="shared" si="41"/>
        <v/>
      </c>
      <c r="L231" t="str">
        <f t="shared" si="41"/>
        <v/>
      </c>
      <c r="M231" t="str">
        <f t="shared" si="41"/>
        <v/>
      </c>
      <c r="N231" t="str">
        <f t="shared" si="41"/>
        <v/>
      </c>
      <c r="O231" t="str">
        <f t="shared" si="41"/>
        <v/>
      </c>
      <c r="P231" t="str">
        <f t="shared" si="41"/>
        <v/>
      </c>
      <c r="Q231" t="str">
        <f t="shared" si="41"/>
        <v/>
      </c>
      <c r="R231" t="str">
        <f t="shared" si="41"/>
        <v/>
      </c>
      <c r="S231" t="str">
        <f t="shared" si="41"/>
        <v/>
      </c>
      <c r="T231" t="str">
        <f t="shared" si="41"/>
        <v/>
      </c>
      <c r="U231" t="str">
        <f t="shared" si="41"/>
        <v/>
      </c>
      <c r="V231" t="str">
        <f t="shared" si="40"/>
        <v/>
      </c>
      <c r="W231" t="str">
        <f t="shared" si="40"/>
        <v/>
      </c>
      <c r="X231" t="str">
        <f t="shared" si="40"/>
        <v/>
      </c>
      <c r="Y231" t="str">
        <f t="shared" si="40"/>
        <v/>
      </c>
      <c r="Z231" t="str">
        <f t="shared" si="40"/>
        <v/>
      </c>
      <c r="AA231" t="str">
        <f t="shared" si="40"/>
        <v/>
      </c>
      <c r="AB231" t="str">
        <f t="shared" si="40"/>
        <v/>
      </c>
      <c r="AC231" t="str">
        <f t="shared" si="40"/>
        <v/>
      </c>
      <c r="AD231" t="str">
        <f t="shared" si="40"/>
        <v/>
      </c>
      <c r="AE231" t="str">
        <f t="shared" si="40"/>
        <v/>
      </c>
      <c r="AF231" t="str">
        <f t="shared" si="40"/>
        <v/>
      </c>
      <c r="AG231" t="str">
        <f t="shared" si="40"/>
        <v/>
      </c>
      <c r="AH231">
        <f t="shared" si="34"/>
        <v>0</v>
      </c>
      <c r="AI231">
        <f t="shared" si="35"/>
        <v>0</v>
      </c>
    </row>
    <row r="232" spans="2:35" hidden="1" x14ac:dyDescent="0.2">
      <c r="B232" s="21" t="str">
        <f>IF(ISNA(LOOKUP($C232,BLIOTECAS!$B$1:$B$27,BLIOTECAS!C$1:C$27)),"",LOOKUP($C232,BLIOTECAS!$B$1:$B$27,BLIOTECAS!C$1:C$27))</f>
        <v/>
      </c>
      <c r="C232" t="str">
        <f>TABLA!E232</f>
        <v>F. Ciencias de la Información</v>
      </c>
      <c r="D232" s="134">
        <f>TABLA!AV232</f>
        <v>0</v>
      </c>
      <c r="E232" s="271">
        <f>TABLA!BA232</f>
        <v>0</v>
      </c>
      <c r="F232" t="str">
        <f t="shared" si="41"/>
        <v/>
      </c>
      <c r="G232" t="str">
        <f t="shared" si="41"/>
        <v/>
      </c>
      <c r="H232" t="str">
        <f t="shared" si="41"/>
        <v/>
      </c>
      <c r="I232" t="str">
        <f t="shared" si="41"/>
        <v/>
      </c>
      <c r="J232" t="str">
        <f t="shared" si="41"/>
        <v/>
      </c>
      <c r="K232" t="str">
        <f t="shared" si="41"/>
        <v/>
      </c>
      <c r="L232" t="str">
        <f t="shared" si="41"/>
        <v/>
      </c>
      <c r="M232" t="str">
        <f t="shared" si="41"/>
        <v/>
      </c>
      <c r="N232" t="str">
        <f t="shared" si="41"/>
        <v/>
      </c>
      <c r="O232" t="str">
        <f t="shared" si="41"/>
        <v/>
      </c>
      <c r="P232" t="str">
        <f t="shared" si="41"/>
        <v/>
      </c>
      <c r="Q232" t="str">
        <f t="shared" si="41"/>
        <v/>
      </c>
      <c r="R232" t="str">
        <f t="shared" si="41"/>
        <v/>
      </c>
      <c r="S232" t="str">
        <f t="shared" si="41"/>
        <v/>
      </c>
      <c r="T232" t="str">
        <f t="shared" si="41"/>
        <v/>
      </c>
      <c r="U232" t="str">
        <f t="shared" si="41"/>
        <v/>
      </c>
      <c r="V232" t="str">
        <f t="shared" si="40"/>
        <v/>
      </c>
      <c r="W232" t="str">
        <f t="shared" si="40"/>
        <v/>
      </c>
      <c r="X232" t="str">
        <f t="shared" si="40"/>
        <v/>
      </c>
      <c r="Y232" t="str">
        <f t="shared" si="40"/>
        <v/>
      </c>
      <c r="Z232" t="str">
        <f t="shared" si="40"/>
        <v/>
      </c>
      <c r="AA232" t="str">
        <f t="shared" si="40"/>
        <v/>
      </c>
      <c r="AB232" t="str">
        <f t="shared" si="40"/>
        <v/>
      </c>
      <c r="AC232" t="str">
        <f t="shared" si="40"/>
        <v/>
      </c>
      <c r="AD232" t="str">
        <f t="shared" si="40"/>
        <v/>
      </c>
      <c r="AE232" t="str">
        <f t="shared" si="40"/>
        <v/>
      </c>
      <c r="AF232" t="str">
        <f t="shared" si="40"/>
        <v/>
      </c>
      <c r="AG232" t="str">
        <f t="shared" si="40"/>
        <v/>
      </c>
      <c r="AH232">
        <f t="shared" si="34"/>
        <v>0</v>
      </c>
      <c r="AI232">
        <f t="shared" si="35"/>
        <v>0</v>
      </c>
    </row>
    <row r="233" spans="2:35" hidden="1" x14ac:dyDescent="0.2">
      <c r="B233" s="21" t="str">
        <f>IF(ISNA(LOOKUP($C233,BLIOTECAS!$B$1:$B$27,BLIOTECAS!C$1:C$27)),"",LOOKUP($C233,BLIOTECAS!$B$1:$B$27,BLIOTECAS!C$1:C$27))</f>
        <v/>
      </c>
      <c r="C233" t="str">
        <f>TABLA!E233</f>
        <v>F. Bellas Artes</v>
      </c>
      <c r="D233" s="134">
        <f>TABLA!AV233</f>
        <v>0</v>
      </c>
      <c r="E233" s="271">
        <f>TABLA!BA233</f>
        <v>0</v>
      </c>
      <c r="F233" t="str">
        <f t="shared" si="41"/>
        <v/>
      </c>
      <c r="G233" t="str">
        <f t="shared" si="41"/>
        <v/>
      </c>
      <c r="H233" t="str">
        <f t="shared" si="41"/>
        <v/>
      </c>
      <c r="I233" t="str">
        <f t="shared" si="41"/>
        <v/>
      </c>
      <c r="J233" t="str">
        <f t="shared" si="41"/>
        <v/>
      </c>
      <c r="K233" t="str">
        <f t="shared" si="41"/>
        <v/>
      </c>
      <c r="L233" t="str">
        <f t="shared" si="41"/>
        <v/>
      </c>
      <c r="M233" t="str">
        <f t="shared" si="41"/>
        <v/>
      </c>
      <c r="N233" t="str">
        <f t="shared" si="41"/>
        <v/>
      </c>
      <c r="O233" t="str">
        <f t="shared" si="41"/>
        <v/>
      </c>
      <c r="P233" t="str">
        <f t="shared" si="41"/>
        <v/>
      </c>
      <c r="Q233" t="str">
        <f t="shared" si="41"/>
        <v/>
      </c>
      <c r="R233" t="str">
        <f t="shared" si="41"/>
        <v/>
      </c>
      <c r="S233" t="str">
        <f t="shared" si="41"/>
        <v/>
      </c>
      <c r="T233" t="str">
        <f t="shared" si="41"/>
        <v/>
      </c>
      <c r="U233" t="str">
        <f t="shared" si="41"/>
        <v/>
      </c>
      <c r="V233" t="str">
        <f t="shared" si="40"/>
        <v/>
      </c>
      <c r="W233" t="str">
        <f t="shared" si="40"/>
        <v/>
      </c>
      <c r="X233" t="str">
        <f t="shared" si="40"/>
        <v/>
      </c>
      <c r="Y233" t="str">
        <f t="shared" si="40"/>
        <v/>
      </c>
      <c r="Z233" t="str">
        <f t="shared" si="40"/>
        <v/>
      </c>
      <c r="AA233" t="str">
        <f t="shared" si="40"/>
        <v/>
      </c>
      <c r="AB233" t="str">
        <f t="shared" si="40"/>
        <v/>
      </c>
      <c r="AC233" t="str">
        <f t="shared" si="40"/>
        <v/>
      </c>
      <c r="AD233" t="str">
        <f t="shared" si="40"/>
        <v/>
      </c>
      <c r="AE233" t="str">
        <f t="shared" si="40"/>
        <v/>
      </c>
      <c r="AF233" t="str">
        <f t="shared" si="40"/>
        <v/>
      </c>
      <c r="AG233" t="str">
        <f t="shared" si="40"/>
        <v/>
      </c>
      <c r="AH233">
        <f t="shared" si="34"/>
        <v>0</v>
      </c>
      <c r="AI233">
        <f t="shared" si="35"/>
        <v>0</v>
      </c>
    </row>
    <row r="234" spans="2:35" ht="25.5" hidden="1" x14ac:dyDescent="0.2">
      <c r="B234" s="21" t="str">
        <f>IF(ISNA(LOOKUP($C234,BLIOTECAS!$B$1:$B$27,BLIOTECAS!C$1:C$27)),"",LOOKUP($C234,BLIOTECAS!$B$1:$B$27,BLIOTECAS!C$1:C$27))</f>
        <v/>
      </c>
      <c r="C234" t="str">
        <f>TABLA!E234</f>
        <v>F. Geografía e Historia</v>
      </c>
      <c r="D234" s="134" t="str">
        <f>TABLA!AV234</f>
        <v>Mayor cobertura de suscripción a revistas (p. ej. Taylor &amp; Francis).</v>
      </c>
      <c r="E234" s="271">
        <f>TABLA!BA234</f>
        <v>0</v>
      </c>
      <c r="F234" t="str">
        <f t="shared" si="41"/>
        <v/>
      </c>
      <c r="G234" t="str">
        <f t="shared" si="41"/>
        <v/>
      </c>
      <c r="H234" t="str">
        <f t="shared" si="41"/>
        <v/>
      </c>
      <c r="I234" t="str">
        <f t="shared" si="41"/>
        <v/>
      </c>
      <c r="J234" t="str">
        <f t="shared" si="41"/>
        <v/>
      </c>
      <c r="K234" t="str">
        <f t="shared" si="41"/>
        <v/>
      </c>
      <c r="L234" t="str">
        <f t="shared" si="41"/>
        <v/>
      </c>
      <c r="M234" t="str">
        <f t="shared" si="41"/>
        <v/>
      </c>
      <c r="N234" t="str">
        <f t="shared" si="41"/>
        <v/>
      </c>
      <c r="O234" t="str">
        <f t="shared" si="41"/>
        <v/>
      </c>
      <c r="P234" t="str">
        <f t="shared" si="41"/>
        <v/>
      </c>
      <c r="Q234" t="str">
        <f t="shared" si="41"/>
        <v/>
      </c>
      <c r="R234" t="str">
        <f t="shared" si="41"/>
        <v/>
      </c>
      <c r="S234" t="str">
        <f t="shared" si="41"/>
        <v/>
      </c>
      <c r="T234" t="str">
        <f t="shared" si="41"/>
        <v/>
      </c>
      <c r="U234" t="str">
        <f t="shared" si="41"/>
        <v/>
      </c>
      <c r="V234" t="str">
        <f t="shared" si="40"/>
        <v/>
      </c>
      <c r="W234" t="str">
        <f t="shared" si="40"/>
        <v/>
      </c>
      <c r="X234" t="str">
        <f t="shared" si="40"/>
        <v/>
      </c>
      <c r="Y234" t="str">
        <f t="shared" si="40"/>
        <v/>
      </c>
      <c r="Z234" t="str">
        <f t="shared" si="40"/>
        <v/>
      </c>
      <c r="AA234" t="str">
        <f t="shared" si="40"/>
        <v/>
      </c>
      <c r="AB234" t="str">
        <f t="shared" si="40"/>
        <v/>
      </c>
      <c r="AC234" t="str">
        <f t="shared" si="40"/>
        <v/>
      </c>
      <c r="AD234" t="str">
        <f t="shared" si="40"/>
        <v/>
      </c>
      <c r="AE234" t="str">
        <f t="shared" si="40"/>
        <v/>
      </c>
      <c r="AF234" t="str">
        <f t="shared" si="40"/>
        <v/>
      </c>
      <c r="AG234" t="str">
        <f t="shared" si="40"/>
        <v/>
      </c>
      <c r="AH234">
        <f t="shared" si="34"/>
        <v>1</v>
      </c>
      <c r="AI234">
        <f t="shared" si="35"/>
        <v>0</v>
      </c>
    </row>
    <row r="235" spans="2:35" hidden="1" x14ac:dyDescent="0.2">
      <c r="B235" s="21" t="str">
        <f>IF(ISNA(LOOKUP($C235,BLIOTECAS!$B$1:$B$27,BLIOTECAS!C$1:C$27)),"",LOOKUP($C235,BLIOTECAS!$B$1:$B$27,BLIOTECAS!C$1:C$27))</f>
        <v/>
      </c>
      <c r="C235" t="str">
        <f>TABLA!E235</f>
        <v>F. Ciencias Políticas y Sociología</v>
      </c>
      <c r="D235" s="134" t="str">
        <f>TABLA!AV235</f>
        <v>Poscionamiento de publicaciones</v>
      </c>
      <c r="E235" s="271">
        <f>TABLA!BA235</f>
        <v>0</v>
      </c>
      <c r="F235" t="str">
        <f t="shared" si="41"/>
        <v/>
      </c>
      <c r="G235" t="str">
        <f t="shared" si="41"/>
        <v/>
      </c>
      <c r="H235" t="str">
        <f t="shared" si="41"/>
        <v/>
      </c>
      <c r="I235" t="str">
        <f t="shared" si="41"/>
        <v/>
      </c>
      <c r="J235" t="str">
        <f t="shared" si="41"/>
        <v/>
      </c>
      <c r="K235" t="str">
        <f t="shared" si="41"/>
        <v/>
      </c>
      <c r="L235" t="str">
        <f t="shared" si="41"/>
        <v/>
      </c>
      <c r="M235" t="str">
        <f t="shared" si="41"/>
        <v/>
      </c>
      <c r="N235" t="str">
        <f t="shared" si="41"/>
        <v/>
      </c>
      <c r="O235" t="str">
        <f t="shared" si="41"/>
        <v/>
      </c>
      <c r="P235" t="str">
        <f t="shared" si="41"/>
        <v/>
      </c>
      <c r="Q235" t="str">
        <f t="shared" si="41"/>
        <v/>
      </c>
      <c r="R235" t="str">
        <f t="shared" si="41"/>
        <v/>
      </c>
      <c r="S235" t="str">
        <f t="shared" si="41"/>
        <v/>
      </c>
      <c r="T235" t="str">
        <f t="shared" si="41"/>
        <v/>
      </c>
      <c r="U235" t="str">
        <f t="shared" si="41"/>
        <v/>
      </c>
      <c r="V235" t="str">
        <f t="shared" si="40"/>
        <v/>
      </c>
      <c r="W235" t="str">
        <f t="shared" si="40"/>
        <v/>
      </c>
      <c r="X235" t="str">
        <f t="shared" si="40"/>
        <v/>
      </c>
      <c r="Y235" t="str">
        <f t="shared" si="40"/>
        <v/>
      </c>
      <c r="Z235" t="str">
        <f t="shared" si="40"/>
        <v/>
      </c>
      <c r="AA235" t="str">
        <f t="shared" si="40"/>
        <v/>
      </c>
      <c r="AB235" t="str">
        <f t="shared" si="40"/>
        <v/>
      </c>
      <c r="AC235" t="str">
        <f t="shared" si="40"/>
        <v/>
      </c>
      <c r="AD235" t="str">
        <f t="shared" si="40"/>
        <v/>
      </c>
      <c r="AE235" t="str">
        <f t="shared" si="40"/>
        <v/>
      </c>
      <c r="AF235" t="str">
        <f t="shared" si="40"/>
        <v/>
      </c>
      <c r="AG235" t="str">
        <f t="shared" si="40"/>
        <v/>
      </c>
      <c r="AH235">
        <f t="shared" si="34"/>
        <v>1</v>
      </c>
      <c r="AI235">
        <f t="shared" si="35"/>
        <v>0</v>
      </c>
    </row>
    <row r="236" spans="2:35" hidden="1" x14ac:dyDescent="0.2">
      <c r="B236" s="21" t="str">
        <f>IF(ISNA(LOOKUP($C236,BLIOTECAS!$B$1:$B$27,BLIOTECAS!C$1:C$27)),"",LOOKUP($C236,BLIOTECAS!$B$1:$B$27,BLIOTECAS!C$1:C$27))</f>
        <v/>
      </c>
      <c r="C236" t="str">
        <f>TABLA!E236</f>
        <v>F. Filosofía</v>
      </c>
      <c r="D236" s="134">
        <f>TABLA!AV236</f>
        <v>0</v>
      </c>
      <c r="E236" s="271">
        <f>TABLA!BA236</f>
        <v>0</v>
      </c>
      <c r="F236" t="str">
        <f t="shared" si="41"/>
        <v/>
      </c>
      <c r="G236" t="str">
        <f t="shared" si="41"/>
        <v/>
      </c>
      <c r="H236" t="str">
        <f t="shared" si="41"/>
        <v/>
      </c>
      <c r="I236" t="str">
        <f t="shared" si="41"/>
        <v/>
      </c>
      <c r="J236" t="str">
        <f t="shared" si="41"/>
        <v/>
      </c>
      <c r="K236" t="str">
        <f t="shared" si="41"/>
        <v/>
      </c>
      <c r="L236" t="str">
        <f t="shared" si="41"/>
        <v/>
      </c>
      <c r="M236" t="str">
        <f t="shared" si="41"/>
        <v/>
      </c>
      <c r="N236" t="str">
        <f t="shared" si="41"/>
        <v/>
      </c>
      <c r="O236" t="str">
        <f t="shared" si="41"/>
        <v/>
      </c>
      <c r="P236" t="str">
        <f t="shared" si="41"/>
        <v/>
      </c>
      <c r="Q236" t="str">
        <f t="shared" si="41"/>
        <v/>
      </c>
      <c r="R236" t="str">
        <f t="shared" si="41"/>
        <v/>
      </c>
      <c r="S236" t="str">
        <f t="shared" si="41"/>
        <v/>
      </c>
      <c r="T236" t="str">
        <f t="shared" si="41"/>
        <v/>
      </c>
      <c r="U236" t="str">
        <f t="shared" si="41"/>
        <v/>
      </c>
      <c r="V236" t="str">
        <f t="shared" si="40"/>
        <v/>
      </c>
      <c r="W236" t="str">
        <f t="shared" si="40"/>
        <v/>
      </c>
      <c r="X236" t="str">
        <f t="shared" si="40"/>
        <v/>
      </c>
      <c r="Y236" t="str">
        <f t="shared" si="40"/>
        <v/>
      </c>
      <c r="Z236" t="str">
        <f t="shared" si="40"/>
        <v/>
      </c>
      <c r="AA236" t="str">
        <f t="shared" si="40"/>
        <v/>
      </c>
      <c r="AB236" t="str">
        <f t="shared" si="40"/>
        <v/>
      </c>
      <c r="AC236" t="str">
        <f t="shared" si="40"/>
        <v/>
      </c>
      <c r="AD236" t="str">
        <f t="shared" si="40"/>
        <v/>
      </c>
      <c r="AE236" t="str">
        <f t="shared" si="40"/>
        <v/>
      </c>
      <c r="AF236" t="str">
        <f t="shared" si="40"/>
        <v/>
      </c>
      <c r="AG236" t="str">
        <f t="shared" si="40"/>
        <v/>
      </c>
      <c r="AH236">
        <f t="shared" si="34"/>
        <v>0</v>
      </c>
      <c r="AI236">
        <f t="shared" si="35"/>
        <v>0</v>
      </c>
    </row>
    <row r="237" spans="2:35" hidden="1" x14ac:dyDescent="0.2">
      <c r="B237" s="21" t="str">
        <f>IF(ISNA(LOOKUP($C237,BLIOTECAS!$B$1:$B$27,BLIOTECAS!C$1:C$27)),"",LOOKUP($C237,BLIOTECAS!$B$1:$B$27,BLIOTECAS!C$1:C$27))</f>
        <v/>
      </c>
      <c r="C237" t="str">
        <f>TABLA!E237</f>
        <v>F. Enfermería, Fisioterapia y Podología</v>
      </c>
      <c r="D237" s="134">
        <f>TABLA!AV237</f>
        <v>0</v>
      </c>
      <c r="E237" s="271">
        <f>TABLA!BA237</f>
        <v>0</v>
      </c>
      <c r="F237" t="str">
        <f t="shared" si="41"/>
        <v/>
      </c>
      <c r="G237" t="str">
        <f t="shared" si="41"/>
        <v/>
      </c>
      <c r="H237" t="str">
        <f t="shared" si="41"/>
        <v/>
      </c>
      <c r="I237" t="str">
        <f t="shared" si="41"/>
        <v/>
      </c>
      <c r="J237" t="str">
        <f t="shared" si="41"/>
        <v/>
      </c>
      <c r="K237" t="str">
        <f t="shared" si="41"/>
        <v/>
      </c>
      <c r="L237" t="str">
        <f t="shared" si="41"/>
        <v/>
      </c>
      <c r="M237" t="str">
        <f t="shared" si="41"/>
        <v/>
      </c>
      <c r="N237" t="str">
        <f t="shared" si="41"/>
        <v/>
      </c>
      <c r="O237" t="str">
        <f t="shared" si="41"/>
        <v/>
      </c>
      <c r="P237" t="str">
        <f t="shared" si="41"/>
        <v/>
      </c>
      <c r="Q237" t="str">
        <f t="shared" si="41"/>
        <v/>
      </c>
      <c r="R237" t="str">
        <f t="shared" si="41"/>
        <v/>
      </c>
      <c r="S237" t="str">
        <f t="shared" si="41"/>
        <v/>
      </c>
      <c r="T237" t="str">
        <f t="shared" si="41"/>
        <v/>
      </c>
      <c r="U237" t="str">
        <f t="shared" si="41"/>
        <v/>
      </c>
      <c r="V237" t="str">
        <f t="shared" si="40"/>
        <v/>
      </c>
      <c r="W237" t="str">
        <f t="shared" si="40"/>
        <v/>
      </c>
      <c r="X237" t="str">
        <f t="shared" si="40"/>
        <v/>
      </c>
      <c r="Y237" t="str">
        <f t="shared" si="40"/>
        <v/>
      </c>
      <c r="Z237" t="str">
        <f t="shared" si="40"/>
        <v/>
      </c>
      <c r="AA237" t="str">
        <f t="shared" si="40"/>
        <v/>
      </c>
      <c r="AB237" t="str">
        <f t="shared" si="40"/>
        <v/>
      </c>
      <c r="AC237" t="str">
        <f t="shared" si="40"/>
        <v/>
      </c>
      <c r="AD237" t="str">
        <f t="shared" si="40"/>
        <v/>
      </c>
      <c r="AE237" t="str">
        <f t="shared" si="40"/>
        <v/>
      </c>
      <c r="AF237" t="str">
        <f t="shared" si="40"/>
        <v/>
      </c>
      <c r="AG237" t="str">
        <f t="shared" si="40"/>
        <v/>
      </c>
      <c r="AH237">
        <f t="shared" si="34"/>
        <v>0</v>
      </c>
      <c r="AI237">
        <f t="shared" si="35"/>
        <v>0</v>
      </c>
    </row>
    <row r="238" spans="2:35" ht="25.5" x14ac:dyDescent="0.2">
      <c r="B238" s="21" t="str">
        <f>IF(ISNA(LOOKUP($C238,BLIOTECAS!$B$1:$B$27,BLIOTECAS!C$1:C$27)),"",LOOKUP($C238,BLIOTECAS!$B$1:$B$27,BLIOTECAS!C$1:C$27))</f>
        <v/>
      </c>
      <c r="C238" t="str">
        <f>TABLA!E238</f>
        <v>F. Ciencias de la Documentación</v>
      </c>
      <c r="D238" s="134" t="str">
        <f>TABLA!AV238</f>
        <v>Integración e interacción de bibliotecarios en grupos de investigación</v>
      </c>
      <c r="E238" s="271" t="str">
        <f>TABLA!BA238</f>
        <v>El funcionamiento del servicio de préstamo interbibliotecario y su gestión por el responsable del mismo en mi Facultad de Ciencias de la Documentación es EXCELENTE.</v>
      </c>
      <c r="F238" t="str">
        <f t="shared" si="41"/>
        <v/>
      </c>
      <c r="G238" t="str">
        <f t="shared" si="41"/>
        <v/>
      </c>
      <c r="H238" t="str">
        <f t="shared" si="41"/>
        <v/>
      </c>
      <c r="I238" t="str">
        <f t="shared" si="41"/>
        <v/>
      </c>
      <c r="J238" t="str">
        <f t="shared" si="41"/>
        <v/>
      </c>
      <c r="K238" t="str">
        <f t="shared" si="41"/>
        <v/>
      </c>
      <c r="L238" t="str">
        <f t="shared" si="41"/>
        <v/>
      </c>
      <c r="M238" t="str">
        <f t="shared" si="41"/>
        <v>x</v>
      </c>
      <c r="N238" t="str">
        <f t="shared" si="41"/>
        <v/>
      </c>
      <c r="O238" t="str">
        <f t="shared" si="41"/>
        <v/>
      </c>
      <c r="P238" t="str">
        <f t="shared" si="41"/>
        <v/>
      </c>
      <c r="Q238" t="str">
        <f t="shared" si="41"/>
        <v/>
      </c>
      <c r="R238" t="str">
        <f t="shared" si="41"/>
        <v/>
      </c>
      <c r="S238" t="str">
        <f t="shared" si="41"/>
        <v/>
      </c>
      <c r="T238" t="str">
        <f t="shared" si="41"/>
        <v/>
      </c>
      <c r="U238" t="str">
        <f t="shared" si="41"/>
        <v/>
      </c>
      <c r="V238" t="str">
        <f t="shared" si="40"/>
        <v/>
      </c>
      <c r="W238" t="str">
        <f t="shared" si="40"/>
        <v/>
      </c>
      <c r="X238" t="str">
        <f t="shared" si="40"/>
        <v/>
      </c>
      <c r="Y238" t="str">
        <f t="shared" si="40"/>
        <v/>
      </c>
      <c r="Z238" t="str">
        <f t="shared" si="40"/>
        <v/>
      </c>
      <c r="AA238" t="str">
        <f t="shared" si="40"/>
        <v/>
      </c>
      <c r="AB238" t="str">
        <f t="shared" si="40"/>
        <v/>
      </c>
      <c r="AC238" t="str">
        <f t="shared" si="40"/>
        <v/>
      </c>
      <c r="AD238" t="str">
        <f t="shared" si="40"/>
        <v/>
      </c>
      <c r="AE238" t="str">
        <f t="shared" si="40"/>
        <v/>
      </c>
      <c r="AF238" t="str">
        <f t="shared" si="40"/>
        <v/>
      </c>
      <c r="AG238" t="str">
        <f t="shared" si="40"/>
        <v/>
      </c>
      <c r="AH238">
        <f t="shared" si="34"/>
        <v>1</v>
      </c>
      <c r="AI238">
        <f t="shared" si="35"/>
        <v>1</v>
      </c>
    </row>
    <row r="239" spans="2:35" hidden="1" x14ac:dyDescent="0.2">
      <c r="B239" s="21" t="str">
        <f>IF(ISNA(LOOKUP($C239,BLIOTECAS!$B$1:$B$27,BLIOTECAS!C$1:C$27)),"",LOOKUP($C239,BLIOTECAS!$B$1:$B$27,BLIOTECAS!C$1:C$27))</f>
        <v/>
      </c>
      <c r="C239" t="str">
        <f>TABLA!E239</f>
        <v>F. Enfermería, Fisioterapia y Podología</v>
      </c>
      <c r="D239" s="134">
        <f>TABLA!AV239</f>
        <v>0</v>
      </c>
      <c r="E239" s="271">
        <f>TABLA!BA239</f>
        <v>0</v>
      </c>
      <c r="F239" t="str">
        <f t="shared" si="41"/>
        <v/>
      </c>
      <c r="G239" t="str">
        <f t="shared" si="41"/>
        <v/>
      </c>
      <c r="H239" t="str">
        <f t="shared" si="41"/>
        <v/>
      </c>
      <c r="I239" t="str">
        <f t="shared" si="41"/>
        <v/>
      </c>
      <c r="J239" t="str">
        <f t="shared" si="41"/>
        <v/>
      </c>
      <c r="K239" t="str">
        <f t="shared" si="41"/>
        <v/>
      </c>
      <c r="L239" t="str">
        <f t="shared" si="41"/>
        <v/>
      </c>
      <c r="M239" t="str">
        <f t="shared" si="41"/>
        <v/>
      </c>
      <c r="N239" t="str">
        <f t="shared" si="41"/>
        <v/>
      </c>
      <c r="O239" t="str">
        <f t="shared" si="41"/>
        <v/>
      </c>
      <c r="P239" t="str">
        <f t="shared" si="41"/>
        <v/>
      </c>
      <c r="Q239" t="str">
        <f t="shared" si="41"/>
        <v/>
      </c>
      <c r="R239" t="str">
        <f t="shared" si="41"/>
        <v/>
      </c>
      <c r="S239" t="str">
        <f t="shared" si="41"/>
        <v/>
      </c>
      <c r="T239" t="str">
        <f t="shared" si="41"/>
        <v/>
      </c>
      <c r="U239" t="str">
        <f t="shared" si="41"/>
        <v/>
      </c>
      <c r="V239" t="str">
        <f t="shared" si="40"/>
        <v/>
      </c>
      <c r="W239" t="str">
        <f t="shared" si="40"/>
        <v/>
      </c>
      <c r="X239" t="str">
        <f t="shared" si="40"/>
        <v/>
      </c>
      <c r="Y239" t="str">
        <f t="shared" si="40"/>
        <v/>
      </c>
      <c r="Z239" t="str">
        <f t="shared" si="40"/>
        <v/>
      </c>
      <c r="AA239" t="str">
        <f t="shared" si="40"/>
        <v/>
      </c>
      <c r="AB239" t="str">
        <f t="shared" si="40"/>
        <v/>
      </c>
      <c r="AC239" t="str">
        <f t="shared" si="40"/>
        <v/>
      </c>
      <c r="AD239" t="str">
        <f t="shared" si="40"/>
        <v/>
      </c>
      <c r="AE239" t="str">
        <f t="shared" si="40"/>
        <v/>
      </c>
      <c r="AF239" t="str">
        <f t="shared" si="40"/>
        <v/>
      </c>
      <c r="AG239" t="str">
        <f t="shared" si="40"/>
        <v/>
      </c>
      <c r="AH239">
        <f t="shared" si="34"/>
        <v>0</v>
      </c>
      <c r="AI239">
        <f t="shared" si="35"/>
        <v>0</v>
      </c>
    </row>
    <row r="240" spans="2:35" ht="25.5" hidden="1" x14ac:dyDescent="0.2">
      <c r="B240" s="21" t="str">
        <f>IF(ISNA(LOOKUP($C240,BLIOTECAS!$B$1:$B$27,BLIOTECAS!C$1:C$27)),"",LOOKUP($C240,BLIOTECAS!$B$1:$B$27,BLIOTECAS!C$1:C$27))</f>
        <v/>
      </c>
      <c r="C240" t="str">
        <f>TABLA!E240</f>
        <v>F. Ciencias de la Información</v>
      </c>
      <c r="D240" s="134" t="str">
        <f>TABLA!AV240</f>
        <v>Facilidad de busqueda. mejores programas- más sencillos.</v>
      </c>
      <c r="E240" s="271" t="str">
        <f>TABLA!BA240</f>
        <v>Mas personal de asesoramiento a los profesores. Menos página Web  y más personal. Sobra burocracia en las compras de libros, especialmente en las ediciones antiguas (2ª mano).</v>
      </c>
      <c r="F240" t="str">
        <f t="shared" si="41"/>
        <v/>
      </c>
      <c r="G240" t="str">
        <f t="shared" si="41"/>
        <v/>
      </c>
      <c r="H240" t="str">
        <f t="shared" si="41"/>
        <v/>
      </c>
      <c r="I240" t="str">
        <f t="shared" si="41"/>
        <v/>
      </c>
      <c r="J240" t="str">
        <f t="shared" si="41"/>
        <v/>
      </c>
      <c r="K240" t="str">
        <f t="shared" si="41"/>
        <v/>
      </c>
      <c r="L240" t="str">
        <f t="shared" si="41"/>
        <v/>
      </c>
      <c r="M240" t="str">
        <f t="shared" si="41"/>
        <v/>
      </c>
      <c r="N240" t="str">
        <f t="shared" si="41"/>
        <v/>
      </c>
      <c r="O240" t="str">
        <f t="shared" si="41"/>
        <v/>
      </c>
      <c r="P240" t="str">
        <f t="shared" si="41"/>
        <v/>
      </c>
      <c r="Q240" t="str">
        <f t="shared" si="41"/>
        <v/>
      </c>
      <c r="R240" t="str">
        <f t="shared" si="41"/>
        <v/>
      </c>
      <c r="S240" t="str">
        <f t="shared" si="41"/>
        <v/>
      </c>
      <c r="T240" t="str">
        <f t="shared" si="41"/>
        <v/>
      </c>
      <c r="U240" t="str">
        <f t="shared" ref="U240:AG255" si="42">IFERROR((IF(FIND(U$1,$E240,1)&gt;0,"x")),"")</f>
        <v/>
      </c>
      <c r="V240" t="str">
        <f t="shared" si="42"/>
        <v/>
      </c>
      <c r="W240" t="str">
        <f t="shared" si="42"/>
        <v/>
      </c>
      <c r="X240" t="str">
        <f t="shared" si="42"/>
        <v/>
      </c>
      <c r="Y240" t="str">
        <f t="shared" si="42"/>
        <v/>
      </c>
      <c r="Z240" t="str">
        <f t="shared" si="42"/>
        <v/>
      </c>
      <c r="AA240" t="str">
        <f t="shared" si="42"/>
        <v>x</v>
      </c>
      <c r="AB240" t="str">
        <f t="shared" si="42"/>
        <v/>
      </c>
      <c r="AC240" t="str">
        <f t="shared" si="42"/>
        <v/>
      </c>
      <c r="AD240" t="str">
        <f t="shared" si="42"/>
        <v/>
      </c>
      <c r="AE240" t="str">
        <f t="shared" si="42"/>
        <v/>
      </c>
      <c r="AF240" t="str">
        <f t="shared" si="42"/>
        <v/>
      </c>
      <c r="AG240" t="str">
        <f t="shared" si="42"/>
        <v/>
      </c>
      <c r="AH240">
        <f t="shared" si="34"/>
        <v>1</v>
      </c>
      <c r="AI240">
        <f t="shared" si="35"/>
        <v>1</v>
      </c>
    </row>
    <row r="241" spans="2:35" hidden="1" x14ac:dyDescent="0.2">
      <c r="B241" s="21" t="str">
        <f>IF(ISNA(LOOKUP($C241,BLIOTECAS!$B$1:$B$27,BLIOTECAS!C$1:C$27)),"",LOOKUP($C241,BLIOTECAS!$B$1:$B$27,BLIOTECAS!C$1:C$27))</f>
        <v/>
      </c>
      <c r="C241" t="str">
        <f>TABLA!E241</f>
        <v>F. Ciencias Físicas</v>
      </c>
      <c r="D241" s="134">
        <f>TABLA!AV241</f>
        <v>0</v>
      </c>
      <c r="E241" s="271">
        <f>TABLA!BA241</f>
        <v>0</v>
      </c>
      <c r="F241" t="str">
        <f t="shared" ref="F241:U256" si="43">IFERROR((IF(FIND(F$1,$E241,1)&gt;0,"x")),"")</f>
        <v/>
      </c>
      <c r="G241" t="str">
        <f t="shared" si="43"/>
        <v/>
      </c>
      <c r="H241" t="str">
        <f t="shared" si="43"/>
        <v/>
      </c>
      <c r="I241" t="str">
        <f t="shared" si="43"/>
        <v/>
      </c>
      <c r="J241" t="str">
        <f t="shared" si="43"/>
        <v/>
      </c>
      <c r="K241" t="str">
        <f t="shared" si="43"/>
        <v/>
      </c>
      <c r="L241" t="str">
        <f t="shared" si="43"/>
        <v/>
      </c>
      <c r="M241" t="str">
        <f t="shared" si="43"/>
        <v/>
      </c>
      <c r="N241" t="str">
        <f t="shared" si="43"/>
        <v/>
      </c>
      <c r="O241" t="str">
        <f t="shared" si="43"/>
        <v/>
      </c>
      <c r="P241" t="str">
        <f t="shared" si="43"/>
        <v/>
      </c>
      <c r="Q241" t="str">
        <f t="shared" si="43"/>
        <v/>
      </c>
      <c r="R241" t="str">
        <f t="shared" si="43"/>
        <v/>
      </c>
      <c r="S241" t="str">
        <f t="shared" si="43"/>
        <v/>
      </c>
      <c r="T241" t="str">
        <f t="shared" si="43"/>
        <v/>
      </c>
      <c r="U241" t="str">
        <f t="shared" si="43"/>
        <v/>
      </c>
      <c r="V241" t="str">
        <f t="shared" si="42"/>
        <v/>
      </c>
      <c r="W241" t="str">
        <f t="shared" si="42"/>
        <v/>
      </c>
      <c r="X241" t="str">
        <f t="shared" si="42"/>
        <v/>
      </c>
      <c r="Y241" t="str">
        <f t="shared" si="42"/>
        <v/>
      </c>
      <c r="Z241" t="str">
        <f t="shared" si="42"/>
        <v/>
      </c>
      <c r="AA241" t="str">
        <f t="shared" si="42"/>
        <v/>
      </c>
      <c r="AB241" t="str">
        <f t="shared" si="42"/>
        <v/>
      </c>
      <c r="AC241" t="str">
        <f t="shared" si="42"/>
        <v/>
      </c>
      <c r="AD241" t="str">
        <f t="shared" si="42"/>
        <v/>
      </c>
      <c r="AE241" t="str">
        <f t="shared" si="42"/>
        <v/>
      </c>
      <c r="AF241" t="str">
        <f t="shared" si="42"/>
        <v/>
      </c>
      <c r="AG241" t="str">
        <f t="shared" si="42"/>
        <v/>
      </c>
      <c r="AH241">
        <f t="shared" si="34"/>
        <v>0</v>
      </c>
      <c r="AI241">
        <f t="shared" si="35"/>
        <v>0</v>
      </c>
    </row>
    <row r="242" spans="2:35" ht="25.5" hidden="1" x14ac:dyDescent="0.2">
      <c r="B242" s="21" t="str">
        <f>IF(ISNA(LOOKUP($C242,BLIOTECAS!$B$1:$B$27,BLIOTECAS!C$1:C$27)),"",LOOKUP($C242,BLIOTECAS!$B$1:$B$27,BLIOTECAS!C$1:C$27))</f>
        <v/>
      </c>
      <c r="C242" t="str">
        <f>TABLA!E242</f>
        <v>F. Farmacia</v>
      </c>
      <c r="D242" s="134">
        <f>TABLA!AV242</f>
        <v>0</v>
      </c>
      <c r="E242" s="271" t="str">
        <f>TABLA!BA242</f>
        <v>Que el servicio continúe así, y que ahora, debido a la situación actual sigan actualizando el repositorio digital de libros electrónicos. Gracias. Un saludo</v>
      </c>
      <c r="F242" t="str">
        <f t="shared" si="43"/>
        <v>x</v>
      </c>
      <c r="G242" t="str">
        <f t="shared" si="43"/>
        <v/>
      </c>
      <c r="H242" t="str">
        <f t="shared" si="43"/>
        <v/>
      </c>
      <c r="I242" t="str">
        <f t="shared" si="43"/>
        <v/>
      </c>
      <c r="J242" t="str">
        <f t="shared" si="43"/>
        <v/>
      </c>
      <c r="K242" t="str">
        <f t="shared" si="43"/>
        <v>x</v>
      </c>
      <c r="L242" t="str">
        <f t="shared" si="43"/>
        <v/>
      </c>
      <c r="M242" t="str">
        <f t="shared" si="43"/>
        <v/>
      </c>
      <c r="N242" t="str">
        <f t="shared" si="43"/>
        <v/>
      </c>
      <c r="O242" t="str">
        <f t="shared" si="43"/>
        <v/>
      </c>
      <c r="P242" t="str">
        <f t="shared" si="43"/>
        <v>x</v>
      </c>
      <c r="Q242" t="str">
        <f t="shared" si="43"/>
        <v/>
      </c>
      <c r="R242" t="str">
        <f t="shared" si="43"/>
        <v/>
      </c>
      <c r="S242" t="str">
        <f t="shared" si="43"/>
        <v/>
      </c>
      <c r="T242" t="str">
        <f t="shared" si="43"/>
        <v/>
      </c>
      <c r="U242" t="str">
        <f t="shared" si="43"/>
        <v/>
      </c>
      <c r="V242" t="str">
        <f t="shared" si="42"/>
        <v/>
      </c>
      <c r="W242" t="str">
        <f t="shared" si="42"/>
        <v/>
      </c>
      <c r="X242" t="str">
        <f t="shared" si="42"/>
        <v/>
      </c>
      <c r="Y242" t="str">
        <f t="shared" si="42"/>
        <v/>
      </c>
      <c r="Z242" t="str">
        <f t="shared" si="42"/>
        <v/>
      </c>
      <c r="AA242" t="str">
        <f t="shared" si="42"/>
        <v/>
      </c>
      <c r="AB242" t="str">
        <f t="shared" si="42"/>
        <v/>
      </c>
      <c r="AC242" t="str">
        <f t="shared" si="42"/>
        <v/>
      </c>
      <c r="AD242" t="str">
        <f t="shared" si="42"/>
        <v/>
      </c>
      <c r="AE242" t="str">
        <f t="shared" si="42"/>
        <v/>
      </c>
      <c r="AF242" t="str">
        <f t="shared" si="42"/>
        <v/>
      </c>
      <c r="AG242" t="str">
        <f t="shared" si="42"/>
        <v/>
      </c>
      <c r="AH242">
        <f t="shared" si="34"/>
        <v>0</v>
      </c>
      <c r="AI242">
        <f t="shared" si="35"/>
        <v>1</v>
      </c>
    </row>
    <row r="243" spans="2:35" hidden="1" x14ac:dyDescent="0.2">
      <c r="B243" s="21" t="str">
        <f>IF(ISNA(LOOKUP($C243,BLIOTECAS!$B$1:$B$27,BLIOTECAS!C$1:C$27)),"",LOOKUP($C243,BLIOTECAS!$B$1:$B$27,BLIOTECAS!C$1:C$27))</f>
        <v/>
      </c>
      <c r="C243" t="str">
        <f>TABLA!E243</f>
        <v>F. Informática</v>
      </c>
      <c r="D243" s="134">
        <f>TABLA!AV243</f>
        <v>0</v>
      </c>
      <c r="E243" s="271">
        <f>TABLA!BA243</f>
        <v>0</v>
      </c>
      <c r="F243" t="str">
        <f t="shared" si="43"/>
        <v/>
      </c>
      <c r="G243" t="str">
        <f t="shared" si="43"/>
        <v/>
      </c>
      <c r="H243" t="str">
        <f t="shared" si="43"/>
        <v/>
      </c>
      <c r="I243" t="str">
        <f t="shared" si="43"/>
        <v/>
      </c>
      <c r="J243" t="str">
        <f t="shared" si="43"/>
        <v/>
      </c>
      <c r="K243" t="str">
        <f t="shared" si="43"/>
        <v/>
      </c>
      <c r="L243" t="str">
        <f t="shared" si="43"/>
        <v/>
      </c>
      <c r="M243" t="str">
        <f t="shared" si="43"/>
        <v/>
      </c>
      <c r="N243" t="str">
        <f t="shared" si="43"/>
        <v/>
      </c>
      <c r="O243" t="str">
        <f t="shared" si="43"/>
        <v/>
      </c>
      <c r="P243" t="str">
        <f t="shared" si="43"/>
        <v/>
      </c>
      <c r="Q243" t="str">
        <f t="shared" si="43"/>
        <v/>
      </c>
      <c r="R243" t="str">
        <f t="shared" si="43"/>
        <v/>
      </c>
      <c r="S243" t="str">
        <f t="shared" si="43"/>
        <v/>
      </c>
      <c r="T243" t="str">
        <f t="shared" si="43"/>
        <v/>
      </c>
      <c r="U243" t="str">
        <f t="shared" si="43"/>
        <v/>
      </c>
      <c r="V243" t="str">
        <f t="shared" si="42"/>
        <v/>
      </c>
      <c r="W243" t="str">
        <f t="shared" si="42"/>
        <v/>
      </c>
      <c r="X243" t="str">
        <f t="shared" si="42"/>
        <v/>
      </c>
      <c r="Y243" t="str">
        <f t="shared" si="42"/>
        <v/>
      </c>
      <c r="Z243" t="str">
        <f t="shared" si="42"/>
        <v/>
      </c>
      <c r="AA243" t="str">
        <f t="shared" si="42"/>
        <v/>
      </c>
      <c r="AB243" t="str">
        <f t="shared" si="42"/>
        <v/>
      </c>
      <c r="AC243" t="str">
        <f t="shared" si="42"/>
        <v/>
      </c>
      <c r="AD243" t="str">
        <f t="shared" si="42"/>
        <v/>
      </c>
      <c r="AE243" t="str">
        <f t="shared" si="42"/>
        <v/>
      </c>
      <c r="AF243" t="str">
        <f t="shared" si="42"/>
        <v/>
      </c>
      <c r="AG243" t="str">
        <f t="shared" si="42"/>
        <v/>
      </c>
      <c r="AH243">
        <f t="shared" si="34"/>
        <v>0</v>
      </c>
      <c r="AI243">
        <f t="shared" si="35"/>
        <v>0</v>
      </c>
    </row>
    <row r="244" spans="2:35" ht="25.5" hidden="1" x14ac:dyDescent="0.2">
      <c r="B244" s="21" t="str">
        <f>IF(ISNA(LOOKUP($C244,BLIOTECAS!$B$1:$B$27,BLIOTECAS!C$1:C$27)),"",LOOKUP($C244,BLIOTECAS!$B$1:$B$27,BLIOTECAS!C$1:C$27))</f>
        <v/>
      </c>
      <c r="C244" t="str">
        <f>TABLA!E244</f>
        <v>F. Ciencias Políticas y Sociología</v>
      </c>
      <c r="D244" s="134">
        <f>TABLA!AV244</f>
        <v>0</v>
      </c>
      <c r="E244" s="271" t="str">
        <f>TABLA!BA244</f>
        <v>Desde que se cambió en la web de la biblioteca el buscador de referencias, me resulta menos útil y tardo más en localizar libros y revistas</v>
      </c>
      <c r="F244" t="str">
        <f t="shared" si="43"/>
        <v/>
      </c>
      <c r="G244" t="str">
        <f t="shared" si="43"/>
        <v/>
      </c>
      <c r="H244" t="str">
        <f t="shared" si="43"/>
        <v/>
      </c>
      <c r="I244" t="str">
        <f t="shared" si="43"/>
        <v>x</v>
      </c>
      <c r="J244" t="str">
        <f t="shared" si="43"/>
        <v/>
      </c>
      <c r="K244" t="str">
        <f t="shared" si="43"/>
        <v/>
      </c>
      <c r="L244" t="str">
        <f t="shared" si="43"/>
        <v/>
      </c>
      <c r="M244" t="str">
        <f t="shared" si="43"/>
        <v/>
      </c>
      <c r="N244" t="str">
        <f t="shared" si="43"/>
        <v/>
      </c>
      <c r="O244" t="str">
        <f t="shared" si="43"/>
        <v/>
      </c>
      <c r="P244" t="str">
        <f t="shared" si="43"/>
        <v/>
      </c>
      <c r="Q244" t="str">
        <f t="shared" si="43"/>
        <v/>
      </c>
      <c r="R244" t="str">
        <f t="shared" si="43"/>
        <v/>
      </c>
      <c r="S244" t="str">
        <f t="shared" si="43"/>
        <v/>
      </c>
      <c r="T244" t="str">
        <f t="shared" si="43"/>
        <v/>
      </c>
      <c r="U244" t="str">
        <f t="shared" si="43"/>
        <v/>
      </c>
      <c r="V244" t="str">
        <f t="shared" si="42"/>
        <v/>
      </c>
      <c r="W244" t="str">
        <f t="shared" si="42"/>
        <v/>
      </c>
      <c r="X244" t="str">
        <f t="shared" si="42"/>
        <v/>
      </c>
      <c r="Y244" t="str">
        <f t="shared" si="42"/>
        <v/>
      </c>
      <c r="Z244" t="str">
        <f t="shared" si="42"/>
        <v/>
      </c>
      <c r="AA244" t="str">
        <f t="shared" si="42"/>
        <v/>
      </c>
      <c r="AB244" t="str">
        <f t="shared" si="42"/>
        <v/>
      </c>
      <c r="AC244" t="str">
        <f t="shared" si="42"/>
        <v/>
      </c>
      <c r="AD244" t="str">
        <f t="shared" si="42"/>
        <v/>
      </c>
      <c r="AE244" t="str">
        <f t="shared" si="42"/>
        <v/>
      </c>
      <c r="AF244" t="str">
        <f t="shared" si="42"/>
        <v>x</v>
      </c>
      <c r="AG244" t="str">
        <f t="shared" si="42"/>
        <v/>
      </c>
      <c r="AH244">
        <f t="shared" si="34"/>
        <v>0</v>
      </c>
      <c r="AI244">
        <f t="shared" si="35"/>
        <v>1</v>
      </c>
    </row>
    <row r="245" spans="2:35" hidden="1" x14ac:dyDescent="0.2">
      <c r="B245" s="21" t="str">
        <f>IF(ISNA(LOOKUP($C245,BLIOTECAS!$B$1:$B$27,BLIOTECAS!C$1:C$27)),"",LOOKUP($C245,BLIOTECAS!$B$1:$B$27,BLIOTECAS!C$1:C$27))</f>
        <v/>
      </c>
      <c r="C245" t="str">
        <f>TABLA!E245</f>
        <v>F. Ciencias Políticas y Sociología</v>
      </c>
      <c r="D245" s="134">
        <f>TABLA!AV245</f>
        <v>0</v>
      </c>
      <c r="E245" s="271">
        <f>TABLA!BA245</f>
        <v>0</v>
      </c>
      <c r="F245" t="str">
        <f t="shared" si="43"/>
        <v/>
      </c>
      <c r="G245" t="str">
        <f t="shared" si="43"/>
        <v/>
      </c>
      <c r="H245" t="str">
        <f t="shared" si="43"/>
        <v/>
      </c>
      <c r="I245" t="str">
        <f t="shared" si="43"/>
        <v/>
      </c>
      <c r="J245" t="str">
        <f t="shared" si="43"/>
        <v/>
      </c>
      <c r="K245" t="str">
        <f t="shared" si="43"/>
        <v/>
      </c>
      <c r="L245" t="str">
        <f t="shared" si="43"/>
        <v/>
      </c>
      <c r="M245" t="str">
        <f t="shared" si="43"/>
        <v/>
      </c>
      <c r="N245" t="str">
        <f t="shared" si="43"/>
        <v/>
      </c>
      <c r="O245" t="str">
        <f t="shared" si="43"/>
        <v/>
      </c>
      <c r="P245" t="str">
        <f t="shared" si="43"/>
        <v/>
      </c>
      <c r="Q245" t="str">
        <f t="shared" si="43"/>
        <v/>
      </c>
      <c r="R245" t="str">
        <f t="shared" si="43"/>
        <v/>
      </c>
      <c r="S245" t="str">
        <f t="shared" si="43"/>
        <v/>
      </c>
      <c r="T245" t="str">
        <f t="shared" si="43"/>
        <v/>
      </c>
      <c r="U245" t="str">
        <f t="shared" si="43"/>
        <v/>
      </c>
      <c r="V245" t="str">
        <f t="shared" si="42"/>
        <v/>
      </c>
      <c r="W245" t="str">
        <f t="shared" si="42"/>
        <v/>
      </c>
      <c r="X245" t="str">
        <f t="shared" si="42"/>
        <v/>
      </c>
      <c r="Y245" t="str">
        <f t="shared" si="42"/>
        <v/>
      </c>
      <c r="Z245" t="str">
        <f t="shared" si="42"/>
        <v/>
      </c>
      <c r="AA245" t="str">
        <f t="shared" si="42"/>
        <v/>
      </c>
      <c r="AB245" t="str">
        <f t="shared" si="42"/>
        <v/>
      </c>
      <c r="AC245" t="str">
        <f t="shared" si="42"/>
        <v/>
      </c>
      <c r="AD245" t="str">
        <f t="shared" si="42"/>
        <v/>
      </c>
      <c r="AE245" t="str">
        <f t="shared" si="42"/>
        <v/>
      </c>
      <c r="AF245" t="str">
        <f t="shared" si="42"/>
        <v/>
      </c>
      <c r="AG245" t="str">
        <f t="shared" si="42"/>
        <v/>
      </c>
      <c r="AH245">
        <f t="shared" si="34"/>
        <v>0</v>
      </c>
      <c r="AI245">
        <f t="shared" si="35"/>
        <v>0</v>
      </c>
    </row>
    <row r="246" spans="2:35" hidden="1" x14ac:dyDescent="0.2">
      <c r="B246" s="21" t="str">
        <f>IF(ISNA(LOOKUP($C246,BLIOTECAS!$B$1:$B$27,BLIOTECAS!C$1:C$27)),"",LOOKUP($C246,BLIOTECAS!$B$1:$B$27,BLIOTECAS!C$1:C$27))</f>
        <v/>
      </c>
      <c r="C246" t="str">
        <f>TABLA!E246</f>
        <v>F. Filosofía</v>
      </c>
      <c r="D246" s="134">
        <f>TABLA!AV246</f>
        <v>0</v>
      </c>
      <c r="E246" s="271">
        <f>TABLA!BA246</f>
        <v>0</v>
      </c>
      <c r="F246" t="str">
        <f t="shared" si="43"/>
        <v/>
      </c>
      <c r="G246" t="str">
        <f t="shared" si="43"/>
        <v/>
      </c>
      <c r="H246" t="str">
        <f t="shared" si="43"/>
        <v/>
      </c>
      <c r="I246" t="str">
        <f t="shared" si="43"/>
        <v/>
      </c>
      <c r="J246" t="str">
        <f t="shared" si="43"/>
        <v/>
      </c>
      <c r="K246" t="str">
        <f t="shared" si="43"/>
        <v/>
      </c>
      <c r="L246" t="str">
        <f t="shared" si="43"/>
        <v/>
      </c>
      <c r="M246" t="str">
        <f t="shared" si="43"/>
        <v/>
      </c>
      <c r="N246" t="str">
        <f t="shared" si="43"/>
        <v/>
      </c>
      <c r="O246" t="str">
        <f t="shared" si="43"/>
        <v/>
      </c>
      <c r="P246" t="str">
        <f t="shared" si="43"/>
        <v/>
      </c>
      <c r="Q246" t="str">
        <f t="shared" si="43"/>
        <v/>
      </c>
      <c r="R246" t="str">
        <f t="shared" si="43"/>
        <v/>
      </c>
      <c r="S246" t="str">
        <f t="shared" si="43"/>
        <v/>
      </c>
      <c r="T246" t="str">
        <f t="shared" si="43"/>
        <v/>
      </c>
      <c r="U246" t="str">
        <f t="shared" si="43"/>
        <v/>
      </c>
      <c r="V246" t="str">
        <f t="shared" si="42"/>
        <v/>
      </c>
      <c r="W246" t="str">
        <f t="shared" si="42"/>
        <v/>
      </c>
      <c r="X246" t="str">
        <f t="shared" si="42"/>
        <v/>
      </c>
      <c r="Y246" t="str">
        <f t="shared" si="42"/>
        <v/>
      </c>
      <c r="Z246" t="str">
        <f t="shared" si="42"/>
        <v/>
      </c>
      <c r="AA246" t="str">
        <f t="shared" si="42"/>
        <v/>
      </c>
      <c r="AB246" t="str">
        <f t="shared" si="42"/>
        <v/>
      </c>
      <c r="AC246" t="str">
        <f t="shared" si="42"/>
        <v/>
      </c>
      <c r="AD246" t="str">
        <f t="shared" si="42"/>
        <v/>
      </c>
      <c r="AE246" t="str">
        <f t="shared" si="42"/>
        <v/>
      </c>
      <c r="AF246" t="str">
        <f t="shared" si="42"/>
        <v/>
      </c>
      <c r="AG246" t="str">
        <f t="shared" si="42"/>
        <v/>
      </c>
      <c r="AH246">
        <f t="shared" si="34"/>
        <v>0</v>
      </c>
      <c r="AI246">
        <f t="shared" si="35"/>
        <v>0</v>
      </c>
    </row>
    <row r="247" spans="2:35" ht="25.5" hidden="1" x14ac:dyDescent="0.2">
      <c r="B247" s="21" t="str">
        <f>IF(ISNA(LOOKUP($C247,BLIOTECAS!$B$1:$B$27,BLIOTECAS!C$1:C$27)),"",LOOKUP($C247,BLIOTECAS!$B$1:$B$27,BLIOTECAS!C$1:C$27))</f>
        <v/>
      </c>
      <c r="C247" t="str">
        <f>TABLA!E247</f>
        <v>F. Veterinaria</v>
      </c>
      <c r="D247" s="134">
        <f>TABLA!AV247</f>
        <v>0</v>
      </c>
      <c r="E247" s="271" t="str">
        <f>TABLA!BA247</f>
        <v>Quiero desde aquí dar las GRACIAS a todo el personal de la biblioteca de la Fac. de Veterinaria por su amabilidad, profesionalidad y buen hacer.</v>
      </c>
      <c r="F247" t="str">
        <f t="shared" si="43"/>
        <v/>
      </c>
      <c r="G247" t="str">
        <f t="shared" si="43"/>
        <v/>
      </c>
      <c r="H247" t="str">
        <f t="shared" si="43"/>
        <v/>
      </c>
      <c r="I247" t="str">
        <f t="shared" si="43"/>
        <v/>
      </c>
      <c r="J247" t="str">
        <f t="shared" si="43"/>
        <v/>
      </c>
      <c r="K247" t="str">
        <f t="shared" si="43"/>
        <v/>
      </c>
      <c r="L247" t="str">
        <f t="shared" si="43"/>
        <v/>
      </c>
      <c r="M247" t="str">
        <f t="shared" si="43"/>
        <v/>
      </c>
      <c r="N247" t="str">
        <f t="shared" si="43"/>
        <v/>
      </c>
      <c r="O247" t="str">
        <f t="shared" si="43"/>
        <v/>
      </c>
      <c r="P247" t="str">
        <f t="shared" si="43"/>
        <v/>
      </c>
      <c r="Q247" t="str">
        <f t="shared" si="43"/>
        <v/>
      </c>
      <c r="R247" t="str">
        <f t="shared" si="43"/>
        <v/>
      </c>
      <c r="S247" t="str">
        <f t="shared" si="43"/>
        <v/>
      </c>
      <c r="T247" t="str">
        <f t="shared" si="43"/>
        <v/>
      </c>
      <c r="U247" t="str">
        <f t="shared" si="43"/>
        <v/>
      </c>
      <c r="V247" t="str">
        <f t="shared" si="42"/>
        <v/>
      </c>
      <c r="W247" t="str">
        <f t="shared" si="42"/>
        <v/>
      </c>
      <c r="X247" t="str">
        <f t="shared" si="42"/>
        <v/>
      </c>
      <c r="Y247" t="str">
        <f t="shared" si="42"/>
        <v/>
      </c>
      <c r="Z247" t="str">
        <f t="shared" si="42"/>
        <v/>
      </c>
      <c r="AA247" t="str">
        <f t="shared" si="42"/>
        <v>x</v>
      </c>
      <c r="AB247" t="str">
        <f t="shared" si="42"/>
        <v/>
      </c>
      <c r="AC247" t="str">
        <f t="shared" si="42"/>
        <v/>
      </c>
      <c r="AD247" t="str">
        <f t="shared" si="42"/>
        <v/>
      </c>
      <c r="AE247" t="str">
        <f t="shared" si="42"/>
        <v/>
      </c>
      <c r="AF247" t="str">
        <f t="shared" si="42"/>
        <v/>
      </c>
      <c r="AG247" t="str">
        <f t="shared" si="42"/>
        <v/>
      </c>
      <c r="AH247">
        <f t="shared" si="34"/>
        <v>0</v>
      </c>
      <c r="AI247">
        <f t="shared" si="35"/>
        <v>1</v>
      </c>
    </row>
    <row r="248" spans="2:35" hidden="1" x14ac:dyDescent="0.2">
      <c r="B248" s="21" t="str">
        <f>IF(ISNA(LOOKUP($C248,BLIOTECAS!$B$1:$B$27,BLIOTECAS!C$1:C$27)),"",LOOKUP($C248,BLIOTECAS!$B$1:$B$27,BLIOTECAS!C$1:C$27))</f>
        <v/>
      </c>
      <c r="C248" t="str">
        <f>TABLA!E248</f>
        <v>F. Psicología</v>
      </c>
      <c r="D248" s="134">
        <f>TABLA!AV248</f>
        <v>0</v>
      </c>
      <c r="E248" s="271">
        <f>TABLA!BA248</f>
        <v>0</v>
      </c>
      <c r="F248" t="str">
        <f t="shared" si="43"/>
        <v/>
      </c>
      <c r="G248" t="str">
        <f t="shared" si="43"/>
        <v/>
      </c>
      <c r="H248" t="str">
        <f t="shared" si="43"/>
        <v/>
      </c>
      <c r="I248" t="str">
        <f t="shared" si="43"/>
        <v/>
      </c>
      <c r="J248" t="str">
        <f t="shared" si="43"/>
        <v/>
      </c>
      <c r="K248" t="str">
        <f t="shared" si="43"/>
        <v/>
      </c>
      <c r="L248" t="str">
        <f t="shared" si="43"/>
        <v/>
      </c>
      <c r="M248" t="str">
        <f t="shared" si="43"/>
        <v/>
      </c>
      <c r="N248" t="str">
        <f t="shared" si="43"/>
        <v/>
      </c>
      <c r="O248" t="str">
        <f t="shared" si="43"/>
        <v/>
      </c>
      <c r="P248" t="str">
        <f t="shared" si="43"/>
        <v/>
      </c>
      <c r="Q248" t="str">
        <f t="shared" si="43"/>
        <v/>
      </c>
      <c r="R248" t="str">
        <f t="shared" si="43"/>
        <v/>
      </c>
      <c r="S248" t="str">
        <f t="shared" si="43"/>
        <v/>
      </c>
      <c r="T248" t="str">
        <f t="shared" si="43"/>
        <v/>
      </c>
      <c r="U248" t="str">
        <f t="shared" si="43"/>
        <v/>
      </c>
      <c r="V248" t="str">
        <f t="shared" si="42"/>
        <v/>
      </c>
      <c r="W248" t="str">
        <f t="shared" si="42"/>
        <v/>
      </c>
      <c r="X248" t="str">
        <f t="shared" si="42"/>
        <v/>
      </c>
      <c r="Y248" t="str">
        <f t="shared" si="42"/>
        <v/>
      </c>
      <c r="Z248" t="str">
        <f t="shared" si="42"/>
        <v/>
      </c>
      <c r="AA248" t="str">
        <f t="shared" si="42"/>
        <v/>
      </c>
      <c r="AB248" t="str">
        <f t="shared" si="42"/>
        <v/>
      </c>
      <c r="AC248" t="str">
        <f t="shared" si="42"/>
        <v/>
      </c>
      <c r="AD248" t="str">
        <f t="shared" si="42"/>
        <v/>
      </c>
      <c r="AE248" t="str">
        <f t="shared" si="42"/>
        <v/>
      </c>
      <c r="AF248" t="str">
        <f t="shared" si="42"/>
        <v/>
      </c>
      <c r="AG248" t="str">
        <f t="shared" si="42"/>
        <v/>
      </c>
      <c r="AH248">
        <f t="shared" si="34"/>
        <v>0</v>
      </c>
      <c r="AI248">
        <f t="shared" si="35"/>
        <v>0</v>
      </c>
    </row>
    <row r="249" spans="2:35" hidden="1" x14ac:dyDescent="0.2">
      <c r="B249" s="21" t="str">
        <f>IF(ISNA(LOOKUP($C249,BLIOTECAS!$B$1:$B$27,BLIOTECAS!C$1:C$27)),"",LOOKUP($C249,BLIOTECAS!$B$1:$B$27,BLIOTECAS!C$1:C$27))</f>
        <v/>
      </c>
      <c r="C249" t="str">
        <f>TABLA!E249</f>
        <v>F. Ciencias Políticas y Sociología</v>
      </c>
      <c r="D249" s="134">
        <f>TABLA!AV249</f>
        <v>0</v>
      </c>
      <c r="E249" s="271">
        <f>TABLA!BA249</f>
        <v>0</v>
      </c>
      <c r="F249" t="str">
        <f t="shared" si="43"/>
        <v/>
      </c>
      <c r="G249" t="str">
        <f t="shared" si="43"/>
        <v/>
      </c>
      <c r="H249" t="str">
        <f t="shared" si="43"/>
        <v/>
      </c>
      <c r="I249" t="str">
        <f t="shared" si="43"/>
        <v/>
      </c>
      <c r="J249" t="str">
        <f t="shared" si="43"/>
        <v/>
      </c>
      <c r="K249" t="str">
        <f t="shared" si="43"/>
        <v/>
      </c>
      <c r="L249" t="str">
        <f t="shared" si="43"/>
        <v/>
      </c>
      <c r="M249" t="str">
        <f t="shared" si="43"/>
        <v/>
      </c>
      <c r="N249" t="str">
        <f t="shared" si="43"/>
        <v/>
      </c>
      <c r="O249" t="str">
        <f t="shared" si="43"/>
        <v/>
      </c>
      <c r="P249" t="str">
        <f t="shared" si="43"/>
        <v/>
      </c>
      <c r="Q249" t="str">
        <f t="shared" si="43"/>
        <v/>
      </c>
      <c r="R249" t="str">
        <f t="shared" si="43"/>
        <v/>
      </c>
      <c r="S249" t="str">
        <f t="shared" si="43"/>
        <v/>
      </c>
      <c r="T249" t="str">
        <f t="shared" si="43"/>
        <v/>
      </c>
      <c r="U249" t="str">
        <f t="shared" si="43"/>
        <v/>
      </c>
      <c r="V249" t="str">
        <f t="shared" si="42"/>
        <v/>
      </c>
      <c r="W249" t="str">
        <f t="shared" si="42"/>
        <v/>
      </c>
      <c r="X249" t="str">
        <f t="shared" si="42"/>
        <v/>
      </c>
      <c r="Y249" t="str">
        <f t="shared" si="42"/>
        <v/>
      </c>
      <c r="Z249" t="str">
        <f t="shared" si="42"/>
        <v/>
      </c>
      <c r="AA249" t="str">
        <f t="shared" si="42"/>
        <v/>
      </c>
      <c r="AB249" t="str">
        <f t="shared" si="42"/>
        <v/>
      </c>
      <c r="AC249" t="str">
        <f t="shared" si="42"/>
        <v/>
      </c>
      <c r="AD249" t="str">
        <f t="shared" si="42"/>
        <v/>
      </c>
      <c r="AE249" t="str">
        <f t="shared" si="42"/>
        <v/>
      </c>
      <c r="AF249" t="str">
        <f t="shared" si="42"/>
        <v/>
      </c>
      <c r="AG249" t="str">
        <f t="shared" si="42"/>
        <v/>
      </c>
      <c r="AH249">
        <f t="shared" si="34"/>
        <v>0</v>
      </c>
      <c r="AI249">
        <f t="shared" si="35"/>
        <v>0</v>
      </c>
    </row>
    <row r="250" spans="2:35" hidden="1" x14ac:dyDescent="0.2">
      <c r="B250" s="21" t="str">
        <f>IF(ISNA(LOOKUP($C250,BLIOTECAS!$B$1:$B$27,BLIOTECAS!C$1:C$27)),"",LOOKUP($C250,BLIOTECAS!$B$1:$B$27,BLIOTECAS!C$1:C$27))</f>
        <v/>
      </c>
      <c r="C250" t="str">
        <f>TABLA!E250</f>
        <v>F. Derecho</v>
      </c>
      <c r="D250" s="134">
        <f>TABLA!AV250</f>
        <v>0</v>
      </c>
      <c r="E250" s="271">
        <f>TABLA!BA250</f>
        <v>0</v>
      </c>
      <c r="F250" t="str">
        <f t="shared" si="43"/>
        <v/>
      </c>
      <c r="G250" t="str">
        <f t="shared" si="43"/>
        <v/>
      </c>
      <c r="H250" t="str">
        <f t="shared" si="43"/>
        <v/>
      </c>
      <c r="I250" t="str">
        <f t="shared" si="43"/>
        <v/>
      </c>
      <c r="J250" t="str">
        <f t="shared" si="43"/>
        <v/>
      </c>
      <c r="K250" t="str">
        <f t="shared" si="43"/>
        <v/>
      </c>
      <c r="L250" t="str">
        <f t="shared" si="43"/>
        <v/>
      </c>
      <c r="M250" t="str">
        <f t="shared" si="43"/>
        <v/>
      </c>
      <c r="N250" t="str">
        <f t="shared" si="43"/>
        <v/>
      </c>
      <c r="O250" t="str">
        <f t="shared" si="43"/>
        <v/>
      </c>
      <c r="P250" t="str">
        <f t="shared" si="43"/>
        <v/>
      </c>
      <c r="Q250" t="str">
        <f t="shared" si="43"/>
        <v/>
      </c>
      <c r="R250" t="str">
        <f t="shared" si="43"/>
        <v/>
      </c>
      <c r="S250" t="str">
        <f t="shared" si="43"/>
        <v/>
      </c>
      <c r="T250" t="str">
        <f t="shared" si="43"/>
        <v/>
      </c>
      <c r="U250" t="str">
        <f t="shared" si="43"/>
        <v/>
      </c>
      <c r="V250" t="str">
        <f t="shared" si="42"/>
        <v/>
      </c>
      <c r="W250" t="str">
        <f t="shared" si="42"/>
        <v/>
      </c>
      <c r="X250" t="str">
        <f t="shared" si="42"/>
        <v/>
      </c>
      <c r="Y250" t="str">
        <f t="shared" si="42"/>
        <v/>
      </c>
      <c r="Z250" t="str">
        <f t="shared" si="42"/>
        <v/>
      </c>
      <c r="AA250" t="str">
        <f t="shared" si="42"/>
        <v/>
      </c>
      <c r="AB250" t="str">
        <f t="shared" si="42"/>
        <v/>
      </c>
      <c r="AC250" t="str">
        <f t="shared" si="42"/>
        <v/>
      </c>
      <c r="AD250" t="str">
        <f t="shared" si="42"/>
        <v/>
      </c>
      <c r="AE250" t="str">
        <f t="shared" si="42"/>
        <v/>
      </c>
      <c r="AF250" t="str">
        <f t="shared" si="42"/>
        <v/>
      </c>
      <c r="AG250" t="str">
        <f t="shared" si="42"/>
        <v/>
      </c>
      <c r="AH250">
        <f t="shared" si="34"/>
        <v>0</v>
      </c>
      <c r="AI250">
        <f t="shared" si="35"/>
        <v>0</v>
      </c>
    </row>
    <row r="251" spans="2:35" hidden="1" x14ac:dyDescent="0.2">
      <c r="B251" s="21" t="str">
        <f>IF(ISNA(LOOKUP($C251,BLIOTECAS!$B$1:$B$27,BLIOTECAS!C$1:C$27)),"",LOOKUP($C251,BLIOTECAS!$B$1:$B$27,BLIOTECAS!C$1:C$27))</f>
        <v/>
      </c>
      <c r="C251" t="str">
        <f>TABLA!E251</f>
        <v>F. Filosofía</v>
      </c>
      <c r="D251" s="134">
        <f>TABLA!AV251</f>
        <v>0</v>
      </c>
      <c r="E251" s="271" t="str">
        <f>TABLA!BA251</f>
        <v>El trabajo del personal de Biblioteca me parece excelente.</v>
      </c>
      <c r="F251" t="str">
        <f t="shared" si="43"/>
        <v/>
      </c>
      <c r="G251" t="str">
        <f t="shared" si="43"/>
        <v/>
      </c>
      <c r="H251" t="str">
        <f t="shared" si="43"/>
        <v/>
      </c>
      <c r="I251" t="str">
        <f t="shared" si="43"/>
        <v/>
      </c>
      <c r="J251" t="str">
        <f t="shared" si="43"/>
        <v/>
      </c>
      <c r="K251" t="str">
        <f t="shared" si="43"/>
        <v/>
      </c>
      <c r="L251" t="str">
        <f t="shared" si="43"/>
        <v/>
      </c>
      <c r="M251" t="str">
        <f t="shared" si="43"/>
        <v/>
      </c>
      <c r="N251" t="str">
        <f t="shared" si="43"/>
        <v/>
      </c>
      <c r="O251" t="str">
        <f t="shared" si="43"/>
        <v/>
      </c>
      <c r="P251" t="str">
        <f t="shared" si="43"/>
        <v/>
      </c>
      <c r="Q251" t="str">
        <f t="shared" si="43"/>
        <v/>
      </c>
      <c r="R251" t="str">
        <f t="shared" si="43"/>
        <v/>
      </c>
      <c r="S251" t="str">
        <f t="shared" si="43"/>
        <v/>
      </c>
      <c r="T251" t="str">
        <f t="shared" si="43"/>
        <v/>
      </c>
      <c r="U251" t="str">
        <f t="shared" si="43"/>
        <v/>
      </c>
      <c r="V251" t="str">
        <f t="shared" si="42"/>
        <v/>
      </c>
      <c r="W251" t="str">
        <f t="shared" si="42"/>
        <v/>
      </c>
      <c r="X251" t="str">
        <f t="shared" si="42"/>
        <v/>
      </c>
      <c r="Y251" t="str">
        <f t="shared" si="42"/>
        <v/>
      </c>
      <c r="Z251" t="str">
        <f t="shared" si="42"/>
        <v/>
      </c>
      <c r="AA251" t="str">
        <f t="shared" si="42"/>
        <v>x</v>
      </c>
      <c r="AB251" t="str">
        <f t="shared" si="42"/>
        <v/>
      </c>
      <c r="AC251" t="str">
        <f t="shared" si="42"/>
        <v/>
      </c>
      <c r="AD251" t="str">
        <f t="shared" si="42"/>
        <v/>
      </c>
      <c r="AE251" t="str">
        <f t="shared" si="42"/>
        <v/>
      </c>
      <c r="AF251" t="str">
        <f t="shared" si="42"/>
        <v/>
      </c>
      <c r="AG251" t="str">
        <f t="shared" si="42"/>
        <v/>
      </c>
      <c r="AH251">
        <f t="shared" si="34"/>
        <v>0</v>
      </c>
      <c r="AI251">
        <f t="shared" si="35"/>
        <v>1</v>
      </c>
    </row>
    <row r="252" spans="2:35" hidden="1" x14ac:dyDescent="0.2">
      <c r="B252" s="21" t="str">
        <f>IF(ISNA(LOOKUP($C252,BLIOTECAS!$B$1:$B$27,BLIOTECAS!C$1:C$27)),"",LOOKUP($C252,BLIOTECAS!$B$1:$B$27,BLIOTECAS!C$1:C$27))</f>
        <v/>
      </c>
      <c r="C252" t="str">
        <f>TABLA!E252</f>
        <v>F. Bellas Artes</v>
      </c>
      <c r="D252" s="134">
        <f>TABLA!AV252</f>
        <v>0</v>
      </c>
      <c r="E252" s="271">
        <f>TABLA!BA252</f>
        <v>0</v>
      </c>
      <c r="F252" t="str">
        <f t="shared" si="43"/>
        <v/>
      </c>
      <c r="G252" t="str">
        <f t="shared" si="43"/>
        <v/>
      </c>
      <c r="H252" t="str">
        <f t="shared" si="43"/>
        <v/>
      </c>
      <c r="I252" t="str">
        <f t="shared" si="43"/>
        <v/>
      </c>
      <c r="J252" t="str">
        <f t="shared" si="43"/>
        <v/>
      </c>
      <c r="K252" t="str">
        <f t="shared" si="43"/>
        <v/>
      </c>
      <c r="L252" t="str">
        <f t="shared" si="43"/>
        <v/>
      </c>
      <c r="M252" t="str">
        <f t="shared" si="43"/>
        <v/>
      </c>
      <c r="N252" t="str">
        <f t="shared" si="43"/>
        <v/>
      </c>
      <c r="O252" t="str">
        <f t="shared" si="43"/>
        <v/>
      </c>
      <c r="P252" t="str">
        <f t="shared" si="43"/>
        <v/>
      </c>
      <c r="Q252" t="str">
        <f t="shared" si="43"/>
        <v/>
      </c>
      <c r="R252" t="str">
        <f t="shared" si="43"/>
        <v/>
      </c>
      <c r="S252" t="str">
        <f t="shared" si="43"/>
        <v/>
      </c>
      <c r="T252" t="str">
        <f t="shared" si="43"/>
        <v/>
      </c>
      <c r="U252" t="str">
        <f t="shared" si="43"/>
        <v/>
      </c>
      <c r="V252" t="str">
        <f t="shared" si="42"/>
        <v/>
      </c>
      <c r="W252" t="str">
        <f t="shared" si="42"/>
        <v/>
      </c>
      <c r="X252" t="str">
        <f t="shared" si="42"/>
        <v/>
      </c>
      <c r="Y252" t="str">
        <f t="shared" si="42"/>
        <v/>
      </c>
      <c r="Z252" t="str">
        <f t="shared" si="42"/>
        <v/>
      </c>
      <c r="AA252" t="str">
        <f t="shared" si="42"/>
        <v/>
      </c>
      <c r="AB252" t="str">
        <f t="shared" si="42"/>
        <v/>
      </c>
      <c r="AC252" t="str">
        <f t="shared" si="42"/>
        <v/>
      </c>
      <c r="AD252" t="str">
        <f t="shared" si="42"/>
        <v/>
      </c>
      <c r="AE252" t="str">
        <f t="shared" si="42"/>
        <v/>
      </c>
      <c r="AF252" t="str">
        <f t="shared" si="42"/>
        <v/>
      </c>
      <c r="AG252" t="str">
        <f t="shared" si="42"/>
        <v/>
      </c>
      <c r="AH252">
        <f t="shared" si="34"/>
        <v>0</v>
      </c>
      <c r="AI252">
        <f t="shared" si="35"/>
        <v>0</v>
      </c>
    </row>
    <row r="253" spans="2:35" hidden="1" x14ac:dyDescent="0.2">
      <c r="B253" s="21" t="str">
        <f>IF(ISNA(LOOKUP($C253,BLIOTECAS!$B$1:$B$27,BLIOTECAS!C$1:C$27)),"",LOOKUP($C253,BLIOTECAS!$B$1:$B$27,BLIOTECAS!C$1:C$27))</f>
        <v/>
      </c>
      <c r="C253" t="str">
        <f>TABLA!E253</f>
        <v>F. Psicología</v>
      </c>
      <c r="D253" s="134">
        <f>TABLA!AV253</f>
        <v>0</v>
      </c>
      <c r="E253" s="271">
        <f>TABLA!BA253</f>
        <v>0</v>
      </c>
      <c r="F253" t="str">
        <f t="shared" si="43"/>
        <v/>
      </c>
      <c r="G253" t="str">
        <f t="shared" si="43"/>
        <v/>
      </c>
      <c r="H253" t="str">
        <f t="shared" si="43"/>
        <v/>
      </c>
      <c r="I253" t="str">
        <f t="shared" si="43"/>
        <v/>
      </c>
      <c r="J253" t="str">
        <f t="shared" si="43"/>
        <v/>
      </c>
      <c r="K253" t="str">
        <f t="shared" si="43"/>
        <v/>
      </c>
      <c r="L253" t="str">
        <f t="shared" si="43"/>
        <v/>
      </c>
      <c r="M253" t="str">
        <f t="shared" si="43"/>
        <v/>
      </c>
      <c r="N253" t="str">
        <f t="shared" si="43"/>
        <v/>
      </c>
      <c r="O253" t="str">
        <f t="shared" si="43"/>
        <v/>
      </c>
      <c r="P253" t="str">
        <f t="shared" si="43"/>
        <v/>
      </c>
      <c r="Q253" t="str">
        <f t="shared" si="43"/>
        <v/>
      </c>
      <c r="R253" t="str">
        <f t="shared" si="43"/>
        <v/>
      </c>
      <c r="S253" t="str">
        <f t="shared" si="43"/>
        <v/>
      </c>
      <c r="T253" t="str">
        <f t="shared" si="43"/>
        <v/>
      </c>
      <c r="U253" t="str">
        <f t="shared" si="43"/>
        <v/>
      </c>
      <c r="V253" t="str">
        <f t="shared" si="42"/>
        <v/>
      </c>
      <c r="W253" t="str">
        <f t="shared" si="42"/>
        <v/>
      </c>
      <c r="X253" t="str">
        <f t="shared" si="42"/>
        <v/>
      </c>
      <c r="Y253" t="str">
        <f t="shared" si="42"/>
        <v/>
      </c>
      <c r="Z253" t="str">
        <f t="shared" si="42"/>
        <v/>
      </c>
      <c r="AA253" t="str">
        <f t="shared" si="42"/>
        <v/>
      </c>
      <c r="AB253" t="str">
        <f t="shared" si="42"/>
        <v/>
      </c>
      <c r="AC253" t="str">
        <f t="shared" si="42"/>
        <v/>
      </c>
      <c r="AD253" t="str">
        <f t="shared" si="42"/>
        <v/>
      </c>
      <c r="AE253" t="str">
        <f t="shared" si="42"/>
        <v/>
      </c>
      <c r="AF253" t="str">
        <f t="shared" si="42"/>
        <v/>
      </c>
      <c r="AG253" t="str">
        <f t="shared" si="42"/>
        <v/>
      </c>
      <c r="AH253">
        <f t="shared" si="34"/>
        <v>0</v>
      </c>
      <c r="AI253">
        <f t="shared" si="35"/>
        <v>0</v>
      </c>
    </row>
    <row r="254" spans="2:35" hidden="1" x14ac:dyDescent="0.2">
      <c r="B254" s="21" t="str">
        <f>IF(ISNA(LOOKUP($C254,BLIOTECAS!$B$1:$B$27,BLIOTECAS!C$1:C$27)),"",LOOKUP($C254,BLIOTECAS!$B$1:$B$27,BLIOTECAS!C$1:C$27))</f>
        <v/>
      </c>
      <c r="C254" t="str">
        <f>TABLA!E254</f>
        <v>F. Psicología</v>
      </c>
      <c r="D254" s="134">
        <f>TABLA!AV254</f>
        <v>0</v>
      </c>
      <c r="E254" s="271">
        <f>TABLA!BA254</f>
        <v>0</v>
      </c>
      <c r="F254" t="str">
        <f t="shared" si="43"/>
        <v/>
      </c>
      <c r="G254" t="str">
        <f t="shared" si="43"/>
        <v/>
      </c>
      <c r="H254" t="str">
        <f t="shared" si="43"/>
        <v/>
      </c>
      <c r="I254" t="str">
        <f t="shared" si="43"/>
        <v/>
      </c>
      <c r="J254" t="str">
        <f t="shared" si="43"/>
        <v/>
      </c>
      <c r="K254" t="str">
        <f t="shared" si="43"/>
        <v/>
      </c>
      <c r="L254" t="str">
        <f t="shared" si="43"/>
        <v/>
      </c>
      <c r="M254" t="str">
        <f t="shared" si="43"/>
        <v/>
      </c>
      <c r="N254" t="str">
        <f t="shared" si="43"/>
        <v/>
      </c>
      <c r="O254" t="str">
        <f t="shared" si="43"/>
        <v/>
      </c>
      <c r="P254" t="str">
        <f t="shared" si="43"/>
        <v/>
      </c>
      <c r="Q254" t="str">
        <f t="shared" si="43"/>
        <v/>
      </c>
      <c r="R254" t="str">
        <f t="shared" si="43"/>
        <v/>
      </c>
      <c r="S254" t="str">
        <f t="shared" si="43"/>
        <v/>
      </c>
      <c r="T254" t="str">
        <f t="shared" si="43"/>
        <v/>
      </c>
      <c r="U254" t="str">
        <f t="shared" si="43"/>
        <v/>
      </c>
      <c r="V254" t="str">
        <f t="shared" si="42"/>
        <v/>
      </c>
      <c r="W254" t="str">
        <f t="shared" si="42"/>
        <v/>
      </c>
      <c r="X254" t="str">
        <f t="shared" si="42"/>
        <v/>
      </c>
      <c r="Y254" t="str">
        <f t="shared" si="42"/>
        <v/>
      </c>
      <c r="Z254" t="str">
        <f t="shared" si="42"/>
        <v/>
      </c>
      <c r="AA254" t="str">
        <f t="shared" si="42"/>
        <v/>
      </c>
      <c r="AB254" t="str">
        <f t="shared" si="42"/>
        <v/>
      </c>
      <c r="AC254" t="str">
        <f t="shared" si="42"/>
        <v/>
      </c>
      <c r="AD254" t="str">
        <f t="shared" si="42"/>
        <v/>
      </c>
      <c r="AE254" t="str">
        <f t="shared" si="42"/>
        <v/>
      </c>
      <c r="AF254" t="str">
        <f t="shared" si="42"/>
        <v/>
      </c>
      <c r="AG254" t="str">
        <f t="shared" si="42"/>
        <v/>
      </c>
      <c r="AH254">
        <f t="shared" ref="AH254:AH317" si="44">COUNTIF(D254,"&lt;&gt;0")</f>
        <v>0</v>
      </c>
      <c r="AI254">
        <f t="shared" ref="AI254:AI317" si="45">COUNTIF(E254,"&lt;&gt;0")</f>
        <v>0</v>
      </c>
    </row>
    <row r="255" spans="2:35" hidden="1" x14ac:dyDescent="0.2">
      <c r="B255" s="21" t="str">
        <f>IF(ISNA(LOOKUP($C255,BLIOTECAS!$B$1:$B$27,BLIOTECAS!C$1:C$27)),"",LOOKUP($C255,BLIOTECAS!$B$1:$B$27,BLIOTECAS!C$1:C$27))</f>
        <v/>
      </c>
      <c r="C255" t="str">
        <f>TABLA!E255</f>
        <v>F. Medicina</v>
      </c>
      <c r="D255" s="134">
        <f>TABLA!AV255</f>
        <v>0</v>
      </c>
      <c r="E255" s="271">
        <f>TABLA!BA255</f>
        <v>0</v>
      </c>
      <c r="F255" t="str">
        <f t="shared" si="43"/>
        <v/>
      </c>
      <c r="G255" t="str">
        <f t="shared" si="43"/>
        <v/>
      </c>
      <c r="H255" t="str">
        <f t="shared" si="43"/>
        <v/>
      </c>
      <c r="I255" t="str">
        <f t="shared" si="43"/>
        <v/>
      </c>
      <c r="J255" t="str">
        <f t="shared" si="43"/>
        <v/>
      </c>
      <c r="K255" t="str">
        <f t="shared" si="43"/>
        <v/>
      </c>
      <c r="L255" t="str">
        <f t="shared" si="43"/>
        <v/>
      </c>
      <c r="M255" t="str">
        <f t="shared" si="43"/>
        <v/>
      </c>
      <c r="N255" t="str">
        <f t="shared" si="43"/>
        <v/>
      </c>
      <c r="O255" t="str">
        <f t="shared" si="43"/>
        <v/>
      </c>
      <c r="P255" t="str">
        <f t="shared" si="43"/>
        <v/>
      </c>
      <c r="Q255" t="str">
        <f t="shared" si="43"/>
        <v/>
      </c>
      <c r="R255" t="str">
        <f t="shared" si="43"/>
        <v/>
      </c>
      <c r="S255" t="str">
        <f t="shared" si="43"/>
        <v/>
      </c>
      <c r="T255" t="str">
        <f t="shared" si="43"/>
        <v/>
      </c>
      <c r="U255" t="str">
        <f t="shared" si="43"/>
        <v/>
      </c>
      <c r="V255" t="str">
        <f t="shared" si="42"/>
        <v/>
      </c>
      <c r="W255" t="str">
        <f t="shared" si="42"/>
        <v/>
      </c>
      <c r="X255" t="str">
        <f t="shared" si="42"/>
        <v/>
      </c>
      <c r="Y255" t="str">
        <f t="shared" si="42"/>
        <v/>
      </c>
      <c r="Z255" t="str">
        <f t="shared" si="42"/>
        <v/>
      </c>
      <c r="AA255" t="str">
        <f t="shared" si="42"/>
        <v/>
      </c>
      <c r="AB255" t="str">
        <f t="shared" si="42"/>
        <v/>
      </c>
      <c r="AC255" t="str">
        <f t="shared" si="42"/>
        <v/>
      </c>
      <c r="AD255" t="str">
        <f t="shared" si="42"/>
        <v/>
      </c>
      <c r="AE255" t="str">
        <f t="shared" si="42"/>
        <v/>
      </c>
      <c r="AF255" t="str">
        <f t="shared" si="42"/>
        <v/>
      </c>
      <c r="AG255" t="str">
        <f t="shared" si="42"/>
        <v/>
      </c>
      <c r="AH255">
        <f t="shared" si="44"/>
        <v>0</v>
      </c>
      <c r="AI255">
        <f t="shared" si="45"/>
        <v>0</v>
      </c>
    </row>
    <row r="256" spans="2:35" ht="76.5" hidden="1" x14ac:dyDescent="0.2">
      <c r="B256" s="21" t="str">
        <f>IF(ISNA(LOOKUP($C256,BLIOTECAS!$B$1:$B$27,BLIOTECAS!C$1:C$27)),"",LOOKUP($C256,BLIOTECAS!$B$1:$B$27,BLIOTECAS!C$1:C$27))</f>
        <v/>
      </c>
      <c r="C256" t="str">
        <f>TABLA!E256</f>
        <v>F. Ciencias de la Información</v>
      </c>
      <c r="D256" s="134" t="str">
        <f>TABLA!AV256</f>
        <v>Suelo recomendar a estudiantes el visionado de documentales en YouTube (menor calidad) porque en la biblioteca no hay ejemplares para todos, pero entiendo que esto no se puede solucionar pues no van a comprar 80 copias de cada.</v>
      </c>
      <c r="E256" s="271" t="str">
        <f>TABLA!BA256</f>
        <v>No eliminen a los bibliotecarios con la excusa del COVID19. Muchas veces su guía y su consejo es imprescindible para encontrar las cosas, la web no basta. :))</v>
      </c>
      <c r="F256" t="str">
        <f t="shared" si="43"/>
        <v/>
      </c>
      <c r="G256" t="str">
        <f t="shared" si="43"/>
        <v/>
      </c>
      <c r="H256" t="str">
        <f t="shared" si="43"/>
        <v/>
      </c>
      <c r="I256" t="str">
        <f t="shared" si="43"/>
        <v/>
      </c>
      <c r="J256" t="str">
        <f t="shared" si="43"/>
        <v/>
      </c>
      <c r="K256" t="str">
        <f t="shared" si="43"/>
        <v/>
      </c>
      <c r="L256" t="str">
        <f t="shared" si="43"/>
        <v/>
      </c>
      <c r="M256" t="str">
        <f t="shared" si="43"/>
        <v/>
      </c>
      <c r="N256" t="str">
        <f t="shared" si="43"/>
        <v/>
      </c>
      <c r="O256" t="str">
        <f t="shared" si="43"/>
        <v/>
      </c>
      <c r="P256" t="str">
        <f t="shared" si="43"/>
        <v/>
      </c>
      <c r="Q256" t="str">
        <f t="shared" si="43"/>
        <v/>
      </c>
      <c r="R256" t="str">
        <f t="shared" si="43"/>
        <v/>
      </c>
      <c r="S256" t="str">
        <f t="shared" si="43"/>
        <v/>
      </c>
      <c r="T256" t="str">
        <f t="shared" si="43"/>
        <v/>
      </c>
      <c r="U256" t="str">
        <f t="shared" ref="U256:AG271" si="46">IFERROR((IF(FIND(U$1,$E256,1)&gt;0,"x")),"")</f>
        <v/>
      </c>
      <c r="V256" t="str">
        <f t="shared" si="46"/>
        <v/>
      </c>
      <c r="W256" t="str">
        <f t="shared" si="46"/>
        <v/>
      </c>
      <c r="X256" t="str">
        <f t="shared" si="46"/>
        <v/>
      </c>
      <c r="Y256" t="str">
        <f t="shared" si="46"/>
        <v/>
      </c>
      <c r="Z256" t="str">
        <f t="shared" si="46"/>
        <v/>
      </c>
      <c r="AA256" t="str">
        <f t="shared" si="46"/>
        <v/>
      </c>
      <c r="AB256" t="str">
        <f t="shared" si="46"/>
        <v/>
      </c>
      <c r="AC256" t="str">
        <f t="shared" si="46"/>
        <v/>
      </c>
      <c r="AD256" t="str">
        <f t="shared" si="46"/>
        <v/>
      </c>
      <c r="AE256" t="str">
        <f t="shared" si="46"/>
        <v/>
      </c>
      <c r="AF256" t="str">
        <f t="shared" si="46"/>
        <v>x</v>
      </c>
      <c r="AG256" t="str">
        <f t="shared" si="46"/>
        <v/>
      </c>
      <c r="AH256">
        <f t="shared" si="44"/>
        <v>1</v>
      </c>
      <c r="AI256">
        <f t="shared" si="45"/>
        <v>1</v>
      </c>
    </row>
    <row r="257" spans="2:35" hidden="1" x14ac:dyDescent="0.2">
      <c r="B257" s="21" t="str">
        <f>IF(ISNA(LOOKUP($C257,BLIOTECAS!$B$1:$B$27,BLIOTECAS!C$1:C$27)),"",LOOKUP($C257,BLIOTECAS!$B$1:$B$27,BLIOTECAS!C$1:C$27))</f>
        <v/>
      </c>
      <c r="C257" t="str">
        <f>TABLA!E257</f>
        <v>F. Ciencias de la Documentación</v>
      </c>
      <c r="D257" s="134">
        <f>TABLA!AV257</f>
        <v>0</v>
      </c>
      <c r="E257" s="271">
        <f>TABLA!BA257</f>
        <v>0</v>
      </c>
      <c r="F257" t="str">
        <f t="shared" ref="F257:U272" si="47">IFERROR((IF(FIND(F$1,$E257,1)&gt;0,"x")),"")</f>
        <v/>
      </c>
      <c r="G257" t="str">
        <f t="shared" si="47"/>
        <v/>
      </c>
      <c r="H257" t="str">
        <f t="shared" si="47"/>
        <v/>
      </c>
      <c r="I257" t="str">
        <f t="shared" si="47"/>
        <v/>
      </c>
      <c r="J257" t="str">
        <f t="shared" si="47"/>
        <v/>
      </c>
      <c r="K257" t="str">
        <f t="shared" si="47"/>
        <v/>
      </c>
      <c r="L257" t="str">
        <f t="shared" si="47"/>
        <v/>
      </c>
      <c r="M257" t="str">
        <f t="shared" si="47"/>
        <v/>
      </c>
      <c r="N257" t="str">
        <f t="shared" si="47"/>
        <v/>
      </c>
      <c r="O257" t="str">
        <f t="shared" si="47"/>
        <v/>
      </c>
      <c r="P257" t="str">
        <f t="shared" si="47"/>
        <v/>
      </c>
      <c r="Q257" t="str">
        <f t="shared" si="47"/>
        <v/>
      </c>
      <c r="R257" t="str">
        <f t="shared" si="47"/>
        <v/>
      </c>
      <c r="S257" t="str">
        <f t="shared" si="47"/>
        <v/>
      </c>
      <c r="T257" t="str">
        <f t="shared" si="47"/>
        <v/>
      </c>
      <c r="U257" t="str">
        <f t="shared" si="47"/>
        <v/>
      </c>
      <c r="V257" t="str">
        <f t="shared" si="46"/>
        <v/>
      </c>
      <c r="W257" t="str">
        <f t="shared" si="46"/>
        <v/>
      </c>
      <c r="X257" t="str">
        <f t="shared" si="46"/>
        <v/>
      </c>
      <c r="Y257" t="str">
        <f t="shared" si="46"/>
        <v/>
      </c>
      <c r="Z257" t="str">
        <f t="shared" si="46"/>
        <v/>
      </c>
      <c r="AA257" t="str">
        <f t="shared" si="46"/>
        <v/>
      </c>
      <c r="AB257" t="str">
        <f t="shared" si="46"/>
        <v/>
      </c>
      <c r="AC257" t="str">
        <f t="shared" si="46"/>
        <v/>
      </c>
      <c r="AD257" t="str">
        <f t="shared" si="46"/>
        <v/>
      </c>
      <c r="AE257" t="str">
        <f t="shared" si="46"/>
        <v/>
      </c>
      <c r="AF257" t="str">
        <f t="shared" si="46"/>
        <v/>
      </c>
      <c r="AG257" t="str">
        <f t="shared" si="46"/>
        <v/>
      </c>
      <c r="AH257">
        <f t="shared" si="44"/>
        <v>0</v>
      </c>
      <c r="AI257">
        <f t="shared" si="45"/>
        <v>0</v>
      </c>
    </row>
    <row r="258" spans="2:35" hidden="1" x14ac:dyDescent="0.2">
      <c r="B258" s="21" t="str">
        <f>IF(ISNA(LOOKUP($C258,BLIOTECAS!$B$1:$B$27,BLIOTECAS!C$1:C$27)),"",LOOKUP($C258,BLIOTECAS!$B$1:$B$27,BLIOTECAS!C$1:C$27))</f>
        <v/>
      </c>
      <c r="C258" t="str">
        <f>TABLA!E258</f>
        <v>F. Ciencias Políticas y Sociología</v>
      </c>
      <c r="D258" s="134">
        <f>TABLA!AV258</f>
        <v>0</v>
      </c>
      <c r="E258" s="271">
        <f>TABLA!BA258</f>
        <v>0</v>
      </c>
      <c r="F258" t="str">
        <f t="shared" si="47"/>
        <v/>
      </c>
      <c r="G258" t="str">
        <f t="shared" si="47"/>
        <v/>
      </c>
      <c r="H258" t="str">
        <f t="shared" si="47"/>
        <v/>
      </c>
      <c r="I258" t="str">
        <f t="shared" si="47"/>
        <v/>
      </c>
      <c r="J258" t="str">
        <f t="shared" si="47"/>
        <v/>
      </c>
      <c r="K258" t="str">
        <f t="shared" si="47"/>
        <v/>
      </c>
      <c r="L258" t="str">
        <f t="shared" si="47"/>
        <v/>
      </c>
      <c r="M258" t="str">
        <f t="shared" si="47"/>
        <v/>
      </c>
      <c r="N258" t="str">
        <f t="shared" si="47"/>
        <v/>
      </c>
      <c r="O258" t="str">
        <f t="shared" si="47"/>
        <v/>
      </c>
      <c r="P258" t="str">
        <f t="shared" si="47"/>
        <v/>
      </c>
      <c r="Q258" t="str">
        <f t="shared" si="47"/>
        <v/>
      </c>
      <c r="R258" t="str">
        <f t="shared" si="47"/>
        <v/>
      </c>
      <c r="S258" t="str">
        <f t="shared" si="47"/>
        <v/>
      </c>
      <c r="T258" t="str">
        <f t="shared" si="47"/>
        <v/>
      </c>
      <c r="U258" t="str">
        <f t="shared" si="47"/>
        <v/>
      </c>
      <c r="V258" t="str">
        <f t="shared" si="46"/>
        <v/>
      </c>
      <c r="W258" t="str">
        <f t="shared" si="46"/>
        <v/>
      </c>
      <c r="X258" t="str">
        <f t="shared" si="46"/>
        <v/>
      </c>
      <c r="Y258" t="str">
        <f t="shared" si="46"/>
        <v/>
      </c>
      <c r="Z258" t="str">
        <f t="shared" si="46"/>
        <v/>
      </c>
      <c r="AA258" t="str">
        <f t="shared" si="46"/>
        <v/>
      </c>
      <c r="AB258" t="str">
        <f t="shared" si="46"/>
        <v/>
      </c>
      <c r="AC258" t="str">
        <f t="shared" si="46"/>
        <v/>
      </c>
      <c r="AD258" t="str">
        <f t="shared" si="46"/>
        <v/>
      </c>
      <c r="AE258" t="str">
        <f t="shared" si="46"/>
        <v/>
      </c>
      <c r="AF258" t="str">
        <f t="shared" si="46"/>
        <v/>
      </c>
      <c r="AG258" t="str">
        <f t="shared" si="46"/>
        <v/>
      </c>
      <c r="AH258">
        <f t="shared" si="44"/>
        <v>0</v>
      </c>
      <c r="AI258">
        <f t="shared" si="45"/>
        <v>0</v>
      </c>
    </row>
    <row r="259" spans="2:35" hidden="1" x14ac:dyDescent="0.2">
      <c r="B259" s="21" t="str">
        <f>IF(ISNA(LOOKUP($C259,BLIOTECAS!$B$1:$B$27,BLIOTECAS!C$1:C$27)),"",LOOKUP($C259,BLIOTECAS!$B$1:$B$27,BLIOTECAS!C$1:C$27))</f>
        <v/>
      </c>
      <c r="C259" t="str">
        <f>TABLA!E259</f>
        <v>F. Odontología</v>
      </c>
      <c r="D259" s="134">
        <f>TABLA!AV259</f>
        <v>0</v>
      </c>
      <c r="E259" s="271">
        <f>TABLA!BA259</f>
        <v>0</v>
      </c>
      <c r="F259" t="str">
        <f t="shared" si="47"/>
        <v/>
      </c>
      <c r="G259" t="str">
        <f t="shared" si="47"/>
        <v/>
      </c>
      <c r="H259" t="str">
        <f t="shared" si="47"/>
        <v/>
      </c>
      <c r="I259" t="str">
        <f t="shared" si="47"/>
        <v/>
      </c>
      <c r="J259" t="str">
        <f t="shared" si="47"/>
        <v/>
      </c>
      <c r="K259" t="str">
        <f t="shared" si="47"/>
        <v/>
      </c>
      <c r="L259" t="str">
        <f t="shared" si="47"/>
        <v/>
      </c>
      <c r="M259" t="str">
        <f t="shared" si="47"/>
        <v/>
      </c>
      <c r="N259" t="str">
        <f t="shared" si="47"/>
        <v/>
      </c>
      <c r="O259" t="str">
        <f t="shared" si="47"/>
        <v/>
      </c>
      <c r="P259" t="str">
        <f t="shared" si="47"/>
        <v/>
      </c>
      <c r="Q259" t="str">
        <f t="shared" si="47"/>
        <v/>
      </c>
      <c r="R259" t="str">
        <f t="shared" si="47"/>
        <v/>
      </c>
      <c r="S259" t="str">
        <f t="shared" si="47"/>
        <v/>
      </c>
      <c r="T259" t="str">
        <f t="shared" si="47"/>
        <v/>
      </c>
      <c r="U259" t="str">
        <f t="shared" si="47"/>
        <v/>
      </c>
      <c r="V259" t="str">
        <f t="shared" si="46"/>
        <v/>
      </c>
      <c r="W259" t="str">
        <f t="shared" si="46"/>
        <v/>
      </c>
      <c r="X259" t="str">
        <f t="shared" si="46"/>
        <v/>
      </c>
      <c r="Y259" t="str">
        <f t="shared" si="46"/>
        <v/>
      </c>
      <c r="Z259" t="str">
        <f t="shared" si="46"/>
        <v/>
      </c>
      <c r="AA259" t="str">
        <f t="shared" si="46"/>
        <v/>
      </c>
      <c r="AB259" t="str">
        <f t="shared" si="46"/>
        <v/>
      </c>
      <c r="AC259" t="str">
        <f t="shared" si="46"/>
        <v/>
      </c>
      <c r="AD259" t="str">
        <f t="shared" si="46"/>
        <v/>
      </c>
      <c r="AE259" t="str">
        <f t="shared" si="46"/>
        <v/>
      </c>
      <c r="AF259" t="str">
        <f t="shared" si="46"/>
        <v/>
      </c>
      <c r="AG259" t="str">
        <f t="shared" si="46"/>
        <v/>
      </c>
      <c r="AH259">
        <f t="shared" si="44"/>
        <v>0</v>
      </c>
      <c r="AI259">
        <f t="shared" si="45"/>
        <v>0</v>
      </c>
    </row>
    <row r="260" spans="2:35" hidden="1" x14ac:dyDescent="0.2">
      <c r="B260" s="21" t="str">
        <f>IF(ISNA(LOOKUP($C260,BLIOTECAS!$B$1:$B$27,BLIOTECAS!C$1:C$27)),"",LOOKUP($C260,BLIOTECAS!$B$1:$B$27,BLIOTECAS!C$1:C$27))</f>
        <v/>
      </c>
      <c r="C260" t="str">
        <f>TABLA!E260</f>
        <v>F. Educación - Centro de Formación del Profesorado</v>
      </c>
      <c r="D260" s="134">
        <f>TABLA!AV260</f>
        <v>0</v>
      </c>
      <c r="E260" s="271">
        <f>TABLA!BA260</f>
        <v>0</v>
      </c>
      <c r="F260" t="str">
        <f t="shared" si="47"/>
        <v/>
      </c>
      <c r="G260" t="str">
        <f t="shared" si="47"/>
        <v/>
      </c>
      <c r="H260" t="str">
        <f t="shared" si="47"/>
        <v/>
      </c>
      <c r="I260" t="str">
        <f t="shared" si="47"/>
        <v/>
      </c>
      <c r="J260" t="str">
        <f t="shared" si="47"/>
        <v/>
      </c>
      <c r="K260" t="str">
        <f t="shared" si="47"/>
        <v/>
      </c>
      <c r="L260" t="str">
        <f t="shared" si="47"/>
        <v/>
      </c>
      <c r="M260" t="str">
        <f t="shared" si="47"/>
        <v/>
      </c>
      <c r="N260" t="str">
        <f t="shared" si="47"/>
        <v/>
      </c>
      <c r="O260" t="str">
        <f t="shared" si="47"/>
        <v/>
      </c>
      <c r="P260" t="str">
        <f t="shared" si="47"/>
        <v/>
      </c>
      <c r="Q260" t="str">
        <f t="shared" si="47"/>
        <v/>
      </c>
      <c r="R260" t="str">
        <f t="shared" si="47"/>
        <v/>
      </c>
      <c r="S260" t="str">
        <f t="shared" si="47"/>
        <v/>
      </c>
      <c r="T260" t="str">
        <f t="shared" si="47"/>
        <v/>
      </c>
      <c r="U260" t="str">
        <f t="shared" si="47"/>
        <v/>
      </c>
      <c r="V260" t="str">
        <f t="shared" si="46"/>
        <v/>
      </c>
      <c r="W260" t="str">
        <f t="shared" si="46"/>
        <v/>
      </c>
      <c r="X260" t="str">
        <f t="shared" si="46"/>
        <v/>
      </c>
      <c r="Y260" t="str">
        <f t="shared" si="46"/>
        <v/>
      </c>
      <c r="Z260" t="str">
        <f t="shared" si="46"/>
        <v/>
      </c>
      <c r="AA260" t="str">
        <f t="shared" si="46"/>
        <v/>
      </c>
      <c r="AB260" t="str">
        <f t="shared" si="46"/>
        <v/>
      </c>
      <c r="AC260" t="str">
        <f t="shared" si="46"/>
        <v/>
      </c>
      <c r="AD260" t="str">
        <f t="shared" si="46"/>
        <v/>
      </c>
      <c r="AE260" t="str">
        <f t="shared" si="46"/>
        <v/>
      </c>
      <c r="AF260" t="str">
        <f t="shared" si="46"/>
        <v/>
      </c>
      <c r="AG260" t="str">
        <f t="shared" si="46"/>
        <v/>
      </c>
      <c r="AH260">
        <f t="shared" si="44"/>
        <v>0</v>
      </c>
      <c r="AI260">
        <f t="shared" si="45"/>
        <v>0</v>
      </c>
    </row>
    <row r="261" spans="2:35" hidden="1" x14ac:dyDescent="0.2">
      <c r="B261" s="21" t="str">
        <f>IF(ISNA(LOOKUP($C261,BLIOTECAS!$B$1:$B$27,BLIOTECAS!C$1:C$27)),"",LOOKUP($C261,BLIOTECAS!$B$1:$B$27,BLIOTECAS!C$1:C$27))</f>
        <v/>
      </c>
      <c r="C261" t="str">
        <f>TABLA!E261</f>
        <v>F. Ciencias Matemáticas</v>
      </c>
      <c r="D261" s="134">
        <f>TABLA!AV261</f>
        <v>0</v>
      </c>
      <c r="E261" s="271">
        <f>TABLA!BA261</f>
        <v>0</v>
      </c>
      <c r="F261" t="str">
        <f t="shared" si="47"/>
        <v/>
      </c>
      <c r="G261" t="str">
        <f t="shared" si="47"/>
        <v/>
      </c>
      <c r="H261" t="str">
        <f t="shared" si="47"/>
        <v/>
      </c>
      <c r="I261" t="str">
        <f t="shared" si="47"/>
        <v/>
      </c>
      <c r="J261" t="str">
        <f t="shared" si="47"/>
        <v/>
      </c>
      <c r="K261" t="str">
        <f t="shared" si="47"/>
        <v/>
      </c>
      <c r="L261" t="str">
        <f t="shared" si="47"/>
        <v/>
      </c>
      <c r="M261" t="str">
        <f t="shared" si="47"/>
        <v/>
      </c>
      <c r="N261" t="str">
        <f t="shared" si="47"/>
        <v/>
      </c>
      <c r="O261" t="str">
        <f t="shared" si="47"/>
        <v/>
      </c>
      <c r="P261" t="str">
        <f t="shared" si="47"/>
        <v/>
      </c>
      <c r="Q261" t="str">
        <f t="shared" si="47"/>
        <v/>
      </c>
      <c r="R261" t="str">
        <f t="shared" si="47"/>
        <v/>
      </c>
      <c r="S261" t="str">
        <f t="shared" si="47"/>
        <v/>
      </c>
      <c r="T261" t="str">
        <f t="shared" si="47"/>
        <v/>
      </c>
      <c r="U261" t="str">
        <f t="shared" si="47"/>
        <v/>
      </c>
      <c r="V261" t="str">
        <f t="shared" si="46"/>
        <v/>
      </c>
      <c r="W261" t="str">
        <f t="shared" si="46"/>
        <v/>
      </c>
      <c r="X261" t="str">
        <f t="shared" si="46"/>
        <v/>
      </c>
      <c r="Y261" t="str">
        <f t="shared" si="46"/>
        <v/>
      </c>
      <c r="Z261" t="str">
        <f t="shared" si="46"/>
        <v/>
      </c>
      <c r="AA261" t="str">
        <f t="shared" si="46"/>
        <v/>
      </c>
      <c r="AB261" t="str">
        <f t="shared" si="46"/>
        <v/>
      </c>
      <c r="AC261" t="str">
        <f t="shared" si="46"/>
        <v/>
      </c>
      <c r="AD261" t="str">
        <f t="shared" si="46"/>
        <v/>
      </c>
      <c r="AE261" t="str">
        <f t="shared" si="46"/>
        <v/>
      </c>
      <c r="AF261" t="str">
        <f t="shared" si="46"/>
        <v/>
      </c>
      <c r="AG261" t="str">
        <f t="shared" si="46"/>
        <v/>
      </c>
      <c r="AH261">
        <f t="shared" si="44"/>
        <v>0</v>
      </c>
      <c r="AI261">
        <f t="shared" si="45"/>
        <v>0</v>
      </c>
    </row>
    <row r="262" spans="2:35" hidden="1" x14ac:dyDescent="0.2">
      <c r="B262" s="21" t="str">
        <f>IF(ISNA(LOOKUP($C262,BLIOTECAS!$B$1:$B$27,BLIOTECAS!C$1:C$27)),"",LOOKUP($C262,BLIOTECAS!$B$1:$B$27,BLIOTECAS!C$1:C$27))</f>
        <v/>
      </c>
      <c r="C262" t="str">
        <f>TABLA!E262</f>
        <v>F. Veterinaria</v>
      </c>
      <c r="D262" s="134">
        <f>TABLA!AV262</f>
        <v>0</v>
      </c>
      <c r="E262" s="271">
        <f>TABLA!BA262</f>
        <v>0</v>
      </c>
      <c r="F262" t="str">
        <f t="shared" si="47"/>
        <v/>
      </c>
      <c r="G262" t="str">
        <f t="shared" si="47"/>
        <v/>
      </c>
      <c r="H262" t="str">
        <f t="shared" si="47"/>
        <v/>
      </c>
      <c r="I262" t="str">
        <f t="shared" si="47"/>
        <v/>
      </c>
      <c r="J262" t="str">
        <f t="shared" si="47"/>
        <v/>
      </c>
      <c r="K262" t="str">
        <f t="shared" si="47"/>
        <v/>
      </c>
      <c r="L262" t="str">
        <f t="shared" si="47"/>
        <v/>
      </c>
      <c r="M262" t="str">
        <f t="shared" si="47"/>
        <v/>
      </c>
      <c r="N262" t="str">
        <f t="shared" si="47"/>
        <v/>
      </c>
      <c r="O262" t="str">
        <f t="shared" si="47"/>
        <v/>
      </c>
      <c r="P262" t="str">
        <f t="shared" si="47"/>
        <v/>
      </c>
      <c r="Q262" t="str">
        <f t="shared" si="47"/>
        <v/>
      </c>
      <c r="R262" t="str">
        <f t="shared" si="47"/>
        <v/>
      </c>
      <c r="S262" t="str">
        <f t="shared" si="47"/>
        <v/>
      </c>
      <c r="T262" t="str">
        <f t="shared" si="47"/>
        <v/>
      </c>
      <c r="U262" t="str">
        <f t="shared" si="47"/>
        <v/>
      </c>
      <c r="V262" t="str">
        <f t="shared" si="46"/>
        <v/>
      </c>
      <c r="W262" t="str">
        <f t="shared" si="46"/>
        <v/>
      </c>
      <c r="X262" t="str">
        <f t="shared" si="46"/>
        <v/>
      </c>
      <c r="Y262" t="str">
        <f t="shared" si="46"/>
        <v/>
      </c>
      <c r="Z262" t="str">
        <f t="shared" si="46"/>
        <v/>
      </c>
      <c r="AA262" t="str">
        <f t="shared" si="46"/>
        <v/>
      </c>
      <c r="AB262" t="str">
        <f t="shared" si="46"/>
        <v/>
      </c>
      <c r="AC262" t="str">
        <f t="shared" si="46"/>
        <v/>
      </c>
      <c r="AD262" t="str">
        <f t="shared" si="46"/>
        <v/>
      </c>
      <c r="AE262" t="str">
        <f t="shared" si="46"/>
        <v/>
      </c>
      <c r="AF262" t="str">
        <f t="shared" si="46"/>
        <v/>
      </c>
      <c r="AG262" t="str">
        <f t="shared" si="46"/>
        <v/>
      </c>
      <c r="AH262">
        <f t="shared" si="44"/>
        <v>0</v>
      </c>
      <c r="AI262">
        <f t="shared" si="45"/>
        <v>0</v>
      </c>
    </row>
    <row r="263" spans="2:35" hidden="1" x14ac:dyDescent="0.2">
      <c r="B263" s="21" t="str">
        <f>IF(ISNA(LOOKUP($C263,BLIOTECAS!$B$1:$B$27,BLIOTECAS!C$1:C$27)),"",LOOKUP($C263,BLIOTECAS!$B$1:$B$27,BLIOTECAS!C$1:C$27))</f>
        <v/>
      </c>
      <c r="C263" t="str">
        <f>TABLA!E263</f>
        <v>F. Ciencias Políticas y Sociología</v>
      </c>
      <c r="D263" s="134">
        <f>TABLA!AV263</f>
        <v>0</v>
      </c>
      <c r="E263" s="271">
        <f>TABLA!BA263</f>
        <v>0</v>
      </c>
      <c r="F263" t="str">
        <f t="shared" si="47"/>
        <v/>
      </c>
      <c r="G263" t="str">
        <f t="shared" si="47"/>
        <v/>
      </c>
      <c r="H263" t="str">
        <f t="shared" si="47"/>
        <v/>
      </c>
      <c r="I263" t="str">
        <f t="shared" si="47"/>
        <v/>
      </c>
      <c r="J263" t="str">
        <f t="shared" si="47"/>
        <v/>
      </c>
      <c r="K263" t="str">
        <f t="shared" si="47"/>
        <v/>
      </c>
      <c r="L263" t="str">
        <f t="shared" si="47"/>
        <v/>
      </c>
      <c r="M263" t="str">
        <f t="shared" si="47"/>
        <v/>
      </c>
      <c r="N263" t="str">
        <f t="shared" si="47"/>
        <v/>
      </c>
      <c r="O263" t="str">
        <f t="shared" si="47"/>
        <v/>
      </c>
      <c r="P263" t="str">
        <f t="shared" si="47"/>
        <v/>
      </c>
      <c r="Q263" t="str">
        <f t="shared" si="47"/>
        <v/>
      </c>
      <c r="R263" t="str">
        <f t="shared" si="47"/>
        <v/>
      </c>
      <c r="S263" t="str">
        <f t="shared" si="47"/>
        <v/>
      </c>
      <c r="T263" t="str">
        <f t="shared" si="47"/>
        <v/>
      </c>
      <c r="U263" t="str">
        <f t="shared" si="47"/>
        <v/>
      </c>
      <c r="V263" t="str">
        <f t="shared" si="46"/>
        <v/>
      </c>
      <c r="W263" t="str">
        <f t="shared" si="46"/>
        <v/>
      </c>
      <c r="X263" t="str">
        <f t="shared" si="46"/>
        <v/>
      </c>
      <c r="Y263" t="str">
        <f t="shared" si="46"/>
        <v/>
      </c>
      <c r="Z263" t="str">
        <f t="shared" si="46"/>
        <v/>
      </c>
      <c r="AA263" t="str">
        <f t="shared" si="46"/>
        <v/>
      </c>
      <c r="AB263" t="str">
        <f t="shared" si="46"/>
        <v/>
      </c>
      <c r="AC263" t="str">
        <f t="shared" si="46"/>
        <v/>
      </c>
      <c r="AD263" t="str">
        <f t="shared" si="46"/>
        <v/>
      </c>
      <c r="AE263" t="str">
        <f t="shared" si="46"/>
        <v/>
      </c>
      <c r="AF263" t="str">
        <f t="shared" si="46"/>
        <v/>
      </c>
      <c r="AG263" t="str">
        <f t="shared" si="46"/>
        <v/>
      </c>
      <c r="AH263">
        <f t="shared" si="44"/>
        <v>0</v>
      </c>
      <c r="AI263">
        <f t="shared" si="45"/>
        <v>0</v>
      </c>
    </row>
    <row r="264" spans="2:35" hidden="1" x14ac:dyDescent="0.2">
      <c r="B264" s="21" t="str">
        <f>IF(ISNA(LOOKUP($C264,BLIOTECAS!$B$1:$B$27,BLIOTECAS!C$1:C$27)),"",LOOKUP($C264,BLIOTECAS!$B$1:$B$27,BLIOTECAS!C$1:C$27))</f>
        <v/>
      </c>
      <c r="C264" t="str">
        <f>TABLA!E264</f>
        <v>F. Educación - Centro de Formación del Profesorado</v>
      </c>
      <c r="D264" s="134">
        <f>TABLA!AV264</f>
        <v>0</v>
      </c>
      <c r="E264" s="271">
        <f>TABLA!BA264</f>
        <v>0</v>
      </c>
      <c r="F264" t="str">
        <f t="shared" si="47"/>
        <v/>
      </c>
      <c r="G264" t="str">
        <f t="shared" si="47"/>
        <v/>
      </c>
      <c r="H264" t="str">
        <f t="shared" si="47"/>
        <v/>
      </c>
      <c r="I264" t="str">
        <f t="shared" si="47"/>
        <v/>
      </c>
      <c r="J264" t="str">
        <f t="shared" si="47"/>
        <v/>
      </c>
      <c r="K264" t="str">
        <f t="shared" si="47"/>
        <v/>
      </c>
      <c r="L264" t="str">
        <f t="shared" si="47"/>
        <v/>
      </c>
      <c r="M264" t="str">
        <f t="shared" si="47"/>
        <v/>
      </c>
      <c r="N264" t="str">
        <f t="shared" si="47"/>
        <v/>
      </c>
      <c r="O264" t="str">
        <f t="shared" si="47"/>
        <v/>
      </c>
      <c r="P264" t="str">
        <f t="shared" si="47"/>
        <v/>
      </c>
      <c r="Q264" t="str">
        <f t="shared" si="47"/>
        <v/>
      </c>
      <c r="R264" t="str">
        <f t="shared" si="47"/>
        <v/>
      </c>
      <c r="S264" t="str">
        <f t="shared" si="47"/>
        <v/>
      </c>
      <c r="T264" t="str">
        <f t="shared" si="47"/>
        <v/>
      </c>
      <c r="U264" t="str">
        <f t="shared" si="47"/>
        <v/>
      </c>
      <c r="V264" t="str">
        <f t="shared" si="46"/>
        <v/>
      </c>
      <c r="W264" t="str">
        <f t="shared" si="46"/>
        <v/>
      </c>
      <c r="X264" t="str">
        <f t="shared" si="46"/>
        <v/>
      </c>
      <c r="Y264" t="str">
        <f t="shared" si="46"/>
        <v/>
      </c>
      <c r="Z264" t="str">
        <f t="shared" si="46"/>
        <v/>
      </c>
      <c r="AA264" t="str">
        <f t="shared" si="46"/>
        <v/>
      </c>
      <c r="AB264" t="str">
        <f t="shared" si="46"/>
        <v/>
      </c>
      <c r="AC264" t="str">
        <f t="shared" si="46"/>
        <v/>
      </c>
      <c r="AD264" t="str">
        <f t="shared" si="46"/>
        <v/>
      </c>
      <c r="AE264" t="str">
        <f t="shared" si="46"/>
        <v/>
      </c>
      <c r="AF264" t="str">
        <f t="shared" si="46"/>
        <v/>
      </c>
      <c r="AG264" t="str">
        <f t="shared" si="46"/>
        <v/>
      </c>
      <c r="AH264">
        <f t="shared" si="44"/>
        <v>0</v>
      </c>
      <c r="AI264">
        <f t="shared" si="45"/>
        <v>0</v>
      </c>
    </row>
    <row r="265" spans="2:35" hidden="1" x14ac:dyDescent="0.2">
      <c r="B265" s="21" t="str">
        <f>IF(ISNA(LOOKUP($C265,BLIOTECAS!$B$1:$B$27,BLIOTECAS!C$1:C$27)),"",LOOKUP($C265,BLIOTECAS!$B$1:$B$27,BLIOTECAS!C$1:C$27))</f>
        <v/>
      </c>
      <c r="C265" t="str">
        <f>TABLA!E265</f>
        <v>F. Informática</v>
      </c>
      <c r="D265" s="134">
        <f>TABLA!AV265</f>
        <v>0</v>
      </c>
      <c r="E265" s="271">
        <f>TABLA!BA265</f>
        <v>0</v>
      </c>
      <c r="F265" t="str">
        <f t="shared" si="47"/>
        <v/>
      </c>
      <c r="G265" t="str">
        <f t="shared" si="47"/>
        <v/>
      </c>
      <c r="H265" t="str">
        <f t="shared" si="47"/>
        <v/>
      </c>
      <c r="I265" t="str">
        <f t="shared" si="47"/>
        <v/>
      </c>
      <c r="J265" t="str">
        <f t="shared" si="47"/>
        <v/>
      </c>
      <c r="K265" t="str">
        <f t="shared" si="47"/>
        <v/>
      </c>
      <c r="L265" t="str">
        <f t="shared" si="47"/>
        <v/>
      </c>
      <c r="M265" t="str">
        <f t="shared" si="47"/>
        <v/>
      </c>
      <c r="N265" t="str">
        <f t="shared" si="47"/>
        <v/>
      </c>
      <c r="O265" t="str">
        <f t="shared" si="47"/>
        <v/>
      </c>
      <c r="P265" t="str">
        <f t="shared" si="47"/>
        <v/>
      </c>
      <c r="Q265" t="str">
        <f t="shared" si="47"/>
        <v/>
      </c>
      <c r="R265" t="str">
        <f t="shared" si="47"/>
        <v/>
      </c>
      <c r="S265" t="str">
        <f t="shared" si="47"/>
        <v/>
      </c>
      <c r="T265" t="str">
        <f t="shared" si="47"/>
        <v/>
      </c>
      <c r="U265" t="str">
        <f t="shared" si="47"/>
        <v/>
      </c>
      <c r="V265" t="str">
        <f t="shared" si="46"/>
        <v/>
      </c>
      <c r="W265" t="str">
        <f t="shared" si="46"/>
        <v/>
      </c>
      <c r="X265" t="str">
        <f t="shared" si="46"/>
        <v/>
      </c>
      <c r="Y265" t="str">
        <f t="shared" si="46"/>
        <v/>
      </c>
      <c r="Z265" t="str">
        <f t="shared" si="46"/>
        <v/>
      </c>
      <c r="AA265" t="str">
        <f t="shared" si="46"/>
        <v/>
      </c>
      <c r="AB265" t="str">
        <f t="shared" si="46"/>
        <v/>
      </c>
      <c r="AC265" t="str">
        <f t="shared" si="46"/>
        <v/>
      </c>
      <c r="AD265" t="str">
        <f t="shared" si="46"/>
        <v/>
      </c>
      <c r="AE265" t="str">
        <f t="shared" si="46"/>
        <v/>
      </c>
      <c r="AF265" t="str">
        <f t="shared" si="46"/>
        <v/>
      </c>
      <c r="AG265" t="str">
        <f t="shared" si="46"/>
        <v/>
      </c>
      <c r="AH265">
        <f t="shared" si="44"/>
        <v>0</v>
      </c>
      <c r="AI265">
        <f t="shared" si="45"/>
        <v>0</v>
      </c>
    </row>
    <row r="266" spans="2:35" ht="76.5" hidden="1" x14ac:dyDescent="0.2">
      <c r="B266" s="21" t="str">
        <f>IF(ISNA(LOOKUP($C266,BLIOTECAS!$B$1:$B$27,BLIOTECAS!C$1:C$27)),"",LOOKUP($C266,BLIOTECAS!$B$1:$B$27,BLIOTECAS!C$1:C$27))</f>
        <v/>
      </c>
      <c r="C266" t="str">
        <f>TABLA!E266</f>
        <v>F. Geografía e Historia</v>
      </c>
      <c r="D266" s="134" t="str">
        <f>TABLA!AV266</f>
        <v>Tanto yo como mis compañeros necesitamos muchos préstamos Inter bibliotecarios, los mismos en ocasiones, creo que debemos obtenerlos nosotros esos libros y/o tesis especialmente en él área de música está muy virgen</v>
      </c>
      <c r="E266" s="271">
        <f>TABLA!BA266</f>
        <v>0</v>
      </c>
      <c r="F266" t="str">
        <f t="shared" si="47"/>
        <v/>
      </c>
      <c r="G266" t="str">
        <f t="shared" si="47"/>
        <v/>
      </c>
      <c r="H266" t="str">
        <f t="shared" si="47"/>
        <v/>
      </c>
      <c r="I266" t="str">
        <f t="shared" si="47"/>
        <v/>
      </c>
      <c r="J266" t="str">
        <f t="shared" si="47"/>
        <v/>
      </c>
      <c r="K266" t="str">
        <f t="shared" si="47"/>
        <v/>
      </c>
      <c r="L266" t="str">
        <f t="shared" si="47"/>
        <v/>
      </c>
      <c r="M266" t="str">
        <f t="shared" si="47"/>
        <v/>
      </c>
      <c r="N266" t="str">
        <f t="shared" si="47"/>
        <v/>
      </c>
      <c r="O266" t="str">
        <f t="shared" si="47"/>
        <v/>
      </c>
      <c r="P266" t="str">
        <f t="shared" si="47"/>
        <v/>
      </c>
      <c r="Q266" t="str">
        <f t="shared" si="47"/>
        <v/>
      </c>
      <c r="R266" t="str">
        <f t="shared" si="47"/>
        <v/>
      </c>
      <c r="S266" t="str">
        <f t="shared" si="47"/>
        <v/>
      </c>
      <c r="T266" t="str">
        <f t="shared" si="47"/>
        <v/>
      </c>
      <c r="U266" t="str">
        <f t="shared" si="47"/>
        <v/>
      </c>
      <c r="V266" t="str">
        <f t="shared" si="46"/>
        <v/>
      </c>
      <c r="W266" t="str">
        <f t="shared" si="46"/>
        <v/>
      </c>
      <c r="X266" t="str">
        <f t="shared" si="46"/>
        <v/>
      </c>
      <c r="Y266" t="str">
        <f t="shared" si="46"/>
        <v/>
      </c>
      <c r="Z266" t="str">
        <f t="shared" si="46"/>
        <v/>
      </c>
      <c r="AA266" t="str">
        <f t="shared" si="46"/>
        <v/>
      </c>
      <c r="AB266" t="str">
        <f t="shared" si="46"/>
        <v/>
      </c>
      <c r="AC266" t="str">
        <f t="shared" si="46"/>
        <v/>
      </c>
      <c r="AD266" t="str">
        <f t="shared" si="46"/>
        <v/>
      </c>
      <c r="AE266" t="str">
        <f t="shared" si="46"/>
        <v/>
      </c>
      <c r="AF266" t="str">
        <f t="shared" si="46"/>
        <v/>
      </c>
      <c r="AG266" t="str">
        <f t="shared" si="46"/>
        <v/>
      </c>
      <c r="AH266">
        <f t="shared" si="44"/>
        <v>1</v>
      </c>
      <c r="AI266">
        <f t="shared" si="45"/>
        <v>0</v>
      </c>
    </row>
    <row r="267" spans="2:35" ht="25.5" hidden="1" x14ac:dyDescent="0.2">
      <c r="B267" s="21" t="str">
        <f>IF(ISNA(LOOKUP($C267,BLIOTECAS!$B$1:$B$27,BLIOTECAS!C$1:C$27)),"",LOOKUP($C267,BLIOTECAS!$B$1:$B$27,BLIOTECAS!C$1:C$27))</f>
        <v/>
      </c>
      <c r="C267" t="str">
        <f>TABLA!E267</f>
        <v>F. Filología</v>
      </c>
      <c r="D267" s="134">
        <f>TABLA!AV267</f>
        <v>0</v>
      </c>
      <c r="E267" s="271" t="str">
        <f>TABLA!BA267</f>
        <v>Desde que pusieron el nuevo catálogo, tengo algunos problemas para encontrar los libros. A veces pone que no están, aunque yo sé que se encuentran en la biblioteca.</v>
      </c>
      <c r="F267" t="str">
        <f t="shared" si="47"/>
        <v/>
      </c>
      <c r="G267" t="str">
        <f t="shared" si="47"/>
        <v/>
      </c>
      <c r="H267" t="str">
        <f t="shared" si="47"/>
        <v/>
      </c>
      <c r="I267" t="str">
        <f t="shared" si="47"/>
        <v/>
      </c>
      <c r="J267" t="str">
        <f t="shared" si="47"/>
        <v/>
      </c>
      <c r="K267" t="str">
        <f t="shared" si="47"/>
        <v/>
      </c>
      <c r="L267" t="str">
        <f t="shared" si="47"/>
        <v/>
      </c>
      <c r="M267" t="str">
        <f t="shared" si="47"/>
        <v/>
      </c>
      <c r="N267" t="str">
        <f t="shared" si="47"/>
        <v/>
      </c>
      <c r="O267" t="str">
        <f t="shared" si="47"/>
        <v/>
      </c>
      <c r="P267" t="str">
        <f t="shared" si="47"/>
        <v/>
      </c>
      <c r="Q267" t="str">
        <f t="shared" si="47"/>
        <v/>
      </c>
      <c r="R267" t="str">
        <f t="shared" si="47"/>
        <v/>
      </c>
      <c r="S267" t="str">
        <f t="shared" si="47"/>
        <v/>
      </c>
      <c r="T267" t="str">
        <f t="shared" si="47"/>
        <v/>
      </c>
      <c r="U267" t="str">
        <f t="shared" si="47"/>
        <v/>
      </c>
      <c r="V267" t="str">
        <f t="shared" si="46"/>
        <v/>
      </c>
      <c r="W267" t="str">
        <f t="shared" si="46"/>
        <v/>
      </c>
      <c r="X267" t="str">
        <f t="shared" si="46"/>
        <v/>
      </c>
      <c r="Y267" t="str">
        <f t="shared" si="46"/>
        <v/>
      </c>
      <c r="Z267" t="str">
        <f t="shared" si="46"/>
        <v/>
      </c>
      <c r="AA267" t="str">
        <f t="shared" si="46"/>
        <v/>
      </c>
      <c r="AB267" t="str">
        <f t="shared" si="46"/>
        <v/>
      </c>
      <c r="AC267" t="str">
        <f t="shared" si="46"/>
        <v/>
      </c>
      <c r="AD267" t="str">
        <f t="shared" si="46"/>
        <v/>
      </c>
      <c r="AE267" t="str">
        <f t="shared" si="46"/>
        <v/>
      </c>
      <c r="AF267" t="str">
        <f t="shared" si="46"/>
        <v/>
      </c>
      <c r="AG267" t="str">
        <f t="shared" si="46"/>
        <v/>
      </c>
      <c r="AH267">
        <f t="shared" si="44"/>
        <v>0</v>
      </c>
      <c r="AI267">
        <f t="shared" si="45"/>
        <v>1</v>
      </c>
    </row>
    <row r="268" spans="2:35" hidden="1" x14ac:dyDescent="0.2">
      <c r="B268" s="21" t="str">
        <f>IF(ISNA(LOOKUP($C268,BLIOTECAS!$B$1:$B$27,BLIOTECAS!C$1:C$27)),"",LOOKUP($C268,BLIOTECAS!$B$1:$B$27,BLIOTECAS!C$1:C$27))</f>
        <v/>
      </c>
      <c r="C268" t="str">
        <f>TABLA!E268</f>
        <v>F. Filología</v>
      </c>
      <c r="D268" s="134">
        <f>TABLA!AV268</f>
        <v>0</v>
      </c>
      <c r="E268" s="271">
        <f>TABLA!BA268</f>
        <v>0</v>
      </c>
      <c r="F268" t="str">
        <f t="shared" si="47"/>
        <v/>
      </c>
      <c r="G268" t="str">
        <f t="shared" si="47"/>
        <v/>
      </c>
      <c r="H268" t="str">
        <f t="shared" si="47"/>
        <v/>
      </c>
      <c r="I268" t="str">
        <f t="shared" si="47"/>
        <v/>
      </c>
      <c r="J268" t="str">
        <f t="shared" si="47"/>
        <v/>
      </c>
      <c r="K268" t="str">
        <f t="shared" si="47"/>
        <v/>
      </c>
      <c r="L268" t="str">
        <f t="shared" si="47"/>
        <v/>
      </c>
      <c r="M268" t="str">
        <f t="shared" si="47"/>
        <v/>
      </c>
      <c r="N268" t="str">
        <f t="shared" si="47"/>
        <v/>
      </c>
      <c r="O268" t="str">
        <f t="shared" si="47"/>
        <v/>
      </c>
      <c r="P268" t="str">
        <f t="shared" si="47"/>
        <v/>
      </c>
      <c r="Q268" t="str">
        <f t="shared" si="47"/>
        <v/>
      </c>
      <c r="R268" t="str">
        <f t="shared" si="47"/>
        <v/>
      </c>
      <c r="S268" t="str">
        <f t="shared" si="47"/>
        <v/>
      </c>
      <c r="T268" t="str">
        <f t="shared" si="47"/>
        <v/>
      </c>
      <c r="U268" t="str">
        <f t="shared" si="47"/>
        <v/>
      </c>
      <c r="V268" t="str">
        <f t="shared" si="46"/>
        <v/>
      </c>
      <c r="W268" t="str">
        <f t="shared" si="46"/>
        <v/>
      </c>
      <c r="X268" t="str">
        <f t="shared" si="46"/>
        <v/>
      </c>
      <c r="Y268" t="str">
        <f t="shared" si="46"/>
        <v/>
      </c>
      <c r="Z268" t="str">
        <f t="shared" si="46"/>
        <v/>
      </c>
      <c r="AA268" t="str">
        <f t="shared" si="46"/>
        <v/>
      </c>
      <c r="AB268" t="str">
        <f t="shared" si="46"/>
        <v/>
      </c>
      <c r="AC268" t="str">
        <f t="shared" si="46"/>
        <v/>
      </c>
      <c r="AD268" t="str">
        <f t="shared" si="46"/>
        <v/>
      </c>
      <c r="AE268" t="str">
        <f t="shared" si="46"/>
        <v/>
      </c>
      <c r="AF268" t="str">
        <f t="shared" si="46"/>
        <v/>
      </c>
      <c r="AG268" t="str">
        <f t="shared" si="46"/>
        <v/>
      </c>
      <c r="AH268">
        <f t="shared" si="44"/>
        <v>0</v>
      </c>
      <c r="AI268">
        <f t="shared" si="45"/>
        <v>0</v>
      </c>
    </row>
    <row r="269" spans="2:35" hidden="1" x14ac:dyDescent="0.2">
      <c r="B269" s="21" t="str">
        <f>IF(ISNA(LOOKUP($C269,BLIOTECAS!$B$1:$B$27,BLIOTECAS!C$1:C$27)),"",LOOKUP($C269,BLIOTECAS!$B$1:$B$27,BLIOTECAS!C$1:C$27))</f>
        <v/>
      </c>
      <c r="C269" t="str">
        <f>TABLA!E269</f>
        <v>F. Óptica y Optometría</v>
      </c>
      <c r="D269" s="134">
        <f>TABLA!AV269</f>
        <v>0</v>
      </c>
      <c r="E269" s="271">
        <f>TABLA!BA269</f>
        <v>0</v>
      </c>
      <c r="F269" t="str">
        <f t="shared" si="47"/>
        <v/>
      </c>
      <c r="G269" t="str">
        <f t="shared" si="47"/>
        <v/>
      </c>
      <c r="H269" t="str">
        <f t="shared" si="47"/>
        <v/>
      </c>
      <c r="I269" t="str">
        <f t="shared" si="47"/>
        <v/>
      </c>
      <c r="J269" t="str">
        <f t="shared" si="47"/>
        <v/>
      </c>
      <c r="K269" t="str">
        <f t="shared" si="47"/>
        <v/>
      </c>
      <c r="L269" t="str">
        <f t="shared" si="47"/>
        <v/>
      </c>
      <c r="M269" t="str">
        <f t="shared" si="47"/>
        <v/>
      </c>
      <c r="N269" t="str">
        <f t="shared" si="47"/>
        <v/>
      </c>
      <c r="O269" t="str">
        <f t="shared" si="47"/>
        <v/>
      </c>
      <c r="P269" t="str">
        <f t="shared" si="47"/>
        <v/>
      </c>
      <c r="Q269" t="str">
        <f t="shared" si="47"/>
        <v/>
      </c>
      <c r="R269" t="str">
        <f t="shared" si="47"/>
        <v/>
      </c>
      <c r="S269" t="str">
        <f t="shared" si="47"/>
        <v/>
      </c>
      <c r="T269" t="str">
        <f t="shared" si="47"/>
        <v/>
      </c>
      <c r="U269" t="str">
        <f t="shared" si="47"/>
        <v/>
      </c>
      <c r="V269" t="str">
        <f t="shared" si="46"/>
        <v/>
      </c>
      <c r="W269" t="str">
        <f t="shared" si="46"/>
        <v/>
      </c>
      <c r="X269" t="str">
        <f t="shared" si="46"/>
        <v/>
      </c>
      <c r="Y269" t="str">
        <f t="shared" si="46"/>
        <v/>
      </c>
      <c r="Z269" t="str">
        <f t="shared" si="46"/>
        <v/>
      </c>
      <c r="AA269" t="str">
        <f t="shared" si="46"/>
        <v/>
      </c>
      <c r="AB269" t="str">
        <f t="shared" si="46"/>
        <v/>
      </c>
      <c r="AC269" t="str">
        <f t="shared" si="46"/>
        <v/>
      </c>
      <c r="AD269" t="str">
        <f t="shared" si="46"/>
        <v/>
      </c>
      <c r="AE269" t="str">
        <f t="shared" si="46"/>
        <v/>
      </c>
      <c r="AF269" t="str">
        <f t="shared" si="46"/>
        <v/>
      </c>
      <c r="AG269" t="str">
        <f t="shared" si="46"/>
        <v/>
      </c>
      <c r="AH269">
        <f t="shared" si="44"/>
        <v>0</v>
      </c>
      <c r="AI269">
        <f t="shared" si="45"/>
        <v>0</v>
      </c>
    </row>
    <row r="270" spans="2:35" hidden="1" x14ac:dyDescent="0.2">
      <c r="B270" s="21" t="str">
        <f>IF(ISNA(LOOKUP($C270,BLIOTECAS!$B$1:$B$27,BLIOTECAS!C$1:C$27)),"",LOOKUP($C270,BLIOTECAS!$B$1:$B$27,BLIOTECAS!C$1:C$27))</f>
        <v/>
      </c>
      <c r="C270" t="str">
        <f>TABLA!E270</f>
        <v>F. Ciencias Económicas y Empresariales</v>
      </c>
      <c r="D270" s="134">
        <f>TABLA!AV270</f>
        <v>0</v>
      </c>
      <c r="E270" s="271">
        <f>TABLA!BA270</f>
        <v>0</v>
      </c>
      <c r="F270" t="str">
        <f t="shared" si="47"/>
        <v/>
      </c>
      <c r="G270" t="str">
        <f t="shared" si="47"/>
        <v/>
      </c>
      <c r="H270" t="str">
        <f t="shared" si="47"/>
        <v/>
      </c>
      <c r="I270" t="str">
        <f t="shared" si="47"/>
        <v/>
      </c>
      <c r="J270" t="str">
        <f t="shared" si="47"/>
        <v/>
      </c>
      <c r="K270" t="str">
        <f t="shared" si="47"/>
        <v/>
      </c>
      <c r="L270" t="str">
        <f t="shared" si="47"/>
        <v/>
      </c>
      <c r="M270" t="str">
        <f t="shared" si="47"/>
        <v/>
      </c>
      <c r="N270" t="str">
        <f t="shared" si="47"/>
        <v/>
      </c>
      <c r="O270" t="str">
        <f t="shared" si="47"/>
        <v/>
      </c>
      <c r="P270" t="str">
        <f t="shared" si="47"/>
        <v/>
      </c>
      <c r="Q270" t="str">
        <f t="shared" si="47"/>
        <v/>
      </c>
      <c r="R270" t="str">
        <f t="shared" si="47"/>
        <v/>
      </c>
      <c r="S270" t="str">
        <f t="shared" si="47"/>
        <v/>
      </c>
      <c r="T270" t="str">
        <f t="shared" si="47"/>
        <v/>
      </c>
      <c r="U270" t="str">
        <f t="shared" si="47"/>
        <v/>
      </c>
      <c r="V270" t="str">
        <f t="shared" si="46"/>
        <v/>
      </c>
      <c r="W270" t="str">
        <f t="shared" si="46"/>
        <v/>
      </c>
      <c r="X270" t="str">
        <f t="shared" si="46"/>
        <v/>
      </c>
      <c r="Y270" t="str">
        <f t="shared" si="46"/>
        <v/>
      </c>
      <c r="Z270" t="str">
        <f t="shared" si="46"/>
        <v/>
      </c>
      <c r="AA270" t="str">
        <f t="shared" si="46"/>
        <v/>
      </c>
      <c r="AB270" t="str">
        <f t="shared" si="46"/>
        <v/>
      </c>
      <c r="AC270" t="str">
        <f t="shared" si="46"/>
        <v/>
      </c>
      <c r="AD270" t="str">
        <f t="shared" si="46"/>
        <v/>
      </c>
      <c r="AE270" t="str">
        <f t="shared" si="46"/>
        <v/>
      </c>
      <c r="AF270" t="str">
        <f t="shared" si="46"/>
        <v/>
      </c>
      <c r="AG270" t="str">
        <f t="shared" si="46"/>
        <v/>
      </c>
      <c r="AH270">
        <f t="shared" si="44"/>
        <v>0</v>
      </c>
      <c r="AI270">
        <f t="shared" si="45"/>
        <v>0</v>
      </c>
    </row>
    <row r="271" spans="2:35" hidden="1" x14ac:dyDescent="0.2">
      <c r="B271" s="21" t="str">
        <f>IF(ISNA(LOOKUP($C271,BLIOTECAS!$B$1:$B$27,BLIOTECAS!C$1:C$27)),"",LOOKUP($C271,BLIOTECAS!$B$1:$B$27,BLIOTECAS!C$1:C$27))</f>
        <v/>
      </c>
      <c r="C271" t="str">
        <f>TABLA!E271</f>
        <v>F. Bellas Artes</v>
      </c>
      <c r="D271" s="134">
        <f>TABLA!AV271</f>
        <v>0</v>
      </c>
      <c r="E271" s="271">
        <f>TABLA!BA271</f>
        <v>0</v>
      </c>
      <c r="F271" t="str">
        <f t="shared" si="47"/>
        <v/>
      </c>
      <c r="G271" t="str">
        <f t="shared" si="47"/>
        <v/>
      </c>
      <c r="H271" t="str">
        <f t="shared" si="47"/>
        <v/>
      </c>
      <c r="I271" t="str">
        <f t="shared" si="47"/>
        <v/>
      </c>
      <c r="J271" t="str">
        <f t="shared" si="47"/>
        <v/>
      </c>
      <c r="K271" t="str">
        <f t="shared" si="47"/>
        <v/>
      </c>
      <c r="L271" t="str">
        <f t="shared" si="47"/>
        <v/>
      </c>
      <c r="M271" t="str">
        <f t="shared" si="47"/>
        <v/>
      </c>
      <c r="N271" t="str">
        <f t="shared" si="47"/>
        <v/>
      </c>
      <c r="O271" t="str">
        <f t="shared" si="47"/>
        <v/>
      </c>
      <c r="P271" t="str">
        <f t="shared" si="47"/>
        <v/>
      </c>
      <c r="Q271" t="str">
        <f t="shared" si="47"/>
        <v/>
      </c>
      <c r="R271" t="str">
        <f t="shared" si="47"/>
        <v/>
      </c>
      <c r="S271" t="str">
        <f t="shared" si="47"/>
        <v/>
      </c>
      <c r="T271" t="str">
        <f t="shared" si="47"/>
        <v/>
      </c>
      <c r="U271" t="str">
        <f t="shared" si="47"/>
        <v/>
      </c>
      <c r="V271" t="str">
        <f t="shared" si="46"/>
        <v/>
      </c>
      <c r="W271" t="str">
        <f t="shared" si="46"/>
        <v/>
      </c>
      <c r="X271" t="str">
        <f t="shared" si="46"/>
        <v/>
      </c>
      <c r="Y271" t="str">
        <f t="shared" si="46"/>
        <v/>
      </c>
      <c r="Z271" t="str">
        <f t="shared" si="46"/>
        <v/>
      </c>
      <c r="AA271" t="str">
        <f t="shared" si="46"/>
        <v/>
      </c>
      <c r="AB271" t="str">
        <f t="shared" si="46"/>
        <v/>
      </c>
      <c r="AC271" t="str">
        <f t="shared" si="46"/>
        <v/>
      </c>
      <c r="AD271" t="str">
        <f t="shared" si="46"/>
        <v/>
      </c>
      <c r="AE271" t="str">
        <f t="shared" si="46"/>
        <v/>
      </c>
      <c r="AF271" t="str">
        <f t="shared" si="46"/>
        <v/>
      </c>
      <c r="AG271" t="str">
        <f t="shared" si="46"/>
        <v/>
      </c>
      <c r="AH271">
        <f t="shared" si="44"/>
        <v>0</v>
      </c>
      <c r="AI271">
        <f t="shared" si="45"/>
        <v>0</v>
      </c>
    </row>
    <row r="272" spans="2:35" hidden="1" x14ac:dyDescent="0.2">
      <c r="B272" s="21" t="str">
        <f>IF(ISNA(LOOKUP($C272,BLIOTECAS!$B$1:$B$27,BLIOTECAS!C$1:C$27)),"",LOOKUP($C272,BLIOTECAS!$B$1:$B$27,BLIOTECAS!C$1:C$27))</f>
        <v/>
      </c>
      <c r="C272" t="str">
        <f>TABLA!E272</f>
        <v>F. Medicina</v>
      </c>
      <c r="D272" s="134">
        <f>TABLA!AV272</f>
        <v>0</v>
      </c>
      <c r="E272" s="271">
        <f>TABLA!BA272</f>
        <v>0</v>
      </c>
      <c r="F272" t="str">
        <f t="shared" si="47"/>
        <v/>
      </c>
      <c r="G272" t="str">
        <f t="shared" si="47"/>
        <v/>
      </c>
      <c r="H272" t="str">
        <f t="shared" si="47"/>
        <v/>
      </c>
      <c r="I272" t="str">
        <f t="shared" si="47"/>
        <v/>
      </c>
      <c r="J272" t="str">
        <f t="shared" si="47"/>
        <v/>
      </c>
      <c r="K272" t="str">
        <f t="shared" si="47"/>
        <v/>
      </c>
      <c r="L272" t="str">
        <f t="shared" si="47"/>
        <v/>
      </c>
      <c r="M272" t="str">
        <f t="shared" si="47"/>
        <v/>
      </c>
      <c r="N272" t="str">
        <f t="shared" si="47"/>
        <v/>
      </c>
      <c r="O272" t="str">
        <f t="shared" si="47"/>
        <v/>
      </c>
      <c r="P272" t="str">
        <f t="shared" si="47"/>
        <v/>
      </c>
      <c r="Q272" t="str">
        <f t="shared" si="47"/>
        <v/>
      </c>
      <c r="R272" t="str">
        <f t="shared" si="47"/>
        <v/>
      </c>
      <c r="S272" t="str">
        <f t="shared" si="47"/>
        <v/>
      </c>
      <c r="T272" t="str">
        <f t="shared" si="47"/>
        <v/>
      </c>
      <c r="U272" t="str">
        <f t="shared" ref="U272:AG287" si="48">IFERROR((IF(FIND(U$1,$E272,1)&gt;0,"x")),"")</f>
        <v/>
      </c>
      <c r="V272" t="str">
        <f t="shared" si="48"/>
        <v/>
      </c>
      <c r="W272" t="str">
        <f t="shared" si="48"/>
        <v/>
      </c>
      <c r="X272" t="str">
        <f t="shared" si="48"/>
        <v/>
      </c>
      <c r="Y272" t="str">
        <f t="shared" si="48"/>
        <v/>
      </c>
      <c r="Z272" t="str">
        <f t="shared" si="48"/>
        <v/>
      </c>
      <c r="AA272" t="str">
        <f t="shared" si="48"/>
        <v/>
      </c>
      <c r="AB272" t="str">
        <f t="shared" si="48"/>
        <v/>
      </c>
      <c r="AC272" t="str">
        <f t="shared" si="48"/>
        <v/>
      </c>
      <c r="AD272" t="str">
        <f t="shared" si="48"/>
        <v/>
      </c>
      <c r="AE272" t="str">
        <f t="shared" si="48"/>
        <v/>
      </c>
      <c r="AF272" t="str">
        <f t="shared" si="48"/>
        <v/>
      </c>
      <c r="AG272" t="str">
        <f t="shared" si="48"/>
        <v/>
      </c>
      <c r="AH272">
        <f t="shared" si="44"/>
        <v>0</v>
      </c>
      <c r="AI272">
        <f t="shared" si="45"/>
        <v>0</v>
      </c>
    </row>
    <row r="273" spans="2:35" hidden="1" x14ac:dyDescent="0.2">
      <c r="B273" s="21" t="str">
        <f>IF(ISNA(LOOKUP($C273,BLIOTECAS!$B$1:$B$27,BLIOTECAS!C$1:C$27)),"",LOOKUP($C273,BLIOTECAS!$B$1:$B$27,BLIOTECAS!C$1:C$27))</f>
        <v/>
      </c>
      <c r="C273" t="str">
        <f>TABLA!E273</f>
        <v>F. Veterinaria</v>
      </c>
      <c r="D273" s="134">
        <f>TABLA!AV273</f>
        <v>0</v>
      </c>
      <c r="E273" s="271">
        <f>TABLA!BA273</f>
        <v>0</v>
      </c>
      <c r="F273" t="str">
        <f t="shared" ref="F273:U288" si="49">IFERROR((IF(FIND(F$1,$E273,1)&gt;0,"x")),"")</f>
        <v/>
      </c>
      <c r="G273" t="str">
        <f t="shared" si="49"/>
        <v/>
      </c>
      <c r="H273" t="str">
        <f t="shared" si="49"/>
        <v/>
      </c>
      <c r="I273" t="str">
        <f t="shared" si="49"/>
        <v/>
      </c>
      <c r="J273" t="str">
        <f t="shared" si="49"/>
        <v/>
      </c>
      <c r="K273" t="str">
        <f t="shared" si="49"/>
        <v/>
      </c>
      <c r="L273" t="str">
        <f t="shared" si="49"/>
        <v/>
      </c>
      <c r="M273" t="str">
        <f t="shared" si="49"/>
        <v/>
      </c>
      <c r="N273" t="str">
        <f t="shared" si="49"/>
        <v/>
      </c>
      <c r="O273" t="str">
        <f t="shared" si="49"/>
        <v/>
      </c>
      <c r="P273" t="str">
        <f t="shared" si="49"/>
        <v/>
      </c>
      <c r="Q273" t="str">
        <f t="shared" si="49"/>
        <v/>
      </c>
      <c r="R273" t="str">
        <f t="shared" si="49"/>
        <v/>
      </c>
      <c r="S273" t="str">
        <f t="shared" si="49"/>
        <v/>
      </c>
      <c r="T273" t="str">
        <f t="shared" si="49"/>
        <v/>
      </c>
      <c r="U273" t="str">
        <f t="shared" si="49"/>
        <v/>
      </c>
      <c r="V273" t="str">
        <f t="shared" si="48"/>
        <v/>
      </c>
      <c r="W273" t="str">
        <f t="shared" si="48"/>
        <v/>
      </c>
      <c r="X273" t="str">
        <f t="shared" si="48"/>
        <v/>
      </c>
      <c r="Y273" t="str">
        <f t="shared" si="48"/>
        <v/>
      </c>
      <c r="Z273" t="str">
        <f t="shared" si="48"/>
        <v/>
      </c>
      <c r="AA273" t="str">
        <f t="shared" si="48"/>
        <v/>
      </c>
      <c r="AB273" t="str">
        <f t="shared" si="48"/>
        <v/>
      </c>
      <c r="AC273" t="str">
        <f t="shared" si="48"/>
        <v/>
      </c>
      <c r="AD273" t="str">
        <f t="shared" si="48"/>
        <v/>
      </c>
      <c r="AE273" t="str">
        <f t="shared" si="48"/>
        <v/>
      </c>
      <c r="AF273" t="str">
        <f t="shared" si="48"/>
        <v/>
      </c>
      <c r="AG273" t="str">
        <f t="shared" si="48"/>
        <v/>
      </c>
      <c r="AH273">
        <f t="shared" si="44"/>
        <v>0</v>
      </c>
      <c r="AI273">
        <f t="shared" si="45"/>
        <v>0</v>
      </c>
    </row>
    <row r="274" spans="2:35" hidden="1" x14ac:dyDescent="0.2">
      <c r="B274" s="21" t="str">
        <f>IF(ISNA(LOOKUP($C274,BLIOTECAS!$B$1:$B$27,BLIOTECAS!C$1:C$27)),"",LOOKUP($C274,BLIOTECAS!$B$1:$B$27,BLIOTECAS!C$1:C$27))</f>
        <v/>
      </c>
      <c r="C274" t="str">
        <f>TABLA!E274</f>
        <v>F. Óptica y Optometría</v>
      </c>
      <c r="D274" s="134">
        <f>TABLA!AV274</f>
        <v>0</v>
      </c>
      <c r="E274" s="271">
        <f>TABLA!BA274</f>
        <v>0</v>
      </c>
      <c r="F274" t="str">
        <f t="shared" si="49"/>
        <v/>
      </c>
      <c r="G274" t="str">
        <f t="shared" si="49"/>
        <v/>
      </c>
      <c r="H274" t="str">
        <f t="shared" si="49"/>
        <v/>
      </c>
      <c r="I274" t="str">
        <f t="shared" si="49"/>
        <v/>
      </c>
      <c r="J274" t="str">
        <f t="shared" si="49"/>
        <v/>
      </c>
      <c r="K274" t="str">
        <f t="shared" si="49"/>
        <v/>
      </c>
      <c r="L274" t="str">
        <f t="shared" si="49"/>
        <v/>
      </c>
      <c r="M274" t="str">
        <f t="shared" si="49"/>
        <v/>
      </c>
      <c r="N274" t="str">
        <f t="shared" si="49"/>
        <v/>
      </c>
      <c r="O274" t="str">
        <f t="shared" si="49"/>
        <v/>
      </c>
      <c r="P274" t="str">
        <f t="shared" si="49"/>
        <v/>
      </c>
      <c r="Q274" t="str">
        <f t="shared" si="49"/>
        <v/>
      </c>
      <c r="R274" t="str">
        <f t="shared" si="49"/>
        <v/>
      </c>
      <c r="S274" t="str">
        <f t="shared" si="49"/>
        <v/>
      </c>
      <c r="T274" t="str">
        <f t="shared" si="49"/>
        <v/>
      </c>
      <c r="U274" t="str">
        <f t="shared" si="49"/>
        <v/>
      </c>
      <c r="V274" t="str">
        <f t="shared" si="48"/>
        <v/>
      </c>
      <c r="W274" t="str">
        <f t="shared" si="48"/>
        <v/>
      </c>
      <c r="X274" t="str">
        <f t="shared" si="48"/>
        <v/>
      </c>
      <c r="Y274" t="str">
        <f t="shared" si="48"/>
        <v/>
      </c>
      <c r="Z274" t="str">
        <f t="shared" si="48"/>
        <v/>
      </c>
      <c r="AA274" t="str">
        <f t="shared" si="48"/>
        <v/>
      </c>
      <c r="AB274" t="str">
        <f t="shared" si="48"/>
        <v/>
      </c>
      <c r="AC274" t="str">
        <f t="shared" si="48"/>
        <v/>
      </c>
      <c r="AD274" t="str">
        <f t="shared" si="48"/>
        <v/>
      </c>
      <c r="AE274" t="str">
        <f t="shared" si="48"/>
        <v/>
      </c>
      <c r="AF274" t="str">
        <f t="shared" si="48"/>
        <v/>
      </c>
      <c r="AG274" t="str">
        <f t="shared" si="48"/>
        <v/>
      </c>
      <c r="AH274">
        <f t="shared" si="44"/>
        <v>0</v>
      </c>
      <c r="AI274">
        <f t="shared" si="45"/>
        <v>0</v>
      </c>
    </row>
    <row r="275" spans="2:35" hidden="1" x14ac:dyDescent="0.2">
      <c r="B275" s="21" t="str">
        <f>IF(ISNA(LOOKUP($C275,BLIOTECAS!$B$1:$B$27,BLIOTECAS!C$1:C$27)),"",LOOKUP($C275,BLIOTECAS!$B$1:$B$27,BLIOTECAS!C$1:C$27))</f>
        <v/>
      </c>
      <c r="C275" t="str">
        <f>TABLA!E275</f>
        <v>F. Geografía e Historia</v>
      </c>
      <c r="D275" s="134">
        <f>TABLA!AV275</f>
        <v>0</v>
      </c>
      <c r="E275" s="271">
        <f>TABLA!BA275</f>
        <v>0</v>
      </c>
      <c r="F275" t="str">
        <f t="shared" si="49"/>
        <v/>
      </c>
      <c r="G275" t="str">
        <f t="shared" si="49"/>
        <v/>
      </c>
      <c r="H275" t="str">
        <f t="shared" si="49"/>
        <v/>
      </c>
      <c r="I275" t="str">
        <f t="shared" si="49"/>
        <v/>
      </c>
      <c r="J275" t="str">
        <f t="shared" si="49"/>
        <v/>
      </c>
      <c r="K275" t="str">
        <f t="shared" si="49"/>
        <v/>
      </c>
      <c r="L275" t="str">
        <f t="shared" si="49"/>
        <v/>
      </c>
      <c r="M275" t="str">
        <f t="shared" si="49"/>
        <v/>
      </c>
      <c r="N275" t="str">
        <f t="shared" si="49"/>
        <v/>
      </c>
      <c r="O275" t="str">
        <f t="shared" si="49"/>
        <v/>
      </c>
      <c r="P275" t="str">
        <f t="shared" si="49"/>
        <v/>
      </c>
      <c r="Q275" t="str">
        <f t="shared" si="49"/>
        <v/>
      </c>
      <c r="R275" t="str">
        <f t="shared" si="49"/>
        <v/>
      </c>
      <c r="S275" t="str">
        <f t="shared" si="49"/>
        <v/>
      </c>
      <c r="T275" t="str">
        <f t="shared" si="49"/>
        <v/>
      </c>
      <c r="U275" t="str">
        <f t="shared" si="49"/>
        <v/>
      </c>
      <c r="V275" t="str">
        <f t="shared" si="48"/>
        <v/>
      </c>
      <c r="W275" t="str">
        <f t="shared" si="48"/>
        <v/>
      </c>
      <c r="X275" t="str">
        <f t="shared" si="48"/>
        <v/>
      </c>
      <c r="Y275" t="str">
        <f t="shared" si="48"/>
        <v/>
      </c>
      <c r="Z275" t="str">
        <f t="shared" si="48"/>
        <v/>
      </c>
      <c r="AA275" t="str">
        <f t="shared" si="48"/>
        <v/>
      </c>
      <c r="AB275" t="str">
        <f t="shared" si="48"/>
        <v/>
      </c>
      <c r="AC275" t="str">
        <f t="shared" si="48"/>
        <v/>
      </c>
      <c r="AD275" t="str">
        <f t="shared" si="48"/>
        <v/>
      </c>
      <c r="AE275" t="str">
        <f t="shared" si="48"/>
        <v/>
      </c>
      <c r="AF275" t="str">
        <f t="shared" si="48"/>
        <v/>
      </c>
      <c r="AG275" t="str">
        <f t="shared" si="48"/>
        <v/>
      </c>
      <c r="AH275">
        <f t="shared" si="44"/>
        <v>0</v>
      </c>
      <c r="AI275">
        <f t="shared" si="45"/>
        <v>0</v>
      </c>
    </row>
    <row r="276" spans="2:35" hidden="1" x14ac:dyDescent="0.2">
      <c r="B276" s="21" t="str">
        <f>IF(ISNA(LOOKUP($C276,BLIOTECAS!$B$1:$B$27,BLIOTECAS!C$1:C$27)),"",LOOKUP($C276,BLIOTECAS!$B$1:$B$27,BLIOTECAS!C$1:C$27))</f>
        <v/>
      </c>
      <c r="C276" t="str">
        <f>TABLA!E276</f>
        <v>F. Medicina</v>
      </c>
      <c r="D276" s="134">
        <f>TABLA!AV276</f>
        <v>0</v>
      </c>
      <c r="E276" s="271">
        <f>TABLA!BA276</f>
        <v>0</v>
      </c>
      <c r="F276" t="str">
        <f t="shared" si="49"/>
        <v/>
      </c>
      <c r="G276" t="str">
        <f t="shared" si="49"/>
        <v/>
      </c>
      <c r="H276" t="str">
        <f t="shared" si="49"/>
        <v/>
      </c>
      <c r="I276" t="str">
        <f t="shared" si="49"/>
        <v/>
      </c>
      <c r="J276" t="str">
        <f t="shared" si="49"/>
        <v/>
      </c>
      <c r="K276" t="str">
        <f t="shared" si="49"/>
        <v/>
      </c>
      <c r="L276" t="str">
        <f t="shared" si="49"/>
        <v/>
      </c>
      <c r="M276" t="str">
        <f t="shared" si="49"/>
        <v/>
      </c>
      <c r="N276" t="str">
        <f t="shared" si="49"/>
        <v/>
      </c>
      <c r="O276" t="str">
        <f t="shared" si="49"/>
        <v/>
      </c>
      <c r="P276" t="str">
        <f t="shared" si="49"/>
        <v/>
      </c>
      <c r="Q276" t="str">
        <f t="shared" si="49"/>
        <v/>
      </c>
      <c r="R276" t="str">
        <f t="shared" si="49"/>
        <v/>
      </c>
      <c r="S276" t="str">
        <f t="shared" si="49"/>
        <v/>
      </c>
      <c r="T276" t="str">
        <f t="shared" si="49"/>
        <v/>
      </c>
      <c r="U276" t="str">
        <f t="shared" si="49"/>
        <v/>
      </c>
      <c r="V276" t="str">
        <f t="shared" si="48"/>
        <v/>
      </c>
      <c r="W276" t="str">
        <f t="shared" si="48"/>
        <v/>
      </c>
      <c r="X276" t="str">
        <f t="shared" si="48"/>
        <v/>
      </c>
      <c r="Y276" t="str">
        <f t="shared" si="48"/>
        <v/>
      </c>
      <c r="Z276" t="str">
        <f t="shared" si="48"/>
        <v/>
      </c>
      <c r="AA276" t="str">
        <f t="shared" si="48"/>
        <v/>
      </c>
      <c r="AB276" t="str">
        <f t="shared" si="48"/>
        <v/>
      </c>
      <c r="AC276" t="str">
        <f t="shared" si="48"/>
        <v/>
      </c>
      <c r="AD276" t="str">
        <f t="shared" si="48"/>
        <v/>
      </c>
      <c r="AE276" t="str">
        <f t="shared" si="48"/>
        <v/>
      </c>
      <c r="AF276" t="str">
        <f t="shared" si="48"/>
        <v/>
      </c>
      <c r="AG276" t="str">
        <f t="shared" si="48"/>
        <v/>
      </c>
      <c r="AH276">
        <f t="shared" si="44"/>
        <v>0</v>
      </c>
      <c r="AI276">
        <f t="shared" si="45"/>
        <v>0</v>
      </c>
    </row>
    <row r="277" spans="2:35" hidden="1" x14ac:dyDescent="0.2">
      <c r="B277" s="21" t="str">
        <f>IF(ISNA(LOOKUP($C277,BLIOTECAS!$B$1:$B$27,BLIOTECAS!C$1:C$27)),"",LOOKUP($C277,BLIOTECAS!$B$1:$B$27,BLIOTECAS!C$1:C$27))</f>
        <v/>
      </c>
      <c r="C277" t="str">
        <f>TABLA!E277</f>
        <v>F. Medicina</v>
      </c>
      <c r="D277" s="134">
        <f>TABLA!AV277</f>
        <v>0</v>
      </c>
      <c r="E277" s="271">
        <f>TABLA!BA277</f>
        <v>0</v>
      </c>
      <c r="F277" t="str">
        <f t="shared" si="49"/>
        <v/>
      </c>
      <c r="G277" t="str">
        <f t="shared" si="49"/>
        <v/>
      </c>
      <c r="H277" t="str">
        <f t="shared" si="49"/>
        <v/>
      </c>
      <c r="I277" t="str">
        <f t="shared" si="49"/>
        <v/>
      </c>
      <c r="J277" t="str">
        <f t="shared" si="49"/>
        <v/>
      </c>
      <c r="K277" t="str">
        <f t="shared" si="49"/>
        <v/>
      </c>
      <c r="L277" t="str">
        <f t="shared" si="49"/>
        <v/>
      </c>
      <c r="M277" t="str">
        <f t="shared" si="49"/>
        <v/>
      </c>
      <c r="N277" t="str">
        <f t="shared" si="49"/>
        <v/>
      </c>
      <c r="O277" t="str">
        <f t="shared" si="49"/>
        <v/>
      </c>
      <c r="P277" t="str">
        <f t="shared" si="49"/>
        <v/>
      </c>
      <c r="Q277" t="str">
        <f t="shared" si="49"/>
        <v/>
      </c>
      <c r="R277" t="str">
        <f t="shared" si="49"/>
        <v/>
      </c>
      <c r="S277" t="str">
        <f t="shared" si="49"/>
        <v/>
      </c>
      <c r="T277" t="str">
        <f t="shared" si="49"/>
        <v/>
      </c>
      <c r="U277" t="str">
        <f t="shared" si="49"/>
        <v/>
      </c>
      <c r="V277" t="str">
        <f t="shared" si="48"/>
        <v/>
      </c>
      <c r="W277" t="str">
        <f t="shared" si="48"/>
        <v/>
      </c>
      <c r="X277" t="str">
        <f t="shared" si="48"/>
        <v/>
      </c>
      <c r="Y277" t="str">
        <f t="shared" si="48"/>
        <v/>
      </c>
      <c r="Z277" t="str">
        <f t="shared" si="48"/>
        <v/>
      </c>
      <c r="AA277" t="str">
        <f t="shared" si="48"/>
        <v/>
      </c>
      <c r="AB277" t="str">
        <f t="shared" si="48"/>
        <v/>
      </c>
      <c r="AC277" t="str">
        <f t="shared" si="48"/>
        <v/>
      </c>
      <c r="AD277" t="str">
        <f t="shared" si="48"/>
        <v/>
      </c>
      <c r="AE277" t="str">
        <f t="shared" si="48"/>
        <v/>
      </c>
      <c r="AF277" t="str">
        <f t="shared" si="48"/>
        <v/>
      </c>
      <c r="AG277" t="str">
        <f t="shared" si="48"/>
        <v/>
      </c>
      <c r="AH277">
        <f t="shared" si="44"/>
        <v>0</v>
      </c>
      <c r="AI277">
        <f t="shared" si="45"/>
        <v>0</v>
      </c>
    </row>
    <row r="278" spans="2:35" hidden="1" x14ac:dyDescent="0.2">
      <c r="B278" s="21" t="str">
        <f>IF(ISNA(LOOKUP($C278,BLIOTECAS!$B$1:$B$27,BLIOTECAS!C$1:C$27)),"",LOOKUP($C278,BLIOTECAS!$B$1:$B$27,BLIOTECAS!C$1:C$27))</f>
        <v/>
      </c>
      <c r="C278" t="str">
        <f>TABLA!E278</f>
        <v>F. Ciencias Económicas y Empresariales</v>
      </c>
      <c r="D278" s="134">
        <f>TABLA!AV278</f>
        <v>0</v>
      </c>
      <c r="E278" s="271">
        <f>TABLA!BA278</f>
        <v>0</v>
      </c>
      <c r="F278" t="str">
        <f t="shared" si="49"/>
        <v/>
      </c>
      <c r="G278" t="str">
        <f t="shared" si="49"/>
        <v/>
      </c>
      <c r="H278" t="str">
        <f t="shared" si="49"/>
        <v/>
      </c>
      <c r="I278" t="str">
        <f t="shared" si="49"/>
        <v/>
      </c>
      <c r="J278" t="str">
        <f t="shared" si="49"/>
        <v/>
      </c>
      <c r="K278" t="str">
        <f t="shared" si="49"/>
        <v/>
      </c>
      <c r="L278" t="str">
        <f t="shared" si="49"/>
        <v/>
      </c>
      <c r="M278" t="str">
        <f t="shared" si="49"/>
        <v/>
      </c>
      <c r="N278" t="str">
        <f t="shared" si="49"/>
        <v/>
      </c>
      <c r="O278" t="str">
        <f t="shared" si="49"/>
        <v/>
      </c>
      <c r="P278" t="str">
        <f t="shared" si="49"/>
        <v/>
      </c>
      <c r="Q278" t="str">
        <f t="shared" si="49"/>
        <v/>
      </c>
      <c r="R278" t="str">
        <f t="shared" si="49"/>
        <v/>
      </c>
      <c r="S278" t="str">
        <f t="shared" si="49"/>
        <v/>
      </c>
      <c r="T278" t="str">
        <f t="shared" si="49"/>
        <v/>
      </c>
      <c r="U278" t="str">
        <f t="shared" si="49"/>
        <v/>
      </c>
      <c r="V278" t="str">
        <f t="shared" si="48"/>
        <v/>
      </c>
      <c r="W278" t="str">
        <f t="shared" si="48"/>
        <v/>
      </c>
      <c r="X278" t="str">
        <f t="shared" si="48"/>
        <v/>
      </c>
      <c r="Y278" t="str">
        <f t="shared" si="48"/>
        <v/>
      </c>
      <c r="Z278" t="str">
        <f t="shared" si="48"/>
        <v/>
      </c>
      <c r="AA278" t="str">
        <f t="shared" si="48"/>
        <v/>
      </c>
      <c r="AB278" t="str">
        <f t="shared" si="48"/>
        <v/>
      </c>
      <c r="AC278" t="str">
        <f t="shared" si="48"/>
        <v/>
      </c>
      <c r="AD278" t="str">
        <f t="shared" si="48"/>
        <v/>
      </c>
      <c r="AE278" t="str">
        <f t="shared" si="48"/>
        <v/>
      </c>
      <c r="AF278" t="str">
        <f t="shared" si="48"/>
        <v/>
      </c>
      <c r="AG278" t="str">
        <f t="shared" si="48"/>
        <v/>
      </c>
      <c r="AH278">
        <f t="shared" si="44"/>
        <v>0</v>
      </c>
      <c r="AI278">
        <f t="shared" si="45"/>
        <v>0</v>
      </c>
    </row>
    <row r="279" spans="2:35" ht="25.5" hidden="1" x14ac:dyDescent="0.2">
      <c r="B279" s="21" t="str">
        <f>IF(ISNA(LOOKUP($C279,BLIOTECAS!$B$1:$B$27,BLIOTECAS!C$1:C$27)),"",LOOKUP($C279,BLIOTECAS!$B$1:$B$27,BLIOTECAS!C$1:C$27))</f>
        <v/>
      </c>
      <c r="C279" t="str">
        <f>TABLA!E279</f>
        <v>F. Ciencias de la Información</v>
      </c>
      <c r="D279" s="134" t="str">
        <f>TABLA!AV279</f>
        <v>Incrementar los recursos virtuales y el acceso a repositorios de documentación online</v>
      </c>
      <c r="E279" s="271">
        <f>TABLA!BA279</f>
        <v>0</v>
      </c>
      <c r="F279" t="str">
        <f t="shared" si="49"/>
        <v/>
      </c>
      <c r="G279" t="str">
        <f t="shared" si="49"/>
        <v/>
      </c>
      <c r="H279" t="str">
        <f t="shared" si="49"/>
        <v/>
      </c>
      <c r="I279" t="str">
        <f t="shared" si="49"/>
        <v/>
      </c>
      <c r="J279" t="str">
        <f t="shared" si="49"/>
        <v/>
      </c>
      <c r="K279" t="str">
        <f t="shared" si="49"/>
        <v/>
      </c>
      <c r="L279" t="str">
        <f t="shared" si="49"/>
        <v/>
      </c>
      <c r="M279" t="str">
        <f t="shared" si="49"/>
        <v/>
      </c>
      <c r="N279" t="str">
        <f t="shared" si="49"/>
        <v/>
      </c>
      <c r="O279" t="str">
        <f t="shared" si="49"/>
        <v/>
      </c>
      <c r="P279" t="str">
        <f t="shared" si="49"/>
        <v/>
      </c>
      <c r="Q279" t="str">
        <f t="shared" si="49"/>
        <v/>
      </c>
      <c r="R279" t="str">
        <f t="shared" si="49"/>
        <v/>
      </c>
      <c r="S279" t="str">
        <f t="shared" si="49"/>
        <v/>
      </c>
      <c r="T279" t="str">
        <f t="shared" si="49"/>
        <v/>
      </c>
      <c r="U279" t="str">
        <f t="shared" si="49"/>
        <v/>
      </c>
      <c r="V279" t="str">
        <f t="shared" si="48"/>
        <v/>
      </c>
      <c r="W279" t="str">
        <f t="shared" si="48"/>
        <v/>
      </c>
      <c r="X279" t="str">
        <f t="shared" si="48"/>
        <v/>
      </c>
      <c r="Y279" t="str">
        <f t="shared" si="48"/>
        <v/>
      </c>
      <c r="Z279" t="str">
        <f t="shared" si="48"/>
        <v/>
      </c>
      <c r="AA279" t="str">
        <f t="shared" si="48"/>
        <v/>
      </c>
      <c r="AB279" t="str">
        <f t="shared" si="48"/>
        <v/>
      </c>
      <c r="AC279" t="str">
        <f t="shared" si="48"/>
        <v/>
      </c>
      <c r="AD279" t="str">
        <f t="shared" si="48"/>
        <v/>
      </c>
      <c r="AE279" t="str">
        <f t="shared" si="48"/>
        <v/>
      </c>
      <c r="AF279" t="str">
        <f t="shared" si="48"/>
        <v/>
      </c>
      <c r="AG279" t="str">
        <f t="shared" si="48"/>
        <v/>
      </c>
      <c r="AH279">
        <f t="shared" si="44"/>
        <v>1</v>
      </c>
      <c r="AI279">
        <f t="shared" si="45"/>
        <v>0</v>
      </c>
    </row>
    <row r="280" spans="2:35" hidden="1" x14ac:dyDescent="0.2">
      <c r="B280" s="21" t="str">
        <f>IF(ISNA(LOOKUP($C280,BLIOTECAS!$B$1:$B$27,BLIOTECAS!C$1:C$27)),"",LOOKUP($C280,BLIOTECAS!$B$1:$B$27,BLIOTECAS!C$1:C$27))</f>
        <v/>
      </c>
      <c r="C280" t="str">
        <f>TABLA!E280</f>
        <v>F. Filología</v>
      </c>
      <c r="D280" s="134">
        <f>TABLA!AV280</f>
        <v>0</v>
      </c>
      <c r="E280" s="271">
        <f>TABLA!BA280</f>
        <v>0</v>
      </c>
      <c r="F280" t="str">
        <f t="shared" si="49"/>
        <v/>
      </c>
      <c r="G280" t="str">
        <f t="shared" si="49"/>
        <v/>
      </c>
      <c r="H280" t="str">
        <f t="shared" si="49"/>
        <v/>
      </c>
      <c r="I280" t="str">
        <f t="shared" si="49"/>
        <v/>
      </c>
      <c r="J280" t="str">
        <f t="shared" si="49"/>
        <v/>
      </c>
      <c r="K280" t="str">
        <f t="shared" si="49"/>
        <v/>
      </c>
      <c r="L280" t="str">
        <f t="shared" si="49"/>
        <v/>
      </c>
      <c r="M280" t="str">
        <f t="shared" si="49"/>
        <v/>
      </c>
      <c r="N280" t="str">
        <f t="shared" si="49"/>
        <v/>
      </c>
      <c r="O280" t="str">
        <f t="shared" si="49"/>
        <v/>
      </c>
      <c r="P280" t="str">
        <f t="shared" si="49"/>
        <v/>
      </c>
      <c r="Q280" t="str">
        <f t="shared" si="49"/>
        <v/>
      </c>
      <c r="R280" t="str">
        <f t="shared" si="49"/>
        <v/>
      </c>
      <c r="S280" t="str">
        <f t="shared" si="49"/>
        <v/>
      </c>
      <c r="T280" t="str">
        <f t="shared" si="49"/>
        <v/>
      </c>
      <c r="U280" t="str">
        <f t="shared" si="49"/>
        <v/>
      </c>
      <c r="V280" t="str">
        <f t="shared" si="48"/>
        <v/>
      </c>
      <c r="W280" t="str">
        <f t="shared" si="48"/>
        <v/>
      </c>
      <c r="X280" t="str">
        <f t="shared" si="48"/>
        <v/>
      </c>
      <c r="Y280" t="str">
        <f t="shared" si="48"/>
        <v/>
      </c>
      <c r="Z280" t="str">
        <f t="shared" si="48"/>
        <v/>
      </c>
      <c r="AA280" t="str">
        <f t="shared" si="48"/>
        <v/>
      </c>
      <c r="AB280" t="str">
        <f t="shared" si="48"/>
        <v/>
      </c>
      <c r="AC280" t="str">
        <f t="shared" si="48"/>
        <v/>
      </c>
      <c r="AD280" t="str">
        <f t="shared" si="48"/>
        <v/>
      </c>
      <c r="AE280" t="str">
        <f t="shared" si="48"/>
        <v/>
      </c>
      <c r="AF280" t="str">
        <f t="shared" si="48"/>
        <v/>
      </c>
      <c r="AG280" t="str">
        <f t="shared" si="48"/>
        <v/>
      </c>
      <c r="AH280">
        <f t="shared" si="44"/>
        <v>0</v>
      </c>
      <c r="AI280">
        <f t="shared" si="45"/>
        <v>0</v>
      </c>
    </row>
    <row r="281" spans="2:35" hidden="1" x14ac:dyDescent="0.2">
      <c r="B281" s="21" t="str">
        <f>IF(ISNA(LOOKUP($C281,BLIOTECAS!$B$1:$B$27,BLIOTECAS!C$1:C$27)),"",LOOKUP($C281,BLIOTECAS!$B$1:$B$27,BLIOTECAS!C$1:C$27))</f>
        <v/>
      </c>
      <c r="C281" t="str">
        <f>TABLA!E281</f>
        <v>F. Ciencias Químicas</v>
      </c>
      <c r="D281" s="134">
        <f>TABLA!AV281</f>
        <v>0</v>
      </c>
      <c r="E281" s="271">
        <f>TABLA!BA281</f>
        <v>0</v>
      </c>
      <c r="F281" t="str">
        <f t="shared" si="49"/>
        <v/>
      </c>
      <c r="G281" t="str">
        <f t="shared" si="49"/>
        <v/>
      </c>
      <c r="H281" t="str">
        <f t="shared" si="49"/>
        <v/>
      </c>
      <c r="I281" t="str">
        <f t="shared" si="49"/>
        <v/>
      </c>
      <c r="J281" t="str">
        <f t="shared" si="49"/>
        <v/>
      </c>
      <c r="K281" t="str">
        <f t="shared" si="49"/>
        <v/>
      </c>
      <c r="L281" t="str">
        <f t="shared" si="49"/>
        <v/>
      </c>
      <c r="M281" t="str">
        <f t="shared" si="49"/>
        <v/>
      </c>
      <c r="N281" t="str">
        <f t="shared" si="49"/>
        <v/>
      </c>
      <c r="O281" t="str">
        <f t="shared" si="49"/>
        <v/>
      </c>
      <c r="P281" t="str">
        <f t="shared" si="49"/>
        <v/>
      </c>
      <c r="Q281" t="str">
        <f t="shared" si="49"/>
        <v/>
      </c>
      <c r="R281" t="str">
        <f t="shared" si="49"/>
        <v/>
      </c>
      <c r="S281" t="str">
        <f t="shared" si="49"/>
        <v/>
      </c>
      <c r="T281" t="str">
        <f t="shared" si="49"/>
        <v/>
      </c>
      <c r="U281" t="str">
        <f t="shared" si="49"/>
        <v/>
      </c>
      <c r="V281" t="str">
        <f t="shared" si="48"/>
        <v/>
      </c>
      <c r="W281" t="str">
        <f t="shared" si="48"/>
        <v/>
      </c>
      <c r="X281" t="str">
        <f t="shared" si="48"/>
        <v/>
      </c>
      <c r="Y281" t="str">
        <f t="shared" si="48"/>
        <v/>
      </c>
      <c r="Z281" t="str">
        <f t="shared" si="48"/>
        <v/>
      </c>
      <c r="AA281" t="str">
        <f t="shared" si="48"/>
        <v/>
      </c>
      <c r="AB281" t="str">
        <f t="shared" si="48"/>
        <v/>
      </c>
      <c r="AC281" t="str">
        <f t="shared" si="48"/>
        <v/>
      </c>
      <c r="AD281" t="str">
        <f t="shared" si="48"/>
        <v/>
      </c>
      <c r="AE281" t="str">
        <f t="shared" si="48"/>
        <v/>
      </c>
      <c r="AF281" t="str">
        <f t="shared" si="48"/>
        <v/>
      </c>
      <c r="AG281" t="str">
        <f t="shared" si="48"/>
        <v/>
      </c>
      <c r="AH281">
        <f t="shared" si="44"/>
        <v>0</v>
      </c>
      <c r="AI281">
        <f t="shared" si="45"/>
        <v>0</v>
      </c>
    </row>
    <row r="282" spans="2:35" hidden="1" x14ac:dyDescent="0.2">
      <c r="B282" s="21" t="str">
        <f>IF(ISNA(LOOKUP($C282,BLIOTECAS!$B$1:$B$27,BLIOTECAS!C$1:C$27)),"",LOOKUP($C282,BLIOTECAS!$B$1:$B$27,BLIOTECAS!C$1:C$27))</f>
        <v/>
      </c>
      <c r="C282" t="str">
        <f>TABLA!E282</f>
        <v>F. Derecho</v>
      </c>
      <c r="D282" s="134">
        <f>TABLA!AV282</f>
        <v>0</v>
      </c>
      <c r="E282" s="271">
        <f>TABLA!BA282</f>
        <v>0</v>
      </c>
      <c r="F282" t="str">
        <f t="shared" si="49"/>
        <v/>
      </c>
      <c r="G282" t="str">
        <f t="shared" si="49"/>
        <v/>
      </c>
      <c r="H282" t="str">
        <f t="shared" si="49"/>
        <v/>
      </c>
      <c r="I282" t="str">
        <f t="shared" si="49"/>
        <v/>
      </c>
      <c r="J282" t="str">
        <f t="shared" si="49"/>
        <v/>
      </c>
      <c r="K282" t="str">
        <f t="shared" si="49"/>
        <v/>
      </c>
      <c r="L282" t="str">
        <f t="shared" si="49"/>
        <v/>
      </c>
      <c r="M282" t="str">
        <f t="shared" si="49"/>
        <v/>
      </c>
      <c r="N282" t="str">
        <f t="shared" si="49"/>
        <v/>
      </c>
      <c r="O282" t="str">
        <f t="shared" si="49"/>
        <v/>
      </c>
      <c r="P282" t="str">
        <f t="shared" si="49"/>
        <v/>
      </c>
      <c r="Q282" t="str">
        <f t="shared" si="49"/>
        <v/>
      </c>
      <c r="R282" t="str">
        <f t="shared" si="49"/>
        <v/>
      </c>
      <c r="S282" t="str">
        <f t="shared" si="49"/>
        <v/>
      </c>
      <c r="T282" t="str">
        <f t="shared" si="49"/>
        <v/>
      </c>
      <c r="U282" t="str">
        <f t="shared" si="49"/>
        <v/>
      </c>
      <c r="V282" t="str">
        <f t="shared" si="48"/>
        <v/>
      </c>
      <c r="W282" t="str">
        <f t="shared" si="48"/>
        <v/>
      </c>
      <c r="X282" t="str">
        <f t="shared" si="48"/>
        <v/>
      </c>
      <c r="Y282" t="str">
        <f t="shared" si="48"/>
        <v/>
      </c>
      <c r="Z282" t="str">
        <f t="shared" si="48"/>
        <v/>
      </c>
      <c r="AA282" t="str">
        <f t="shared" si="48"/>
        <v/>
      </c>
      <c r="AB282" t="str">
        <f t="shared" si="48"/>
        <v/>
      </c>
      <c r="AC282" t="str">
        <f t="shared" si="48"/>
        <v/>
      </c>
      <c r="AD282" t="str">
        <f t="shared" si="48"/>
        <v/>
      </c>
      <c r="AE282" t="str">
        <f t="shared" si="48"/>
        <v/>
      </c>
      <c r="AF282" t="str">
        <f t="shared" si="48"/>
        <v/>
      </c>
      <c r="AG282" t="str">
        <f t="shared" si="48"/>
        <v/>
      </c>
      <c r="AH282">
        <f t="shared" si="44"/>
        <v>0</v>
      </c>
      <c r="AI282">
        <f t="shared" si="45"/>
        <v>0</v>
      </c>
    </row>
    <row r="283" spans="2:35" hidden="1" x14ac:dyDescent="0.2">
      <c r="B283" s="21" t="str">
        <f>IF(ISNA(LOOKUP($C283,BLIOTECAS!$B$1:$B$27,BLIOTECAS!C$1:C$27)),"",LOOKUP($C283,BLIOTECAS!$B$1:$B$27,BLIOTECAS!C$1:C$27))</f>
        <v/>
      </c>
      <c r="C283" t="str">
        <f>TABLA!E283</f>
        <v>F. Ciencias Políticas y Sociología</v>
      </c>
      <c r="D283" s="134">
        <f>TABLA!AV283</f>
        <v>0</v>
      </c>
      <c r="E283" s="271">
        <f>TABLA!BA283</f>
        <v>0</v>
      </c>
      <c r="F283" t="str">
        <f t="shared" si="49"/>
        <v/>
      </c>
      <c r="G283" t="str">
        <f t="shared" si="49"/>
        <v/>
      </c>
      <c r="H283" t="str">
        <f t="shared" si="49"/>
        <v/>
      </c>
      <c r="I283" t="str">
        <f t="shared" si="49"/>
        <v/>
      </c>
      <c r="J283" t="str">
        <f t="shared" si="49"/>
        <v/>
      </c>
      <c r="K283" t="str">
        <f t="shared" si="49"/>
        <v/>
      </c>
      <c r="L283" t="str">
        <f t="shared" si="49"/>
        <v/>
      </c>
      <c r="M283" t="str">
        <f t="shared" si="49"/>
        <v/>
      </c>
      <c r="N283" t="str">
        <f t="shared" si="49"/>
        <v/>
      </c>
      <c r="O283" t="str">
        <f t="shared" si="49"/>
        <v/>
      </c>
      <c r="P283" t="str">
        <f t="shared" si="49"/>
        <v/>
      </c>
      <c r="Q283" t="str">
        <f t="shared" si="49"/>
        <v/>
      </c>
      <c r="R283" t="str">
        <f t="shared" si="49"/>
        <v/>
      </c>
      <c r="S283" t="str">
        <f t="shared" si="49"/>
        <v/>
      </c>
      <c r="T283" t="str">
        <f t="shared" si="49"/>
        <v/>
      </c>
      <c r="U283" t="str">
        <f t="shared" si="49"/>
        <v/>
      </c>
      <c r="V283" t="str">
        <f t="shared" si="48"/>
        <v/>
      </c>
      <c r="W283" t="str">
        <f t="shared" si="48"/>
        <v/>
      </c>
      <c r="X283" t="str">
        <f t="shared" si="48"/>
        <v/>
      </c>
      <c r="Y283" t="str">
        <f t="shared" si="48"/>
        <v/>
      </c>
      <c r="Z283" t="str">
        <f t="shared" si="48"/>
        <v/>
      </c>
      <c r="AA283" t="str">
        <f t="shared" si="48"/>
        <v/>
      </c>
      <c r="AB283" t="str">
        <f t="shared" si="48"/>
        <v/>
      </c>
      <c r="AC283" t="str">
        <f t="shared" si="48"/>
        <v/>
      </c>
      <c r="AD283" t="str">
        <f t="shared" si="48"/>
        <v/>
      </c>
      <c r="AE283" t="str">
        <f t="shared" si="48"/>
        <v/>
      </c>
      <c r="AF283" t="str">
        <f t="shared" si="48"/>
        <v/>
      </c>
      <c r="AG283" t="str">
        <f t="shared" si="48"/>
        <v/>
      </c>
      <c r="AH283">
        <f t="shared" si="44"/>
        <v>0</v>
      </c>
      <c r="AI283">
        <f t="shared" si="45"/>
        <v>0</v>
      </c>
    </row>
    <row r="284" spans="2:35" hidden="1" x14ac:dyDescent="0.2">
      <c r="B284" s="21" t="str">
        <f>IF(ISNA(LOOKUP($C284,BLIOTECAS!$B$1:$B$27,BLIOTECAS!C$1:C$27)),"",LOOKUP($C284,BLIOTECAS!$B$1:$B$27,BLIOTECAS!C$1:C$27))</f>
        <v/>
      </c>
      <c r="C284" t="str">
        <f>TABLA!E284</f>
        <v>F. Ciencias Políticas y Sociología</v>
      </c>
      <c r="D284" s="134">
        <f>TABLA!AV284</f>
        <v>0</v>
      </c>
      <c r="E284" s="271">
        <f>TABLA!BA284</f>
        <v>0</v>
      </c>
      <c r="F284" t="str">
        <f t="shared" si="49"/>
        <v/>
      </c>
      <c r="G284" t="str">
        <f t="shared" si="49"/>
        <v/>
      </c>
      <c r="H284" t="str">
        <f t="shared" si="49"/>
        <v/>
      </c>
      <c r="I284" t="str">
        <f t="shared" si="49"/>
        <v/>
      </c>
      <c r="J284" t="str">
        <f t="shared" si="49"/>
        <v/>
      </c>
      <c r="K284" t="str">
        <f t="shared" si="49"/>
        <v/>
      </c>
      <c r="L284" t="str">
        <f t="shared" si="49"/>
        <v/>
      </c>
      <c r="M284" t="str">
        <f t="shared" si="49"/>
        <v/>
      </c>
      <c r="N284" t="str">
        <f t="shared" si="49"/>
        <v/>
      </c>
      <c r="O284" t="str">
        <f t="shared" si="49"/>
        <v/>
      </c>
      <c r="P284" t="str">
        <f t="shared" si="49"/>
        <v/>
      </c>
      <c r="Q284" t="str">
        <f t="shared" si="49"/>
        <v/>
      </c>
      <c r="R284" t="str">
        <f t="shared" si="49"/>
        <v/>
      </c>
      <c r="S284" t="str">
        <f t="shared" si="49"/>
        <v/>
      </c>
      <c r="T284" t="str">
        <f t="shared" si="49"/>
        <v/>
      </c>
      <c r="U284" t="str">
        <f t="shared" si="49"/>
        <v/>
      </c>
      <c r="V284" t="str">
        <f t="shared" si="48"/>
        <v/>
      </c>
      <c r="W284" t="str">
        <f t="shared" si="48"/>
        <v/>
      </c>
      <c r="X284" t="str">
        <f t="shared" si="48"/>
        <v/>
      </c>
      <c r="Y284" t="str">
        <f t="shared" si="48"/>
        <v/>
      </c>
      <c r="Z284" t="str">
        <f t="shared" si="48"/>
        <v/>
      </c>
      <c r="AA284" t="str">
        <f t="shared" si="48"/>
        <v/>
      </c>
      <c r="AB284" t="str">
        <f t="shared" si="48"/>
        <v/>
      </c>
      <c r="AC284" t="str">
        <f t="shared" si="48"/>
        <v/>
      </c>
      <c r="AD284" t="str">
        <f t="shared" si="48"/>
        <v/>
      </c>
      <c r="AE284" t="str">
        <f t="shared" si="48"/>
        <v/>
      </c>
      <c r="AF284" t="str">
        <f t="shared" si="48"/>
        <v/>
      </c>
      <c r="AG284" t="str">
        <f t="shared" si="48"/>
        <v/>
      </c>
      <c r="AH284">
        <f t="shared" si="44"/>
        <v>0</v>
      </c>
      <c r="AI284">
        <f t="shared" si="45"/>
        <v>0</v>
      </c>
    </row>
    <row r="285" spans="2:35" hidden="1" x14ac:dyDescent="0.2">
      <c r="B285" s="21" t="str">
        <f>IF(ISNA(LOOKUP($C285,BLIOTECAS!$B$1:$B$27,BLIOTECAS!C$1:C$27)),"",LOOKUP($C285,BLIOTECAS!$B$1:$B$27,BLIOTECAS!C$1:C$27))</f>
        <v/>
      </c>
      <c r="C285" t="str">
        <f>TABLA!E285</f>
        <v>F. Ciencias Políticas y Sociología</v>
      </c>
      <c r="D285" s="134">
        <f>TABLA!AV285</f>
        <v>0</v>
      </c>
      <c r="E285" s="271">
        <f>TABLA!BA285</f>
        <v>0</v>
      </c>
      <c r="F285" t="str">
        <f t="shared" si="49"/>
        <v/>
      </c>
      <c r="G285" t="str">
        <f t="shared" si="49"/>
        <v/>
      </c>
      <c r="H285" t="str">
        <f t="shared" si="49"/>
        <v/>
      </c>
      <c r="I285" t="str">
        <f t="shared" si="49"/>
        <v/>
      </c>
      <c r="J285" t="str">
        <f t="shared" si="49"/>
        <v/>
      </c>
      <c r="K285" t="str">
        <f t="shared" si="49"/>
        <v/>
      </c>
      <c r="L285" t="str">
        <f t="shared" si="49"/>
        <v/>
      </c>
      <c r="M285" t="str">
        <f t="shared" si="49"/>
        <v/>
      </c>
      <c r="N285" t="str">
        <f t="shared" si="49"/>
        <v/>
      </c>
      <c r="O285" t="str">
        <f t="shared" si="49"/>
        <v/>
      </c>
      <c r="P285" t="str">
        <f t="shared" si="49"/>
        <v/>
      </c>
      <c r="Q285" t="str">
        <f t="shared" si="49"/>
        <v/>
      </c>
      <c r="R285" t="str">
        <f t="shared" si="49"/>
        <v/>
      </c>
      <c r="S285" t="str">
        <f t="shared" si="49"/>
        <v/>
      </c>
      <c r="T285" t="str">
        <f t="shared" si="49"/>
        <v/>
      </c>
      <c r="U285" t="str">
        <f t="shared" si="49"/>
        <v/>
      </c>
      <c r="V285" t="str">
        <f t="shared" si="48"/>
        <v/>
      </c>
      <c r="W285" t="str">
        <f t="shared" si="48"/>
        <v/>
      </c>
      <c r="X285" t="str">
        <f t="shared" si="48"/>
        <v/>
      </c>
      <c r="Y285" t="str">
        <f t="shared" si="48"/>
        <v/>
      </c>
      <c r="Z285" t="str">
        <f t="shared" si="48"/>
        <v/>
      </c>
      <c r="AA285" t="str">
        <f t="shared" si="48"/>
        <v/>
      </c>
      <c r="AB285" t="str">
        <f t="shared" si="48"/>
        <v/>
      </c>
      <c r="AC285" t="str">
        <f t="shared" si="48"/>
        <v/>
      </c>
      <c r="AD285" t="str">
        <f t="shared" si="48"/>
        <v/>
      </c>
      <c r="AE285" t="str">
        <f t="shared" si="48"/>
        <v/>
      </c>
      <c r="AF285" t="str">
        <f t="shared" si="48"/>
        <v/>
      </c>
      <c r="AG285" t="str">
        <f t="shared" si="48"/>
        <v/>
      </c>
      <c r="AH285">
        <f t="shared" si="44"/>
        <v>0</v>
      </c>
      <c r="AI285">
        <f t="shared" si="45"/>
        <v>0</v>
      </c>
    </row>
    <row r="286" spans="2:35" ht="102" hidden="1" x14ac:dyDescent="0.2">
      <c r="B286" s="21" t="str">
        <f>IF(ISNA(LOOKUP($C286,BLIOTECAS!$B$1:$B$27,BLIOTECAS!C$1:C$27)),"",LOOKUP($C286,BLIOTECAS!$B$1:$B$27,BLIOTECAS!C$1:C$27))</f>
        <v/>
      </c>
      <c r="C286" t="str">
        <f>TABLA!E286</f>
        <v>F. Filosofía</v>
      </c>
      <c r="D286" s="134">
        <f>TABLA!AV286</f>
        <v>0</v>
      </c>
      <c r="E286" s="271" t="str">
        <f>TABLA!BA286</f>
        <v>Aunque la situación sea de pandemia, mantener los centros cerrados desde el 12 o 13 de marzo hasta septiembre (y ya veremos), me parece exagerado, sobre todo en relación con los servicios de la biblioteca (se podrían haber establecido turnos a partir de finales de junio hasta finales de julio y acudir con cita previa). Pero sé que no depende ni de la biblioteca ni de su personal. El personal, excelente (me refiero en particular al de la biblioteca de Filosofía, pero es una valoración que extendería también a otras bibliotecas y al PAS en general). La nueva base de datos que se estableció hace un tiempo (la web de la biblioteca para buscar libros) me parece que ha empeorado respecto del modelo anterior. Saludos</v>
      </c>
      <c r="F286" t="str">
        <f t="shared" si="49"/>
        <v/>
      </c>
      <c r="G286" t="str">
        <f t="shared" si="49"/>
        <v/>
      </c>
      <c r="H286" t="str">
        <f t="shared" si="49"/>
        <v/>
      </c>
      <c r="I286" t="str">
        <f t="shared" si="49"/>
        <v/>
      </c>
      <c r="J286" t="str">
        <f t="shared" si="49"/>
        <v/>
      </c>
      <c r="K286" t="str">
        <f t="shared" si="49"/>
        <v/>
      </c>
      <c r="L286" t="str">
        <f t="shared" si="49"/>
        <v/>
      </c>
      <c r="M286" t="str">
        <f t="shared" si="49"/>
        <v/>
      </c>
      <c r="N286" t="str">
        <f t="shared" si="49"/>
        <v/>
      </c>
      <c r="O286" t="str">
        <f t="shared" si="49"/>
        <v/>
      </c>
      <c r="P286" t="str">
        <f t="shared" si="49"/>
        <v/>
      </c>
      <c r="Q286" t="str">
        <f t="shared" si="49"/>
        <v/>
      </c>
      <c r="R286" t="str">
        <f t="shared" si="49"/>
        <v>x</v>
      </c>
      <c r="S286" t="str">
        <f t="shared" si="49"/>
        <v/>
      </c>
      <c r="T286" t="str">
        <f t="shared" si="49"/>
        <v/>
      </c>
      <c r="U286" t="str">
        <f t="shared" si="49"/>
        <v/>
      </c>
      <c r="V286" t="str">
        <f t="shared" si="48"/>
        <v/>
      </c>
      <c r="W286" t="str">
        <f t="shared" si="48"/>
        <v/>
      </c>
      <c r="X286" t="str">
        <f t="shared" si="48"/>
        <v/>
      </c>
      <c r="Y286" t="str">
        <f t="shared" si="48"/>
        <v/>
      </c>
      <c r="Z286" t="str">
        <f t="shared" si="48"/>
        <v/>
      </c>
      <c r="AA286" t="str">
        <f t="shared" si="48"/>
        <v>x</v>
      </c>
      <c r="AB286" t="str">
        <f t="shared" si="48"/>
        <v/>
      </c>
      <c r="AC286" t="str">
        <f t="shared" si="48"/>
        <v/>
      </c>
      <c r="AD286" t="str">
        <f t="shared" si="48"/>
        <v/>
      </c>
      <c r="AE286" t="str">
        <f t="shared" si="48"/>
        <v/>
      </c>
      <c r="AF286" t="str">
        <f t="shared" si="48"/>
        <v>x</v>
      </c>
      <c r="AG286" t="str">
        <f t="shared" si="48"/>
        <v/>
      </c>
      <c r="AH286">
        <f t="shared" si="44"/>
        <v>0</v>
      </c>
      <c r="AI286">
        <f t="shared" si="45"/>
        <v>1</v>
      </c>
    </row>
    <row r="287" spans="2:35" hidden="1" x14ac:dyDescent="0.2">
      <c r="B287" s="21" t="str">
        <f>IF(ISNA(LOOKUP($C287,BLIOTECAS!$B$1:$B$27,BLIOTECAS!C$1:C$27)),"",LOOKUP($C287,BLIOTECAS!$B$1:$B$27,BLIOTECAS!C$1:C$27))</f>
        <v/>
      </c>
      <c r="C287" t="str">
        <f>TABLA!E287</f>
        <v>F. Informática</v>
      </c>
      <c r="D287" s="134">
        <f>TABLA!AV287</f>
        <v>0</v>
      </c>
      <c r="E287" s="271">
        <f>TABLA!BA287</f>
        <v>0</v>
      </c>
      <c r="F287" t="str">
        <f t="shared" si="49"/>
        <v/>
      </c>
      <c r="G287" t="str">
        <f t="shared" si="49"/>
        <v/>
      </c>
      <c r="H287" t="str">
        <f t="shared" si="49"/>
        <v/>
      </c>
      <c r="I287" t="str">
        <f t="shared" si="49"/>
        <v/>
      </c>
      <c r="J287" t="str">
        <f t="shared" si="49"/>
        <v/>
      </c>
      <c r="K287" t="str">
        <f t="shared" si="49"/>
        <v/>
      </c>
      <c r="L287" t="str">
        <f t="shared" si="49"/>
        <v/>
      </c>
      <c r="M287" t="str">
        <f t="shared" si="49"/>
        <v/>
      </c>
      <c r="N287" t="str">
        <f t="shared" si="49"/>
        <v/>
      </c>
      <c r="O287" t="str">
        <f t="shared" si="49"/>
        <v/>
      </c>
      <c r="P287" t="str">
        <f t="shared" si="49"/>
        <v/>
      </c>
      <c r="Q287" t="str">
        <f t="shared" si="49"/>
        <v/>
      </c>
      <c r="R287" t="str">
        <f t="shared" si="49"/>
        <v/>
      </c>
      <c r="S287" t="str">
        <f t="shared" si="49"/>
        <v/>
      </c>
      <c r="T287" t="str">
        <f t="shared" si="49"/>
        <v/>
      </c>
      <c r="U287" t="str">
        <f t="shared" si="49"/>
        <v/>
      </c>
      <c r="V287" t="str">
        <f t="shared" si="48"/>
        <v/>
      </c>
      <c r="W287" t="str">
        <f t="shared" si="48"/>
        <v/>
      </c>
      <c r="X287" t="str">
        <f t="shared" si="48"/>
        <v/>
      </c>
      <c r="Y287" t="str">
        <f t="shared" si="48"/>
        <v/>
      </c>
      <c r="Z287" t="str">
        <f t="shared" si="48"/>
        <v/>
      </c>
      <c r="AA287" t="str">
        <f t="shared" si="48"/>
        <v/>
      </c>
      <c r="AB287" t="str">
        <f t="shared" si="48"/>
        <v/>
      </c>
      <c r="AC287" t="str">
        <f t="shared" si="48"/>
        <v/>
      </c>
      <c r="AD287" t="str">
        <f t="shared" si="48"/>
        <v/>
      </c>
      <c r="AE287" t="str">
        <f t="shared" si="48"/>
        <v/>
      </c>
      <c r="AF287" t="str">
        <f t="shared" si="48"/>
        <v/>
      </c>
      <c r="AG287" t="str">
        <f t="shared" si="48"/>
        <v/>
      </c>
      <c r="AH287">
        <f t="shared" si="44"/>
        <v>0</v>
      </c>
      <c r="AI287">
        <f t="shared" si="45"/>
        <v>0</v>
      </c>
    </row>
    <row r="288" spans="2:35" hidden="1" x14ac:dyDescent="0.2">
      <c r="B288" s="21" t="str">
        <f>IF(ISNA(LOOKUP($C288,BLIOTECAS!$B$1:$B$27,BLIOTECAS!C$1:C$27)),"",LOOKUP($C288,BLIOTECAS!$B$1:$B$27,BLIOTECAS!C$1:C$27))</f>
        <v/>
      </c>
      <c r="C288" t="str">
        <f>TABLA!E288</f>
        <v>F. Educación - Centro de Formación del Profesorado</v>
      </c>
      <c r="D288" s="134">
        <f>TABLA!AV288</f>
        <v>0</v>
      </c>
      <c r="E288" s="271">
        <f>TABLA!BA288</f>
        <v>0</v>
      </c>
      <c r="F288" t="str">
        <f t="shared" si="49"/>
        <v/>
      </c>
      <c r="G288" t="str">
        <f t="shared" si="49"/>
        <v/>
      </c>
      <c r="H288" t="str">
        <f t="shared" si="49"/>
        <v/>
      </c>
      <c r="I288" t="str">
        <f t="shared" si="49"/>
        <v/>
      </c>
      <c r="J288" t="str">
        <f t="shared" si="49"/>
        <v/>
      </c>
      <c r="K288" t="str">
        <f t="shared" si="49"/>
        <v/>
      </c>
      <c r="L288" t="str">
        <f t="shared" si="49"/>
        <v/>
      </c>
      <c r="M288" t="str">
        <f t="shared" si="49"/>
        <v/>
      </c>
      <c r="N288" t="str">
        <f t="shared" si="49"/>
        <v/>
      </c>
      <c r="O288" t="str">
        <f t="shared" si="49"/>
        <v/>
      </c>
      <c r="P288" t="str">
        <f t="shared" si="49"/>
        <v/>
      </c>
      <c r="Q288" t="str">
        <f t="shared" si="49"/>
        <v/>
      </c>
      <c r="R288" t="str">
        <f t="shared" si="49"/>
        <v/>
      </c>
      <c r="S288" t="str">
        <f t="shared" si="49"/>
        <v/>
      </c>
      <c r="T288" t="str">
        <f t="shared" si="49"/>
        <v/>
      </c>
      <c r="U288" t="str">
        <f t="shared" ref="U288:AG303" si="50">IFERROR((IF(FIND(U$1,$E288,1)&gt;0,"x")),"")</f>
        <v/>
      </c>
      <c r="V288" t="str">
        <f t="shared" si="50"/>
        <v/>
      </c>
      <c r="W288" t="str">
        <f t="shared" si="50"/>
        <v/>
      </c>
      <c r="X288" t="str">
        <f t="shared" si="50"/>
        <v/>
      </c>
      <c r="Y288" t="str">
        <f t="shared" si="50"/>
        <v/>
      </c>
      <c r="Z288" t="str">
        <f t="shared" si="50"/>
        <v/>
      </c>
      <c r="AA288" t="str">
        <f t="shared" si="50"/>
        <v/>
      </c>
      <c r="AB288" t="str">
        <f t="shared" si="50"/>
        <v/>
      </c>
      <c r="AC288" t="str">
        <f t="shared" si="50"/>
        <v/>
      </c>
      <c r="AD288" t="str">
        <f t="shared" si="50"/>
        <v/>
      </c>
      <c r="AE288" t="str">
        <f t="shared" si="50"/>
        <v/>
      </c>
      <c r="AF288" t="str">
        <f t="shared" si="50"/>
        <v/>
      </c>
      <c r="AG288" t="str">
        <f t="shared" si="50"/>
        <v/>
      </c>
      <c r="AH288">
        <f t="shared" si="44"/>
        <v>0</v>
      </c>
      <c r="AI288">
        <f t="shared" si="45"/>
        <v>0</v>
      </c>
    </row>
    <row r="289" spans="2:35" hidden="1" x14ac:dyDescent="0.2">
      <c r="B289" s="21" t="str">
        <f>IF(ISNA(LOOKUP($C289,BLIOTECAS!$B$1:$B$27,BLIOTECAS!C$1:C$27)),"",LOOKUP($C289,BLIOTECAS!$B$1:$B$27,BLIOTECAS!C$1:C$27))</f>
        <v/>
      </c>
      <c r="C289" t="str">
        <f>TABLA!E289</f>
        <v>F. Farmacia</v>
      </c>
      <c r="D289" s="134">
        <f>TABLA!AV289</f>
        <v>0</v>
      </c>
      <c r="E289" s="271">
        <f>TABLA!BA289</f>
        <v>0</v>
      </c>
      <c r="F289" t="str">
        <f t="shared" ref="F289:U304" si="51">IFERROR((IF(FIND(F$1,$E289,1)&gt;0,"x")),"")</f>
        <v/>
      </c>
      <c r="G289" t="str">
        <f t="shared" si="51"/>
        <v/>
      </c>
      <c r="H289" t="str">
        <f t="shared" si="51"/>
        <v/>
      </c>
      <c r="I289" t="str">
        <f t="shared" si="51"/>
        <v/>
      </c>
      <c r="J289" t="str">
        <f t="shared" si="51"/>
        <v/>
      </c>
      <c r="K289" t="str">
        <f t="shared" si="51"/>
        <v/>
      </c>
      <c r="L289" t="str">
        <f t="shared" si="51"/>
        <v/>
      </c>
      <c r="M289" t="str">
        <f t="shared" si="51"/>
        <v/>
      </c>
      <c r="N289" t="str">
        <f t="shared" si="51"/>
        <v/>
      </c>
      <c r="O289" t="str">
        <f t="shared" si="51"/>
        <v/>
      </c>
      <c r="P289" t="str">
        <f t="shared" si="51"/>
        <v/>
      </c>
      <c r="Q289" t="str">
        <f t="shared" si="51"/>
        <v/>
      </c>
      <c r="R289" t="str">
        <f t="shared" si="51"/>
        <v/>
      </c>
      <c r="S289" t="str">
        <f t="shared" si="51"/>
        <v/>
      </c>
      <c r="T289" t="str">
        <f t="shared" si="51"/>
        <v/>
      </c>
      <c r="U289" t="str">
        <f t="shared" si="51"/>
        <v/>
      </c>
      <c r="V289" t="str">
        <f t="shared" si="50"/>
        <v/>
      </c>
      <c r="W289" t="str">
        <f t="shared" si="50"/>
        <v/>
      </c>
      <c r="X289" t="str">
        <f t="shared" si="50"/>
        <v/>
      </c>
      <c r="Y289" t="str">
        <f t="shared" si="50"/>
        <v/>
      </c>
      <c r="Z289" t="str">
        <f t="shared" si="50"/>
        <v/>
      </c>
      <c r="AA289" t="str">
        <f t="shared" si="50"/>
        <v/>
      </c>
      <c r="AB289" t="str">
        <f t="shared" si="50"/>
        <v/>
      </c>
      <c r="AC289" t="str">
        <f t="shared" si="50"/>
        <v/>
      </c>
      <c r="AD289" t="str">
        <f t="shared" si="50"/>
        <v/>
      </c>
      <c r="AE289" t="str">
        <f t="shared" si="50"/>
        <v/>
      </c>
      <c r="AF289" t="str">
        <f t="shared" si="50"/>
        <v/>
      </c>
      <c r="AG289" t="str">
        <f t="shared" si="50"/>
        <v/>
      </c>
      <c r="AH289">
        <f t="shared" si="44"/>
        <v>0</v>
      </c>
      <c r="AI289">
        <f t="shared" si="45"/>
        <v>0</v>
      </c>
    </row>
    <row r="290" spans="2:35" ht="25.5" hidden="1" x14ac:dyDescent="0.2">
      <c r="B290" s="21" t="str">
        <f>IF(ISNA(LOOKUP($C290,BLIOTECAS!$B$1:$B$27,BLIOTECAS!C$1:C$27)),"",LOOKUP($C290,BLIOTECAS!$B$1:$B$27,BLIOTECAS!C$1:C$27))</f>
        <v/>
      </c>
      <c r="C290" t="str">
        <f>TABLA!E290</f>
        <v>F. Ciencias Físicas</v>
      </c>
      <c r="D290" s="134" t="str">
        <f>TABLA!AV290</f>
        <v>Más suscripciones on-line a revistas de investigación especializadas</v>
      </c>
      <c r="E290" s="271" t="str">
        <f>TABLA!BA290</f>
        <v>Cambiar la herramienta de búsqueda</v>
      </c>
      <c r="F290" t="str">
        <f t="shared" si="51"/>
        <v/>
      </c>
      <c r="G290" t="str">
        <f t="shared" si="51"/>
        <v/>
      </c>
      <c r="H290" t="str">
        <f t="shared" si="51"/>
        <v/>
      </c>
      <c r="I290" t="str">
        <f t="shared" si="51"/>
        <v/>
      </c>
      <c r="J290" t="str">
        <f t="shared" si="51"/>
        <v/>
      </c>
      <c r="K290" t="str">
        <f t="shared" si="51"/>
        <v/>
      </c>
      <c r="L290" t="str">
        <f t="shared" si="51"/>
        <v/>
      </c>
      <c r="M290" t="str">
        <f t="shared" si="51"/>
        <v/>
      </c>
      <c r="N290" t="str">
        <f t="shared" si="51"/>
        <v/>
      </c>
      <c r="O290" t="str">
        <f t="shared" si="51"/>
        <v/>
      </c>
      <c r="P290" t="str">
        <f t="shared" si="51"/>
        <v/>
      </c>
      <c r="Q290" t="str">
        <f t="shared" si="51"/>
        <v/>
      </c>
      <c r="R290" t="str">
        <f t="shared" si="51"/>
        <v/>
      </c>
      <c r="S290" t="str">
        <f t="shared" si="51"/>
        <v/>
      </c>
      <c r="T290" t="str">
        <f t="shared" si="51"/>
        <v/>
      </c>
      <c r="U290" t="str">
        <f t="shared" si="51"/>
        <v/>
      </c>
      <c r="V290" t="str">
        <f t="shared" si="50"/>
        <v/>
      </c>
      <c r="W290" t="str">
        <f t="shared" si="50"/>
        <v/>
      </c>
      <c r="X290" t="str">
        <f t="shared" si="50"/>
        <v/>
      </c>
      <c r="Y290" t="str">
        <f t="shared" si="50"/>
        <v/>
      </c>
      <c r="Z290" t="str">
        <f t="shared" si="50"/>
        <v/>
      </c>
      <c r="AA290" t="str">
        <f t="shared" si="50"/>
        <v/>
      </c>
      <c r="AB290" t="str">
        <f t="shared" si="50"/>
        <v/>
      </c>
      <c r="AC290" t="str">
        <f t="shared" si="50"/>
        <v/>
      </c>
      <c r="AD290" t="str">
        <f t="shared" si="50"/>
        <v/>
      </c>
      <c r="AE290" t="str">
        <f t="shared" si="50"/>
        <v/>
      </c>
      <c r="AF290" t="str">
        <f t="shared" si="50"/>
        <v/>
      </c>
      <c r="AG290" t="str">
        <f t="shared" si="50"/>
        <v/>
      </c>
      <c r="AH290">
        <f t="shared" si="44"/>
        <v>1</v>
      </c>
      <c r="AI290">
        <f t="shared" si="45"/>
        <v>1</v>
      </c>
    </row>
    <row r="291" spans="2:35" ht="76.5" hidden="1" x14ac:dyDescent="0.2">
      <c r="B291" s="21" t="str">
        <f>IF(ISNA(LOOKUP($C291,BLIOTECAS!$B$1:$B$27,BLIOTECAS!C$1:C$27)),"",LOOKUP($C291,BLIOTECAS!$B$1:$B$27,BLIOTECAS!C$1:C$27))</f>
        <v/>
      </c>
      <c r="C291" t="str">
        <f>TABLA!E291</f>
        <v>F. Ciencias de la Información</v>
      </c>
      <c r="D291" s="134" t="str">
        <f>TABLA!AV291</f>
        <v>Ayuda en la elaboración de documentación para la ANECA. Me consta que otras universidades, al menos privadas, tienen el servicio y ayudaría mucho a los PDI puesto que el personal de la biblioteca es quien más sabe del apartado publicaciones y sus indexaciones.</v>
      </c>
      <c r="E291" s="271">
        <f>TABLA!BA291</f>
        <v>0</v>
      </c>
      <c r="F291" t="str">
        <f t="shared" si="51"/>
        <v/>
      </c>
      <c r="G291" t="str">
        <f t="shared" si="51"/>
        <v/>
      </c>
      <c r="H291" t="str">
        <f t="shared" si="51"/>
        <v/>
      </c>
      <c r="I291" t="str">
        <f t="shared" si="51"/>
        <v/>
      </c>
      <c r="J291" t="str">
        <f t="shared" si="51"/>
        <v/>
      </c>
      <c r="K291" t="str">
        <f t="shared" si="51"/>
        <v/>
      </c>
      <c r="L291" t="str">
        <f t="shared" si="51"/>
        <v/>
      </c>
      <c r="M291" t="str">
        <f t="shared" si="51"/>
        <v/>
      </c>
      <c r="N291" t="str">
        <f t="shared" si="51"/>
        <v/>
      </c>
      <c r="O291" t="str">
        <f t="shared" si="51"/>
        <v/>
      </c>
      <c r="P291" t="str">
        <f t="shared" si="51"/>
        <v/>
      </c>
      <c r="Q291" t="str">
        <f t="shared" si="51"/>
        <v/>
      </c>
      <c r="R291" t="str">
        <f t="shared" si="51"/>
        <v/>
      </c>
      <c r="S291" t="str">
        <f t="shared" si="51"/>
        <v/>
      </c>
      <c r="T291" t="str">
        <f t="shared" si="51"/>
        <v/>
      </c>
      <c r="U291" t="str">
        <f t="shared" si="51"/>
        <v/>
      </c>
      <c r="V291" t="str">
        <f t="shared" si="50"/>
        <v/>
      </c>
      <c r="W291" t="str">
        <f t="shared" si="50"/>
        <v/>
      </c>
      <c r="X291" t="str">
        <f t="shared" si="50"/>
        <v/>
      </c>
      <c r="Y291" t="str">
        <f t="shared" si="50"/>
        <v/>
      </c>
      <c r="Z291" t="str">
        <f t="shared" si="50"/>
        <v/>
      </c>
      <c r="AA291" t="str">
        <f t="shared" si="50"/>
        <v/>
      </c>
      <c r="AB291" t="str">
        <f t="shared" si="50"/>
        <v/>
      </c>
      <c r="AC291" t="str">
        <f t="shared" si="50"/>
        <v/>
      </c>
      <c r="AD291" t="str">
        <f t="shared" si="50"/>
        <v/>
      </c>
      <c r="AE291" t="str">
        <f t="shared" si="50"/>
        <v/>
      </c>
      <c r="AF291" t="str">
        <f t="shared" si="50"/>
        <v/>
      </c>
      <c r="AG291" t="str">
        <f t="shared" si="50"/>
        <v/>
      </c>
      <c r="AH291">
        <f t="shared" si="44"/>
        <v>1</v>
      </c>
      <c r="AI291">
        <f t="shared" si="45"/>
        <v>0</v>
      </c>
    </row>
    <row r="292" spans="2:35" hidden="1" x14ac:dyDescent="0.2">
      <c r="B292" s="21" t="str">
        <f>IF(ISNA(LOOKUP($C292,BLIOTECAS!$B$1:$B$27,BLIOTECAS!C$1:C$27)),"",LOOKUP($C292,BLIOTECAS!$B$1:$B$27,BLIOTECAS!C$1:C$27))</f>
        <v/>
      </c>
      <c r="C292" t="str">
        <f>TABLA!E292</f>
        <v>F. Veterinaria</v>
      </c>
      <c r="D292" s="134">
        <f>TABLA!AV292</f>
        <v>0</v>
      </c>
      <c r="E292" s="271">
        <f>TABLA!BA292</f>
        <v>0</v>
      </c>
      <c r="F292" t="str">
        <f t="shared" si="51"/>
        <v/>
      </c>
      <c r="G292" t="str">
        <f t="shared" si="51"/>
        <v/>
      </c>
      <c r="H292" t="str">
        <f t="shared" si="51"/>
        <v/>
      </c>
      <c r="I292" t="str">
        <f t="shared" si="51"/>
        <v/>
      </c>
      <c r="J292" t="str">
        <f t="shared" si="51"/>
        <v/>
      </c>
      <c r="K292" t="str">
        <f t="shared" si="51"/>
        <v/>
      </c>
      <c r="L292" t="str">
        <f t="shared" si="51"/>
        <v/>
      </c>
      <c r="M292" t="str">
        <f t="shared" si="51"/>
        <v/>
      </c>
      <c r="N292" t="str">
        <f t="shared" si="51"/>
        <v/>
      </c>
      <c r="O292" t="str">
        <f t="shared" si="51"/>
        <v/>
      </c>
      <c r="P292" t="str">
        <f t="shared" si="51"/>
        <v/>
      </c>
      <c r="Q292" t="str">
        <f t="shared" si="51"/>
        <v/>
      </c>
      <c r="R292" t="str">
        <f t="shared" si="51"/>
        <v/>
      </c>
      <c r="S292" t="str">
        <f t="shared" si="51"/>
        <v/>
      </c>
      <c r="T292" t="str">
        <f t="shared" si="51"/>
        <v/>
      </c>
      <c r="U292" t="str">
        <f t="shared" si="51"/>
        <v/>
      </c>
      <c r="V292" t="str">
        <f t="shared" si="50"/>
        <v/>
      </c>
      <c r="W292" t="str">
        <f t="shared" si="50"/>
        <v/>
      </c>
      <c r="X292" t="str">
        <f t="shared" si="50"/>
        <v/>
      </c>
      <c r="Y292" t="str">
        <f t="shared" si="50"/>
        <v/>
      </c>
      <c r="Z292" t="str">
        <f t="shared" si="50"/>
        <v/>
      </c>
      <c r="AA292" t="str">
        <f t="shared" si="50"/>
        <v/>
      </c>
      <c r="AB292" t="str">
        <f t="shared" si="50"/>
        <v/>
      </c>
      <c r="AC292" t="str">
        <f t="shared" si="50"/>
        <v/>
      </c>
      <c r="AD292" t="str">
        <f t="shared" si="50"/>
        <v/>
      </c>
      <c r="AE292" t="str">
        <f t="shared" si="50"/>
        <v/>
      </c>
      <c r="AF292" t="str">
        <f t="shared" si="50"/>
        <v/>
      </c>
      <c r="AG292" t="str">
        <f t="shared" si="50"/>
        <v/>
      </c>
      <c r="AH292">
        <f t="shared" si="44"/>
        <v>0</v>
      </c>
      <c r="AI292">
        <f t="shared" si="45"/>
        <v>0</v>
      </c>
    </row>
    <row r="293" spans="2:35" ht="51" hidden="1" x14ac:dyDescent="0.2">
      <c r="B293" s="21" t="str">
        <f>IF(ISNA(LOOKUP($C293,BLIOTECAS!$B$1:$B$27,BLIOTECAS!C$1:C$27)),"",LOOKUP($C293,BLIOTECAS!$B$1:$B$27,BLIOTECAS!C$1:C$27))</f>
        <v/>
      </c>
      <c r="C293" t="str">
        <f>TABLA!E293</f>
        <v>F. Ciencias Geológicas</v>
      </c>
      <c r="D293" s="134">
        <f>TABLA!AV293</f>
        <v>0</v>
      </c>
      <c r="E293" s="271" t="str">
        <f>TABLA!BA293</f>
        <v>En muchas ocasiones la manera más rápida con la que puedo encontrar trabajos es mediante Google Académico por lo que es el primer buscado que utilizo para buscar un trabajo concreto. Luego cuando no se puede descargar lo busco con Cisne y si no logro copia lo pido a la biblioteca que SIEMPRE me ha solucionado la búsqueda en tiempo record.</v>
      </c>
      <c r="F293" t="str">
        <f t="shared" si="51"/>
        <v/>
      </c>
      <c r="G293" t="str">
        <f t="shared" si="51"/>
        <v/>
      </c>
      <c r="H293" t="str">
        <f t="shared" si="51"/>
        <v/>
      </c>
      <c r="I293" t="str">
        <f t="shared" si="51"/>
        <v/>
      </c>
      <c r="J293" t="str">
        <f t="shared" si="51"/>
        <v/>
      </c>
      <c r="K293" t="str">
        <f t="shared" si="51"/>
        <v/>
      </c>
      <c r="L293" t="str">
        <f t="shared" si="51"/>
        <v/>
      </c>
      <c r="M293" t="str">
        <f t="shared" si="51"/>
        <v/>
      </c>
      <c r="N293" t="str">
        <f t="shared" si="51"/>
        <v/>
      </c>
      <c r="O293" t="str">
        <f t="shared" si="51"/>
        <v/>
      </c>
      <c r="P293" t="str">
        <f t="shared" si="51"/>
        <v/>
      </c>
      <c r="Q293" t="str">
        <f t="shared" si="51"/>
        <v/>
      </c>
      <c r="R293" t="str">
        <f t="shared" si="51"/>
        <v/>
      </c>
      <c r="S293" t="str">
        <f t="shared" si="51"/>
        <v/>
      </c>
      <c r="T293" t="str">
        <f t="shared" si="51"/>
        <v/>
      </c>
      <c r="U293" t="str">
        <f t="shared" si="51"/>
        <v/>
      </c>
      <c r="V293" t="str">
        <f t="shared" si="50"/>
        <v/>
      </c>
      <c r="W293" t="str">
        <f t="shared" si="50"/>
        <v/>
      </c>
      <c r="X293" t="str">
        <f t="shared" si="50"/>
        <v/>
      </c>
      <c r="Y293" t="str">
        <f t="shared" si="50"/>
        <v/>
      </c>
      <c r="Z293" t="str">
        <f t="shared" si="50"/>
        <v/>
      </c>
      <c r="AA293" t="str">
        <f t="shared" si="50"/>
        <v/>
      </c>
      <c r="AB293" t="str">
        <f t="shared" si="50"/>
        <v/>
      </c>
      <c r="AC293" t="str">
        <f t="shared" si="50"/>
        <v/>
      </c>
      <c r="AD293" t="str">
        <f t="shared" si="50"/>
        <v/>
      </c>
      <c r="AE293" t="str">
        <f t="shared" si="50"/>
        <v/>
      </c>
      <c r="AF293" t="str">
        <f t="shared" si="50"/>
        <v/>
      </c>
      <c r="AG293" t="str">
        <f t="shared" si="50"/>
        <v/>
      </c>
      <c r="AH293">
        <f t="shared" si="44"/>
        <v>0</v>
      </c>
      <c r="AI293">
        <f t="shared" si="45"/>
        <v>1</v>
      </c>
    </row>
    <row r="294" spans="2:35" hidden="1" x14ac:dyDescent="0.2">
      <c r="B294" s="21" t="str">
        <f>IF(ISNA(LOOKUP($C294,BLIOTECAS!$B$1:$B$27,BLIOTECAS!C$1:C$27)),"",LOOKUP($C294,BLIOTECAS!$B$1:$B$27,BLIOTECAS!C$1:C$27))</f>
        <v/>
      </c>
      <c r="C294" t="str">
        <f>TABLA!E294</f>
        <v>F. Ciencias Químicas</v>
      </c>
      <c r="D294" s="134">
        <f>TABLA!AV294</f>
        <v>0</v>
      </c>
      <c r="E294" s="271">
        <f>TABLA!BA294</f>
        <v>0</v>
      </c>
      <c r="F294" t="str">
        <f t="shared" si="51"/>
        <v/>
      </c>
      <c r="G294" t="str">
        <f t="shared" si="51"/>
        <v/>
      </c>
      <c r="H294" t="str">
        <f t="shared" si="51"/>
        <v/>
      </c>
      <c r="I294" t="str">
        <f t="shared" si="51"/>
        <v/>
      </c>
      <c r="J294" t="str">
        <f t="shared" si="51"/>
        <v/>
      </c>
      <c r="K294" t="str">
        <f t="shared" si="51"/>
        <v/>
      </c>
      <c r="L294" t="str">
        <f t="shared" si="51"/>
        <v/>
      </c>
      <c r="M294" t="str">
        <f t="shared" si="51"/>
        <v/>
      </c>
      <c r="N294" t="str">
        <f t="shared" si="51"/>
        <v/>
      </c>
      <c r="O294" t="str">
        <f t="shared" si="51"/>
        <v/>
      </c>
      <c r="P294" t="str">
        <f t="shared" si="51"/>
        <v/>
      </c>
      <c r="Q294" t="str">
        <f t="shared" si="51"/>
        <v/>
      </c>
      <c r="R294" t="str">
        <f t="shared" si="51"/>
        <v/>
      </c>
      <c r="S294" t="str">
        <f t="shared" si="51"/>
        <v/>
      </c>
      <c r="T294" t="str">
        <f t="shared" si="51"/>
        <v/>
      </c>
      <c r="U294" t="str">
        <f t="shared" si="51"/>
        <v/>
      </c>
      <c r="V294" t="str">
        <f t="shared" si="50"/>
        <v/>
      </c>
      <c r="W294" t="str">
        <f t="shared" si="50"/>
        <v/>
      </c>
      <c r="X294" t="str">
        <f t="shared" si="50"/>
        <v/>
      </c>
      <c r="Y294" t="str">
        <f t="shared" si="50"/>
        <v/>
      </c>
      <c r="Z294" t="str">
        <f t="shared" si="50"/>
        <v/>
      </c>
      <c r="AA294" t="str">
        <f t="shared" si="50"/>
        <v/>
      </c>
      <c r="AB294" t="str">
        <f t="shared" si="50"/>
        <v/>
      </c>
      <c r="AC294" t="str">
        <f t="shared" si="50"/>
        <v/>
      </c>
      <c r="AD294" t="str">
        <f t="shared" si="50"/>
        <v/>
      </c>
      <c r="AE294" t="str">
        <f t="shared" si="50"/>
        <v/>
      </c>
      <c r="AF294" t="str">
        <f t="shared" si="50"/>
        <v/>
      </c>
      <c r="AG294" t="str">
        <f t="shared" si="50"/>
        <v/>
      </c>
      <c r="AH294">
        <f t="shared" si="44"/>
        <v>0</v>
      </c>
      <c r="AI294">
        <f t="shared" si="45"/>
        <v>0</v>
      </c>
    </row>
    <row r="295" spans="2:35" hidden="1" x14ac:dyDescent="0.2">
      <c r="B295" s="21" t="str">
        <f>IF(ISNA(LOOKUP($C295,BLIOTECAS!$B$1:$B$27,BLIOTECAS!C$1:C$27)),"",LOOKUP($C295,BLIOTECAS!$B$1:$B$27,BLIOTECAS!C$1:C$27))</f>
        <v/>
      </c>
      <c r="C295" t="str">
        <f>TABLA!E295</f>
        <v>F. Derecho</v>
      </c>
      <c r="D295" s="134">
        <f>TABLA!AV295</f>
        <v>0</v>
      </c>
      <c r="E295" s="271">
        <f>TABLA!BA295</f>
        <v>0</v>
      </c>
      <c r="F295" t="str">
        <f t="shared" si="51"/>
        <v/>
      </c>
      <c r="G295" t="str">
        <f t="shared" si="51"/>
        <v/>
      </c>
      <c r="H295" t="str">
        <f t="shared" si="51"/>
        <v/>
      </c>
      <c r="I295" t="str">
        <f t="shared" si="51"/>
        <v/>
      </c>
      <c r="J295" t="str">
        <f t="shared" si="51"/>
        <v/>
      </c>
      <c r="K295" t="str">
        <f t="shared" si="51"/>
        <v/>
      </c>
      <c r="L295" t="str">
        <f t="shared" si="51"/>
        <v/>
      </c>
      <c r="M295" t="str">
        <f t="shared" si="51"/>
        <v/>
      </c>
      <c r="N295" t="str">
        <f t="shared" si="51"/>
        <v/>
      </c>
      <c r="O295" t="str">
        <f t="shared" si="51"/>
        <v/>
      </c>
      <c r="P295" t="str">
        <f t="shared" si="51"/>
        <v/>
      </c>
      <c r="Q295" t="str">
        <f t="shared" si="51"/>
        <v/>
      </c>
      <c r="R295" t="str">
        <f t="shared" si="51"/>
        <v/>
      </c>
      <c r="S295" t="str">
        <f t="shared" si="51"/>
        <v/>
      </c>
      <c r="T295" t="str">
        <f t="shared" si="51"/>
        <v/>
      </c>
      <c r="U295" t="str">
        <f t="shared" si="51"/>
        <v/>
      </c>
      <c r="V295" t="str">
        <f t="shared" si="50"/>
        <v/>
      </c>
      <c r="W295" t="str">
        <f t="shared" si="50"/>
        <v/>
      </c>
      <c r="X295" t="str">
        <f t="shared" si="50"/>
        <v/>
      </c>
      <c r="Y295" t="str">
        <f t="shared" si="50"/>
        <v/>
      </c>
      <c r="Z295" t="str">
        <f t="shared" si="50"/>
        <v/>
      </c>
      <c r="AA295" t="str">
        <f t="shared" si="50"/>
        <v/>
      </c>
      <c r="AB295" t="str">
        <f t="shared" si="50"/>
        <v/>
      </c>
      <c r="AC295" t="str">
        <f t="shared" si="50"/>
        <v/>
      </c>
      <c r="AD295" t="str">
        <f t="shared" si="50"/>
        <v/>
      </c>
      <c r="AE295" t="str">
        <f t="shared" si="50"/>
        <v/>
      </c>
      <c r="AF295" t="str">
        <f t="shared" si="50"/>
        <v/>
      </c>
      <c r="AG295" t="str">
        <f t="shared" si="50"/>
        <v/>
      </c>
      <c r="AH295">
        <f t="shared" si="44"/>
        <v>0</v>
      </c>
      <c r="AI295">
        <f t="shared" si="45"/>
        <v>0</v>
      </c>
    </row>
    <row r="296" spans="2:35" ht="25.5" hidden="1" x14ac:dyDescent="0.2">
      <c r="B296" s="21" t="str">
        <f>IF(ISNA(LOOKUP($C296,BLIOTECAS!$B$1:$B$27,BLIOTECAS!C$1:C$27)),"",LOOKUP($C296,BLIOTECAS!$B$1:$B$27,BLIOTECAS!C$1:C$27))</f>
        <v/>
      </c>
      <c r="C296" t="str">
        <f>TABLA!E296</f>
        <v>F. Ciencias Económicas y Empresariales</v>
      </c>
      <c r="D296" s="134" t="str">
        <f>TABLA!AV296</f>
        <v>Creo que los servicios de apoyo actuales cubren sin duda nuestras necesidades.</v>
      </c>
      <c r="E296" s="271" t="str">
        <f>TABLA!BA296</f>
        <v>Estoy satisfecho con el trato y los servicios proporcionados. Por mi parte ningún problema.</v>
      </c>
      <c r="F296" t="str">
        <f t="shared" si="51"/>
        <v/>
      </c>
      <c r="G296" t="str">
        <f t="shared" si="51"/>
        <v/>
      </c>
      <c r="H296" t="str">
        <f t="shared" si="51"/>
        <v/>
      </c>
      <c r="I296" t="str">
        <f t="shared" si="51"/>
        <v/>
      </c>
      <c r="J296" t="str">
        <f t="shared" si="51"/>
        <v/>
      </c>
      <c r="K296" t="str">
        <f t="shared" si="51"/>
        <v/>
      </c>
      <c r="L296" t="str">
        <f t="shared" si="51"/>
        <v/>
      </c>
      <c r="M296" t="str">
        <f t="shared" si="51"/>
        <v/>
      </c>
      <c r="N296" t="str">
        <f t="shared" si="51"/>
        <v/>
      </c>
      <c r="O296" t="str">
        <f t="shared" si="51"/>
        <v/>
      </c>
      <c r="P296" t="str">
        <f t="shared" si="51"/>
        <v/>
      </c>
      <c r="Q296" t="str">
        <f t="shared" si="51"/>
        <v/>
      </c>
      <c r="R296" t="str">
        <f t="shared" si="51"/>
        <v/>
      </c>
      <c r="S296" t="str">
        <f t="shared" si="51"/>
        <v/>
      </c>
      <c r="T296" t="str">
        <f t="shared" si="51"/>
        <v/>
      </c>
      <c r="U296" t="str">
        <f t="shared" si="51"/>
        <v/>
      </c>
      <c r="V296" t="str">
        <f t="shared" si="50"/>
        <v/>
      </c>
      <c r="W296" t="str">
        <f t="shared" si="50"/>
        <v/>
      </c>
      <c r="X296" t="str">
        <f t="shared" si="50"/>
        <v/>
      </c>
      <c r="Y296" t="str">
        <f t="shared" si="50"/>
        <v/>
      </c>
      <c r="Z296" t="str">
        <f t="shared" si="50"/>
        <v/>
      </c>
      <c r="AA296" t="str">
        <f t="shared" si="50"/>
        <v/>
      </c>
      <c r="AB296" t="str">
        <f t="shared" si="50"/>
        <v/>
      </c>
      <c r="AC296" t="str">
        <f t="shared" si="50"/>
        <v/>
      </c>
      <c r="AD296" t="str">
        <f t="shared" si="50"/>
        <v/>
      </c>
      <c r="AE296" t="str">
        <f t="shared" si="50"/>
        <v/>
      </c>
      <c r="AF296" t="str">
        <f t="shared" si="50"/>
        <v/>
      </c>
      <c r="AG296" t="str">
        <f t="shared" si="50"/>
        <v/>
      </c>
      <c r="AH296">
        <f t="shared" si="44"/>
        <v>1</v>
      </c>
      <c r="AI296">
        <f t="shared" si="45"/>
        <v>1</v>
      </c>
    </row>
    <row r="297" spans="2:35" hidden="1" x14ac:dyDescent="0.2">
      <c r="B297" s="21" t="str">
        <f>IF(ISNA(LOOKUP($C297,BLIOTECAS!$B$1:$B$27,BLIOTECAS!C$1:C$27)),"",LOOKUP($C297,BLIOTECAS!$B$1:$B$27,BLIOTECAS!C$1:C$27))</f>
        <v/>
      </c>
      <c r="C297" t="str">
        <f>TABLA!E297</f>
        <v>F. Medicina</v>
      </c>
      <c r="D297" s="134">
        <f>TABLA!AV297</f>
        <v>0</v>
      </c>
      <c r="E297" s="271">
        <f>TABLA!BA297</f>
        <v>0</v>
      </c>
      <c r="F297" t="str">
        <f t="shared" si="51"/>
        <v/>
      </c>
      <c r="G297" t="str">
        <f t="shared" si="51"/>
        <v/>
      </c>
      <c r="H297" t="str">
        <f t="shared" si="51"/>
        <v/>
      </c>
      <c r="I297" t="str">
        <f t="shared" si="51"/>
        <v/>
      </c>
      <c r="J297" t="str">
        <f t="shared" si="51"/>
        <v/>
      </c>
      <c r="K297" t="str">
        <f t="shared" si="51"/>
        <v/>
      </c>
      <c r="L297" t="str">
        <f t="shared" si="51"/>
        <v/>
      </c>
      <c r="M297" t="str">
        <f t="shared" si="51"/>
        <v/>
      </c>
      <c r="N297" t="str">
        <f t="shared" si="51"/>
        <v/>
      </c>
      <c r="O297" t="str">
        <f t="shared" si="51"/>
        <v/>
      </c>
      <c r="P297" t="str">
        <f t="shared" si="51"/>
        <v/>
      </c>
      <c r="Q297" t="str">
        <f t="shared" si="51"/>
        <v/>
      </c>
      <c r="R297" t="str">
        <f t="shared" si="51"/>
        <v/>
      </c>
      <c r="S297" t="str">
        <f t="shared" si="51"/>
        <v/>
      </c>
      <c r="T297" t="str">
        <f t="shared" si="51"/>
        <v/>
      </c>
      <c r="U297" t="str">
        <f t="shared" si="51"/>
        <v/>
      </c>
      <c r="V297" t="str">
        <f t="shared" si="50"/>
        <v/>
      </c>
      <c r="W297" t="str">
        <f t="shared" si="50"/>
        <v/>
      </c>
      <c r="X297" t="str">
        <f t="shared" si="50"/>
        <v/>
      </c>
      <c r="Y297" t="str">
        <f t="shared" si="50"/>
        <v/>
      </c>
      <c r="Z297" t="str">
        <f t="shared" si="50"/>
        <v/>
      </c>
      <c r="AA297" t="str">
        <f t="shared" si="50"/>
        <v/>
      </c>
      <c r="AB297" t="str">
        <f t="shared" si="50"/>
        <v/>
      </c>
      <c r="AC297" t="str">
        <f t="shared" si="50"/>
        <v/>
      </c>
      <c r="AD297" t="str">
        <f t="shared" si="50"/>
        <v/>
      </c>
      <c r="AE297" t="str">
        <f t="shared" si="50"/>
        <v/>
      </c>
      <c r="AF297" t="str">
        <f t="shared" si="50"/>
        <v/>
      </c>
      <c r="AG297" t="str">
        <f t="shared" si="50"/>
        <v/>
      </c>
      <c r="AH297">
        <f t="shared" si="44"/>
        <v>0</v>
      </c>
      <c r="AI297">
        <f t="shared" si="45"/>
        <v>0</v>
      </c>
    </row>
    <row r="298" spans="2:35" hidden="1" x14ac:dyDescent="0.2">
      <c r="B298" s="21" t="str">
        <f>IF(ISNA(LOOKUP($C298,BLIOTECAS!$B$1:$B$27,BLIOTECAS!C$1:C$27)),"",LOOKUP($C298,BLIOTECAS!$B$1:$B$27,BLIOTECAS!C$1:C$27))</f>
        <v/>
      </c>
      <c r="C298" t="str">
        <f>TABLA!E298</f>
        <v>F. Educación - Centro de Formación del Profesorado</v>
      </c>
      <c r="D298" s="134">
        <f>TABLA!AV298</f>
        <v>0</v>
      </c>
      <c r="E298" s="271">
        <f>TABLA!BA298</f>
        <v>0</v>
      </c>
      <c r="F298" t="str">
        <f t="shared" si="51"/>
        <v/>
      </c>
      <c r="G298" t="str">
        <f t="shared" si="51"/>
        <v/>
      </c>
      <c r="H298" t="str">
        <f t="shared" si="51"/>
        <v/>
      </c>
      <c r="I298" t="str">
        <f t="shared" si="51"/>
        <v/>
      </c>
      <c r="J298" t="str">
        <f t="shared" si="51"/>
        <v/>
      </c>
      <c r="K298" t="str">
        <f t="shared" si="51"/>
        <v/>
      </c>
      <c r="L298" t="str">
        <f t="shared" si="51"/>
        <v/>
      </c>
      <c r="M298" t="str">
        <f t="shared" si="51"/>
        <v/>
      </c>
      <c r="N298" t="str">
        <f t="shared" si="51"/>
        <v/>
      </c>
      <c r="O298" t="str">
        <f t="shared" si="51"/>
        <v/>
      </c>
      <c r="P298" t="str">
        <f t="shared" si="51"/>
        <v/>
      </c>
      <c r="Q298" t="str">
        <f t="shared" si="51"/>
        <v/>
      </c>
      <c r="R298" t="str">
        <f t="shared" si="51"/>
        <v/>
      </c>
      <c r="S298" t="str">
        <f t="shared" si="51"/>
        <v/>
      </c>
      <c r="T298" t="str">
        <f t="shared" si="51"/>
        <v/>
      </c>
      <c r="U298" t="str">
        <f t="shared" si="51"/>
        <v/>
      </c>
      <c r="V298" t="str">
        <f t="shared" si="50"/>
        <v/>
      </c>
      <c r="W298" t="str">
        <f t="shared" si="50"/>
        <v/>
      </c>
      <c r="X298" t="str">
        <f t="shared" si="50"/>
        <v/>
      </c>
      <c r="Y298" t="str">
        <f t="shared" si="50"/>
        <v/>
      </c>
      <c r="Z298" t="str">
        <f t="shared" si="50"/>
        <v/>
      </c>
      <c r="AA298" t="str">
        <f t="shared" si="50"/>
        <v/>
      </c>
      <c r="AB298" t="str">
        <f t="shared" si="50"/>
        <v/>
      </c>
      <c r="AC298" t="str">
        <f t="shared" si="50"/>
        <v/>
      </c>
      <c r="AD298" t="str">
        <f t="shared" si="50"/>
        <v/>
      </c>
      <c r="AE298" t="str">
        <f t="shared" si="50"/>
        <v/>
      </c>
      <c r="AF298" t="str">
        <f t="shared" si="50"/>
        <v/>
      </c>
      <c r="AG298" t="str">
        <f t="shared" si="50"/>
        <v/>
      </c>
      <c r="AH298">
        <f t="shared" si="44"/>
        <v>0</v>
      </c>
      <c r="AI298">
        <f t="shared" si="45"/>
        <v>0</v>
      </c>
    </row>
    <row r="299" spans="2:35" hidden="1" x14ac:dyDescent="0.2">
      <c r="B299" s="21" t="str">
        <f>IF(ISNA(LOOKUP($C299,BLIOTECAS!$B$1:$B$27,BLIOTECAS!C$1:C$27)),"",LOOKUP($C299,BLIOTECAS!$B$1:$B$27,BLIOTECAS!C$1:C$27))</f>
        <v/>
      </c>
      <c r="C299" t="str">
        <f>TABLA!E299</f>
        <v>F. Ciencias Políticas y Sociología</v>
      </c>
      <c r="D299" s="134">
        <f>TABLA!AV299</f>
        <v>0</v>
      </c>
      <c r="E299" s="271">
        <f>TABLA!BA299</f>
        <v>0</v>
      </c>
      <c r="F299" t="str">
        <f t="shared" si="51"/>
        <v/>
      </c>
      <c r="G299" t="str">
        <f t="shared" si="51"/>
        <v/>
      </c>
      <c r="H299" t="str">
        <f t="shared" si="51"/>
        <v/>
      </c>
      <c r="I299" t="str">
        <f t="shared" si="51"/>
        <v/>
      </c>
      <c r="J299" t="str">
        <f t="shared" si="51"/>
        <v/>
      </c>
      <c r="K299" t="str">
        <f t="shared" si="51"/>
        <v/>
      </c>
      <c r="L299" t="str">
        <f t="shared" si="51"/>
        <v/>
      </c>
      <c r="M299" t="str">
        <f t="shared" si="51"/>
        <v/>
      </c>
      <c r="N299" t="str">
        <f t="shared" si="51"/>
        <v/>
      </c>
      <c r="O299" t="str">
        <f t="shared" si="51"/>
        <v/>
      </c>
      <c r="P299" t="str">
        <f t="shared" si="51"/>
        <v/>
      </c>
      <c r="Q299" t="str">
        <f t="shared" si="51"/>
        <v/>
      </c>
      <c r="R299" t="str">
        <f t="shared" si="51"/>
        <v/>
      </c>
      <c r="S299" t="str">
        <f t="shared" si="51"/>
        <v/>
      </c>
      <c r="T299" t="str">
        <f t="shared" si="51"/>
        <v/>
      </c>
      <c r="U299" t="str">
        <f t="shared" si="51"/>
        <v/>
      </c>
      <c r="V299" t="str">
        <f t="shared" si="50"/>
        <v/>
      </c>
      <c r="W299" t="str">
        <f t="shared" si="50"/>
        <v/>
      </c>
      <c r="X299" t="str">
        <f t="shared" si="50"/>
        <v/>
      </c>
      <c r="Y299" t="str">
        <f t="shared" si="50"/>
        <v/>
      </c>
      <c r="Z299" t="str">
        <f t="shared" si="50"/>
        <v/>
      </c>
      <c r="AA299" t="str">
        <f t="shared" si="50"/>
        <v/>
      </c>
      <c r="AB299" t="str">
        <f t="shared" si="50"/>
        <v/>
      </c>
      <c r="AC299" t="str">
        <f t="shared" si="50"/>
        <v/>
      </c>
      <c r="AD299" t="str">
        <f t="shared" si="50"/>
        <v/>
      </c>
      <c r="AE299" t="str">
        <f t="shared" si="50"/>
        <v/>
      </c>
      <c r="AF299" t="str">
        <f t="shared" si="50"/>
        <v/>
      </c>
      <c r="AG299" t="str">
        <f t="shared" si="50"/>
        <v/>
      </c>
      <c r="AH299">
        <f t="shared" si="44"/>
        <v>0</v>
      </c>
      <c r="AI299">
        <f t="shared" si="45"/>
        <v>0</v>
      </c>
    </row>
    <row r="300" spans="2:35" ht="25.5" hidden="1" x14ac:dyDescent="0.2">
      <c r="B300" s="21" t="str">
        <f>IF(ISNA(LOOKUP($C300,BLIOTECAS!$B$1:$B$27,BLIOTECAS!C$1:C$27)),"",LOOKUP($C300,BLIOTECAS!$B$1:$B$27,BLIOTECAS!C$1:C$27))</f>
        <v/>
      </c>
      <c r="C300" t="str">
        <f>TABLA!E300</f>
        <v>F. Ciencias Económicas y Empresariales</v>
      </c>
      <c r="D300" s="134" t="str">
        <f>TABLA!AV300</f>
        <v>Acceso a todas las principales revistas del área, como mínimo</v>
      </c>
      <c r="E300" s="271" t="str">
        <f>TABLA!BA300</f>
        <v>Acceso a revistas científicas de jcr</v>
      </c>
      <c r="F300" t="str">
        <f t="shared" si="51"/>
        <v/>
      </c>
      <c r="G300" t="str">
        <f t="shared" si="51"/>
        <v/>
      </c>
      <c r="H300" t="str">
        <f t="shared" si="51"/>
        <v/>
      </c>
      <c r="I300" t="str">
        <f t="shared" si="51"/>
        <v>x</v>
      </c>
      <c r="J300" t="str">
        <f t="shared" si="51"/>
        <v/>
      </c>
      <c r="K300" t="str">
        <f t="shared" si="51"/>
        <v/>
      </c>
      <c r="L300" t="str">
        <f t="shared" si="51"/>
        <v/>
      </c>
      <c r="M300" t="str">
        <f t="shared" si="51"/>
        <v/>
      </c>
      <c r="N300" t="str">
        <f t="shared" si="51"/>
        <v/>
      </c>
      <c r="O300" t="str">
        <f t="shared" si="51"/>
        <v/>
      </c>
      <c r="P300" t="str">
        <f t="shared" si="51"/>
        <v/>
      </c>
      <c r="Q300" t="str">
        <f t="shared" si="51"/>
        <v/>
      </c>
      <c r="R300" t="str">
        <f t="shared" si="51"/>
        <v/>
      </c>
      <c r="S300" t="str">
        <f t="shared" si="51"/>
        <v/>
      </c>
      <c r="T300" t="str">
        <f t="shared" si="51"/>
        <v/>
      </c>
      <c r="U300" t="str">
        <f t="shared" si="51"/>
        <v/>
      </c>
      <c r="V300" t="str">
        <f t="shared" si="50"/>
        <v/>
      </c>
      <c r="W300" t="str">
        <f t="shared" si="50"/>
        <v/>
      </c>
      <c r="X300" t="str">
        <f t="shared" si="50"/>
        <v/>
      </c>
      <c r="Y300" t="str">
        <f t="shared" si="50"/>
        <v/>
      </c>
      <c r="Z300" t="str">
        <f t="shared" si="50"/>
        <v/>
      </c>
      <c r="AA300" t="str">
        <f t="shared" si="50"/>
        <v/>
      </c>
      <c r="AB300" t="str">
        <f t="shared" si="50"/>
        <v/>
      </c>
      <c r="AC300" t="str">
        <f t="shared" si="50"/>
        <v/>
      </c>
      <c r="AD300" t="str">
        <f t="shared" si="50"/>
        <v/>
      </c>
      <c r="AE300" t="str">
        <f t="shared" si="50"/>
        <v/>
      </c>
      <c r="AF300" t="str">
        <f t="shared" si="50"/>
        <v/>
      </c>
      <c r="AG300" t="str">
        <f t="shared" si="50"/>
        <v/>
      </c>
      <c r="AH300">
        <f t="shared" si="44"/>
        <v>1</v>
      </c>
      <c r="AI300">
        <f t="shared" si="45"/>
        <v>1</v>
      </c>
    </row>
    <row r="301" spans="2:35" hidden="1" x14ac:dyDescent="0.2">
      <c r="B301" s="21" t="str">
        <f>IF(ISNA(LOOKUP($C301,BLIOTECAS!$B$1:$B$27,BLIOTECAS!C$1:C$27)),"",LOOKUP($C301,BLIOTECAS!$B$1:$B$27,BLIOTECAS!C$1:C$27))</f>
        <v/>
      </c>
      <c r="C301" t="str">
        <f>TABLA!E301</f>
        <v>F. Ciencias Políticas y Sociología</v>
      </c>
      <c r="D301" s="134">
        <f>TABLA!AV301</f>
        <v>0</v>
      </c>
      <c r="E301" s="271">
        <f>TABLA!BA301</f>
        <v>0</v>
      </c>
      <c r="F301" t="str">
        <f t="shared" si="51"/>
        <v/>
      </c>
      <c r="G301" t="str">
        <f t="shared" si="51"/>
        <v/>
      </c>
      <c r="H301" t="str">
        <f t="shared" si="51"/>
        <v/>
      </c>
      <c r="I301" t="str">
        <f t="shared" si="51"/>
        <v/>
      </c>
      <c r="J301" t="str">
        <f t="shared" si="51"/>
        <v/>
      </c>
      <c r="K301" t="str">
        <f t="shared" si="51"/>
        <v/>
      </c>
      <c r="L301" t="str">
        <f t="shared" si="51"/>
        <v/>
      </c>
      <c r="M301" t="str">
        <f t="shared" si="51"/>
        <v/>
      </c>
      <c r="N301" t="str">
        <f t="shared" si="51"/>
        <v/>
      </c>
      <c r="O301" t="str">
        <f t="shared" si="51"/>
        <v/>
      </c>
      <c r="P301" t="str">
        <f t="shared" si="51"/>
        <v/>
      </c>
      <c r="Q301" t="str">
        <f t="shared" si="51"/>
        <v/>
      </c>
      <c r="R301" t="str">
        <f t="shared" si="51"/>
        <v/>
      </c>
      <c r="S301" t="str">
        <f t="shared" si="51"/>
        <v/>
      </c>
      <c r="T301" t="str">
        <f t="shared" si="51"/>
        <v/>
      </c>
      <c r="U301" t="str">
        <f t="shared" si="51"/>
        <v/>
      </c>
      <c r="V301" t="str">
        <f t="shared" si="50"/>
        <v/>
      </c>
      <c r="W301" t="str">
        <f t="shared" si="50"/>
        <v/>
      </c>
      <c r="X301" t="str">
        <f t="shared" si="50"/>
        <v/>
      </c>
      <c r="Y301" t="str">
        <f t="shared" si="50"/>
        <v/>
      </c>
      <c r="Z301" t="str">
        <f t="shared" si="50"/>
        <v/>
      </c>
      <c r="AA301" t="str">
        <f t="shared" si="50"/>
        <v/>
      </c>
      <c r="AB301" t="str">
        <f t="shared" si="50"/>
        <v/>
      </c>
      <c r="AC301" t="str">
        <f t="shared" si="50"/>
        <v/>
      </c>
      <c r="AD301" t="str">
        <f t="shared" si="50"/>
        <v/>
      </c>
      <c r="AE301" t="str">
        <f t="shared" si="50"/>
        <v/>
      </c>
      <c r="AF301" t="str">
        <f t="shared" si="50"/>
        <v/>
      </c>
      <c r="AG301" t="str">
        <f t="shared" si="50"/>
        <v/>
      </c>
      <c r="AH301">
        <f t="shared" si="44"/>
        <v>0</v>
      </c>
      <c r="AI301">
        <f t="shared" si="45"/>
        <v>0</v>
      </c>
    </row>
    <row r="302" spans="2:35" hidden="1" x14ac:dyDescent="0.2">
      <c r="B302" s="21" t="str">
        <f>IF(ISNA(LOOKUP($C302,BLIOTECAS!$B$1:$B$27,BLIOTECAS!C$1:C$27)),"",LOOKUP($C302,BLIOTECAS!$B$1:$B$27,BLIOTECAS!C$1:C$27))</f>
        <v/>
      </c>
      <c r="C302" t="str">
        <f>TABLA!E302</f>
        <v>F. Derecho</v>
      </c>
      <c r="D302" s="134">
        <f>TABLA!AV302</f>
        <v>0</v>
      </c>
      <c r="E302" s="271">
        <f>TABLA!BA302</f>
        <v>0</v>
      </c>
      <c r="F302" t="str">
        <f t="shared" si="51"/>
        <v/>
      </c>
      <c r="G302" t="str">
        <f t="shared" si="51"/>
        <v/>
      </c>
      <c r="H302" t="str">
        <f t="shared" si="51"/>
        <v/>
      </c>
      <c r="I302" t="str">
        <f t="shared" si="51"/>
        <v/>
      </c>
      <c r="J302" t="str">
        <f t="shared" si="51"/>
        <v/>
      </c>
      <c r="K302" t="str">
        <f t="shared" si="51"/>
        <v/>
      </c>
      <c r="L302" t="str">
        <f t="shared" si="51"/>
        <v/>
      </c>
      <c r="M302" t="str">
        <f t="shared" si="51"/>
        <v/>
      </c>
      <c r="N302" t="str">
        <f t="shared" si="51"/>
        <v/>
      </c>
      <c r="O302" t="str">
        <f t="shared" si="51"/>
        <v/>
      </c>
      <c r="P302" t="str">
        <f t="shared" si="51"/>
        <v/>
      </c>
      <c r="Q302" t="str">
        <f t="shared" si="51"/>
        <v/>
      </c>
      <c r="R302" t="str">
        <f t="shared" si="51"/>
        <v/>
      </c>
      <c r="S302" t="str">
        <f t="shared" si="51"/>
        <v/>
      </c>
      <c r="T302" t="str">
        <f t="shared" si="51"/>
        <v/>
      </c>
      <c r="U302" t="str">
        <f t="shared" si="51"/>
        <v/>
      </c>
      <c r="V302" t="str">
        <f t="shared" si="50"/>
        <v/>
      </c>
      <c r="W302" t="str">
        <f t="shared" si="50"/>
        <v/>
      </c>
      <c r="X302" t="str">
        <f t="shared" si="50"/>
        <v/>
      </c>
      <c r="Y302" t="str">
        <f t="shared" si="50"/>
        <v/>
      </c>
      <c r="Z302" t="str">
        <f t="shared" si="50"/>
        <v/>
      </c>
      <c r="AA302" t="str">
        <f t="shared" si="50"/>
        <v/>
      </c>
      <c r="AB302" t="str">
        <f t="shared" si="50"/>
        <v/>
      </c>
      <c r="AC302" t="str">
        <f t="shared" si="50"/>
        <v/>
      </c>
      <c r="AD302" t="str">
        <f t="shared" si="50"/>
        <v/>
      </c>
      <c r="AE302" t="str">
        <f t="shared" si="50"/>
        <v/>
      </c>
      <c r="AF302" t="str">
        <f t="shared" si="50"/>
        <v/>
      </c>
      <c r="AG302" t="str">
        <f t="shared" si="50"/>
        <v/>
      </c>
      <c r="AH302">
        <f t="shared" si="44"/>
        <v>0</v>
      </c>
      <c r="AI302">
        <f t="shared" si="45"/>
        <v>0</v>
      </c>
    </row>
    <row r="303" spans="2:35" ht="38.25" hidden="1" x14ac:dyDescent="0.2">
      <c r="B303" s="21" t="str">
        <f>IF(ISNA(LOOKUP($C303,BLIOTECAS!$B$1:$B$27,BLIOTECAS!C$1:C$27)),"",LOOKUP($C303,BLIOTECAS!$B$1:$B$27,BLIOTECAS!C$1:C$27))</f>
        <v/>
      </c>
      <c r="C303" t="str">
        <f>TABLA!E303</f>
        <v>F. Ciencias Políticas y Sociología</v>
      </c>
      <c r="D303" s="134" t="str">
        <f>TABLA!AV303</f>
        <v>Incluir dentro de los Gestores bibliográficos, formación sobre el programa CITAVI Enseñar a los docentes a crear WEBINARS...</v>
      </c>
      <c r="E303" s="271">
        <f>TABLA!BA303</f>
        <v>0</v>
      </c>
      <c r="F303" t="str">
        <f t="shared" si="51"/>
        <v/>
      </c>
      <c r="G303" t="str">
        <f t="shared" si="51"/>
        <v/>
      </c>
      <c r="H303" t="str">
        <f t="shared" si="51"/>
        <v/>
      </c>
      <c r="I303" t="str">
        <f t="shared" si="51"/>
        <v/>
      </c>
      <c r="J303" t="str">
        <f t="shared" si="51"/>
        <v/>
      </c>
      <c r="K303" t="str">
        <f t="shared" si="51"/>
        <v/>
      </c>
      <c r="L303" t="str">
        <f t="shared" si="51"/>
        <v/>
      </c>
      <c r="M303" t="str">
        <f t="shared" si="51"/>
        <v/>
      </c>
      <c r="N303" t="str">
        <f t="shared" si="51"/>
        <v/>
      </c>
      <c r="O303" t="str">
        <f t="shared" si="51"/>
        <v/>
      </c>
      <c r="P303" t="str">
        <f t="shared" si="51"/>
        <v/>
      </c>
      <c r="Q303" t="str">
        <f t="shared" si="51"/>
        <v/>
      </c>
      <c r="R303" t="str">
        <f t="shared" si="51"/>
        <v/>
      </c>
      <c r="S303" t="str">
        <f t="shared" si="51"/>
        <v/>
      </c>
      <c r="T303" t="str">
        <f t="shared" si="51"/>
        <v/>
      </c>
      <c r="U303" t="str">
        <f t="shared" si="51"/>
        <v/>
      </c>
      <c r="V303" t="str">
        <f t="shared" si="50"/>
        <v/>
      </c>
      <c r="W303" t="str">
        <f t="shared" si="50"/>
        <v/>
      </c>
      <c r="X303" t="str">
        <f t="shared" si="50"/>
        <v/>
      </c>
      <c r="Y303" t="str">
        <f t="shared" si="50"/>
        <v/>
      </c>
      <c r="Z303" t="str">
        <f t="shared" si="50"/>
        <v/>
      </c>
      <c r="AA303" t="str">
        <f t="shared" si="50"/>
        <v/>
      </c>
      <c r="AB303" t="str">
        <f t="shared" si="50"/>
        <v/>
      </c>
      <c r="AC303" t="str">
        <f t="shared" si="50"/>
        <v/>
      </c>
      <c r="AD303" t="str">
        <f t="shared" si="50"/>
        <v/>
      </c>
      <c r="AE303" t="str">
        <f t="shared" si="50"/>
        <v/>
      </c>
      <c r="AF303" t="str">
        <f t="shared" si="50"/>
        <v/>
      </c>
      <c r="AG303" t="str">
        <f t="shared" si="50"/>
        <v/>
      </c>
      <c r="AH303">
        <f t="shared" si="44"/>
        <v>1</v>
      </c>
      <c r="AI303">
        <f t="shared" si="45"/>
        <v>0</v>
      </c>
    </row>
    <row r="304" spans="2:35" hidden="1" x14ac:dyDescent="0.2">
      <c r="B304" s="21" t="str">
        <f>IF(ISNA(LOOKUP($C304,BLIOTECAS!$B$1:$B$27,BLIOTECAS!C$1:C$27)),"",LOOKUP($C304,BLIOTECAS!$B$1:$B$27,BLIOTECAS!C$1:C$27))</f>
        <v/>
      </c>
      <c r="C304" t="str">
        <f>TABLA!E304</f>
        <v>F. Geografía e Historia</v>
      </c>
      <c r="D304" s="134">
        <f>TABLA!AV304</f>
        <v>0</v>
      </c>
      <c r="E304" s="271">
        <f>TABLA!BA304</f>
        <v>0</v>
      </c>
      <c r="F304" t="str">
        <f t="shared" si="51"/>
        <v/>
      </c>
      <c r="G304" t="str">
        <f t="shared" si="51"/>
        <v/>
      </c>
      <c r="H304" t="str">
        <f t="shared" si="51"/>
        <v/>
      </c>
      <c r="I304" t="str">
        <f t="shared" si="51"/>
        <v/>
      </c>
      <c r="J304" t="str">
        <f t="shared" si="51"/>
        <v/>
      </c>
      <c r="K304" t="str">
        <f t="shared" si="51"/>
        <v/>
      </c>
      <c r="L304" t="str">
        <f t="shared" si="51"/>
        <v/>
      </c>
      <c r="M304" t="str">
        <f t="shared" si="51"/>
        <v/>
      </c>
      <c r="N304" t="str">
        <f t="shared" si="51"/>
        <v/>
      </c>
      <c r="O304" t="str">
        <f t="shared" si="51"/>
        <v/>
      </c>
      <c r="P304" t="str">
        <f t="shared" si="51"/>
        <v/>
      </c>
      <c r="Q304" t="str">
        <f t="shared" si="51"/>
        <v/>
      </c>
      <c r="R304" t="str">
        <f t="shared" si="51"/>
        <v/>
      </c>
      <c r="S304" t="str">
        <f t="shared" si="51"/>
        <v/>
      </c>
      <c r="T304" t="str">
        <f t="shared" si="51"/>
        <v/>
      </c>
      <c r="U304" t="str">
        <f t="shared" ref="U304:AG319" si="52">IFERROR((IF(FIND(U$1,$E304,1)&gt;0,"x")),"")</f>
        <v/>
      </c>
      <c r="V304" t="str">
        <f t="shared" si="52"/>
        <v/>
      </c>
      <c r="W304" t="str">
        <f t="shared" si="52"/>
        <v/>
      </c>
      <c r="X304" t="str">
        <f t="shared" si="52"/>
        <v/>
      </c>
      <c r="Y304" t="str">
        <f t="shared" si="52"/>
        <v/>
      </c>
      <c r="Z304" t="str">
        <f t="shared" si="52"/>
        <v/>
      </c>
      <c r="AA304" t="str">
        <f t="shared" si="52"/>
        <v/>
      </c>
      <c r="AB304" t="str">
        <f t="shared" si="52"/>
        <v/>
      </c>
      <c r="AC304" t="str">
        <f t="shared" si="52"/>
        <v/>
      </c>
      <c r="AD304" t="str">
        <f t="shared" si="52"/>
        <v/>
      </c>
      <c r="AE304" t="str">
        <f t="shared" si="52"/>
        <v/>
      </c>
      <c r="AF304" t="str">
        <f t="shared" si="52"/>
        <v/>
      </c>
      <c r="AG304" t="str">
        <f t="shared" si="52"/>
        <v/>
      </c>
      <c r="AH304">
        <f t="shared" si="44"/>
        <v>0</v>
      </c>
      <c r="AI304">
        <f t="shared" si="45"/>
        <v>0</v>
      </c>
    </row>
    <row r="305" spans="2:35" ht="38.25" hidden="1" x14ac:dyDescent="0.2">
      <c r="B305" s="21" t="str">
        <f>IF(ISNA(LOOKUP($C305,BLIOTECAS!$B$1:$B$27,BLIOTECAS!C$1:C$27)),"",LOOKUP($C305,BLIOTECAS!$B$1:$B$27,BLIOTECAS!C$1:C$27))</f>
        <v/>
      </c>
      <c r="C305" t="str">
        <f>TABLA!E305</f>
        <v>F. Derecho</v>
      </c>
      <c r="D305" s="134">
        <f>TABLA!AV305</f>
        <v>0</v>
      </c>
      <c r="E305" s="271" t="str">
        <f>TABLA!BA305</f>
        <v>MEJORAR LAS COLECCIONES DE LAS REVISTAS, ALGUNAS EMPIEZAN HACE MUCHOS AÑOS Y LA UCM SOLO SIRVE DESDE POCOS AÑOS PERDIENDOSE GRAN PARTE DE LA INFORMACIÓN</v>
      </c>
      <c r="F305" t="str">
        <f t="shared" ref="F305:U320" si="53">IFERROR((IF(FIND(F$1,$E305,1)&gt;0,"x")),"")</f>
        <v/>
      </c>
      <c r="G305" t="str">
        <f t="shared" si="53"/>
        <v/>
      </c>
      <c r="H305" t="str">
        <f t="shared" si="53"/>
        <v/>
      </c>
      <c r="I305" t="str">
        <f t="shared" si="53"/>
        <v/>
      </c>
      <c r="J305" t="str">
        <f t="shared" si="53"/>
        <v/>
      </c>
      <c r="K305" t="str">
        <f t="shared" si="53"/>
        <v/>
      </c>
      <c r="L305" t="str">
        <f t="shared" si="53"/>
        <v/>
      </c>
      <c r="M305" t="str">
        <f t="shared" si="53"/>
        <v/>
      </c>
      <c r="N305" t="str">
        <f t="shared" si="53"/>
        <v/>
      </c>
      <c r="O305" t="str">
        <f t="shared" si="53"/>
        <v/>
      </c>
      <c r="P305" t="str">
        <f t="shared" si="53"/>
        <v/>
      </c>
      <c r="Q305" t="str">
        <f t="shared" si="53"/>
        <v/>
      </c>
      <c r="R305" t="str">
        <f t="shared" si="53"/>
        <v/>
      </c>
      <c r="S305" t="str">
        <f t="shared" si="53"/>
        <v/>
      </c>
      <c r="T305" t="str">
        <f t="shared" si="53"/>
        <v/>
      </c>
      <c r="U305" t="str">
        <f t="shared" si="53"/>
        <v/>
      </c>
      <c r="V305" t="str">
        <f t="shared" si="52"/>
        <v/>
      </c>
      <c r="W305" t="str">
        <f t="shared" si="52"/>
        <v/>
      </c>
      <c r="X305" t="str">
        <f t="shared" si="52"/>
        <v/>
      </c>
      <c r="Y305" t="str">
        <f t="shared" si="52"/>
        <v/>
      </c>
      <c r="Z305" t="str">
        <f t="shared" si="52"/>
        <v/>
      </c>
      <c r="AA305" t="str">
        <f t="shared" si="52"/>
        <v/>
      </c>
      <c r="AB305" t="str">
        <f t="shared" si="52"/>
        <v/>
      </c>
      <c r="AC305" t="str">
        <f t="shared" si="52"/>
        <v/>
      </c>
      <c r="AD305" t="str">
        <f t="shared" si="52"/>
        <v/>
      </c>
      <c r="AE305" t="str">
        <f t="shared" si="52"/>
        <v/>
      </c>
      <c r="AF305" t="str">
        <f t="shared" si="52"/>
        <v/>
      </c>
      <c r="AG305" t="str">
        <f t="shared" si="52"/>
        <v/>
      </c>
      <c r="AH305">
        <f t="shared" si="44"/>
        <v>0</v>
      </c>
      <c r="AI305">
        <f t="shared" si="45"/>
        <v>1</v>
      </c>
    </row>
    <row r="306" spans="2:35" ht="25.5" hidden="1" x14ac:dyDescent="0.2">
      <c r="B306" s="21" t="str">
        <f>IF(ISNA(LOOKUP($C306,BLIOTECAS!$B$1:$B$27,BLIOTECAS!C$1:C$27)),"",LOOKUP($C306,BLIOTECAS!$B$1:$B$27,BLIOTECAS!C$1:C$27))</f>
        <v/>
      </c>
      <c r="C306" t="str">
        <f>TABLA!E306</f>
        <v>F. Ciencias Políticas y Sociología</v>
      </c>
      <c r="D306" s="134" t="str">
        <f>TABLA!AV306</f>
        <v>Suscripción a mayor número de revistas electrónicas</v>
      </c>
      <c r="E306" s="271" t="str">
        <f>TABLA!BA306</f>
        <v>Una web de búsqueda de documentos en el catálogo más sencilla y eficaz. La actual es compleja, pretender abarcar demasiado y es facil perderse</v>
      </c>
      <c r="F306" t="str">
        <f t="shared" si="53"/>
        <v/>
      </c>
      <c r="G306" t="str">
        <f t="shared" si="53"/>
        <v/>
      </c>
      <c r="H306" t="str">
        <f t="shared" si="53"/>
        <v/>
      </c>
      <c r="I306" t="str">
        <f t="shared" si="53"/>
        <v/>
      </c>
      <c r="J306" t="str">
        <f t="shared" si="53"/>
        <v/>
      </c>
      <c r="K306" t="str">
        <f t="shared" si="53"/>
        <v/>
      </c>
      <c r="L306" t="str">
        <f t="shared" si="53"/>
        <v/>
      </c>
      <c r="M306" t="str">
        <f t="shared" si="53"/>
        <v/>
      </c>
      <c r="N306" t="str">
        <f t="shared" si="53"/>
        <v/>
      </c>
      <c r="O306" t="str">
        <f t="shared" si="53"/>
        <v/>
      </c>
      <c r="P306" t="str">
        <f t="shared" si="53"/>
        <v/>
      </c>
      <c r="Q306" t="str">
        <f t="shared" si="53"/>
        <v/>
      </c>
      <c r="R306" t="str">
        <f t="shared" si="53"/>
        <v/>
      </c>
      <c r="S306" t="str">
        <f t="shared" si="53"/>
        <v/>
      </c>
      <c r="T306" t="str">
        <f t="shared" si="53"/>
        <v/>
      </c>
      <c r="U306" t="str">
        <f t="shared" si="53"/>
        <v/>
      </c>
      <c r="V306" t="str">
        <f t="shared" si="52"/>
        <v/>
      </c>
      <c r="W306" t="str">
        <f t="shared" si="52"/>
        <v/>
      </c>
      <c r="X306" t="str">
        <f t="shared" si="52"/>
        <v/>
      </c>
      <c r="Y306" t="str">
        <f t="shared" si="52"/>
        <v/>
      </c>
      <c r="Z306" t="str">
        <f t="shared" si="52"/>
        <v/>
      </c>
      <c r="AA306" t="str">
        <f t="shared" si="52"/>
        <v/>
      </c>
      <c r="AB306" t="str">
        <f t="shared" si="52"/>
        <v/>
      </c>
      <c r="AC306" t="str">
        <f t="shared" si="52"/>
        <v/>
      </c>
      <c r="AD306" t="str">
        <f t="shared" si="52"/>
        <v/>
      </c>
      <c r="AE306" t="str">
        <f t="shared" si="52"/>
        <v/>
      </c>
      <c r="AF306" t="str">
        <f t="shared" si="52"/>
        <v>x</v>
      </c>
      <c r="AG306" t="str">
        <f t="shared" si="52"/>
        <v/>
      </c>
      <c r="AH306">
        <f t="shared" si="44"/>
        <v>1</v>
      </c>
      <c r="AI306">
        <f t="shared" si="45"/>
        <v>1</v>
      </c>
    </row>
    <row r="307" spans="2:35" hidden="1" x14ac:dyDescent="0.2">
      <c r="B307" s="21" t="str">
        <f>IF(ISNA(LOOKUP($C307,BLIOTECAS!$B$1:$B$27,BLIOTECAS!C$1:C$27)),"",LOOKUP($C307,BLIOTECAS!$B$1:$B$27,BLIOTECAS!C$1:C$27))</f>
        <v/>
      </c>
      <c r="C307" t="str">
        <f>TABLA!E307</f>
        <v>F. Ciencias Políticas y Sociología</v>
      </c>
      <c r="D307" s="134">
        <f>TABLA!AV307</f>
        <v>0</v>
      </c>
      <c r="E307" s="271">
        <f>TABLA!BA307</f>
        <v>0</v>
      </c>
      <c r="F307" t="str">
        <f t="shared" si="53"/>
        <v/>
      </c>
      <c r="G307" t="str">
        <f t="shared" si="53"/>
        <v/>
      </c>
      <c r="H307" t="str">
        <f t="shared" si="53"/>
        <v/>
      </c>
      <c r="I307" t="str">
        <f t="shared" si="53"/>
        <v/>
      </c>
      <c r="J307" t="str">
        <f t="shared" si="53"/>
        <v/>
      </c>
      <c r="K307" t="str">
        <f t="shared" si="53"/>
        <v/>
      </c>
      <c r="L307" t="str">
        <f t="shared" si="53"/>
        <v/>
      </c>
      <c r="M307" t="str">
        <f t="shared" si="53"/>
        <v/>
      </c>
      <c r="N307" t="str">
        <f t="shared" si="53"/>
        <v/>
      </c>
      <c r="O307" t="str">
        <f t="shared" si="53"/>
        <v/>
      </c>
      <c r="P307" t="str">
        <f t="shared" si="53"/>
        <v/>
      </c>
      <c r="Q307" t="str">
        <f t="shared" si="53"/>
        <v/>
      </c>
      <c r="R307" t="str">
        <f t="shared" si="53"/>
        <v/>
      </c>
      <c r="S307" t="str">
        <f t="shared" si="53"/>
        <v/>
      </c>
      <c r="T307" t="str">
        <f t="shared" si="53"/>
        <v/>
      </c>
      <c r="U307" t="str">
        <f t="shared" si="53"/>
        <v/>
      </c>
      <c r="V307" t="str">
        <f t="shared" si="52"/>
        <v/>
      </c>
      <c r="W307" t="str">
        <f t="shared" si="52"/>
        <v/>
      </c>
      <c r="X307" t="str">
        <f t="shared" si="52"/>
        <v/>
      </c>
      <c r="Y307" t="str">
        <f t="shared" si="52"/>
        <v/>
      </c>
      <c r="Z307" t="str">
        <f t="shared" si="52"/>
        <v/>
      </c>
      <c r="AA307" t="str">
        <f t="shared" si="52"/>
        <v/>
      </c>
      <c r="AB307" t="str">
        <f t="shared" si="52"/>
        <v/>
      </c>
      <c r="AC307" t="str">
        <f t="shared" si="52"/>
        <v/>
      </c>
      <c r="AD307" t="str">
        <f t="shared" si="52"/>
        <v/>
      </c>
      <c r="AE307" t="str">
        <f t="shared" si="52"/>
        <v/>
      </c>
      <c r="AF307" t="str">
        <f t="shared" si="52"/>
        <v/>
      </c>
      <c r="AG307" t="str">
        <f t="shared" si="52"/>
        <v/>
      </c>
      <c r="AH307">
        <f t="shared" si="44"/>
        <v>0</v>
      </c>
      <c r="AI307">
        <f t="shared" si="45"/>
        <v>0</v>
      </c>
    </row>
    <row r="308" spans="2:35" ht="25.5" hidden="1" x14ac:dyDescent="0.2">
      <c r="B308" s="21" t="str">
        <f>IF(ISNA(LOOKUP($C308,BLIOTECAS!$B$1:$B$27,BLIOTECAS!C$1:C$27)),"",LOOKUP($C308,BLIOTECAS!$B$1:$B$27,BLIOTECAS!C$1:C$27))</f>
        <v/>
      </c>
      <c r="C308" t="str">
        <f>TABLA!E308</f>
        <v>F. Ciencias Matemáticas</v>
      </c>
      <c r="D308" s="134" t="str">
        <f>TABLA!AV308</f>
        <v>Acceso a otros repositorios como Arxiv (tal vez esté y no lo he visto)</v>
      </c>
      <c r="E308" s="271">
        <f>TABLA!BA308</f>
        <v>0</v>
      </c>
      <c r="F308" t="str">
        <f t="shared" si="53"/>
        <v/>
      </c>
      <c r="G308" t="str">
        <f t="shared" si="53"/>
        <v/>
      </c>
      <c r="H308" t="str">
        <f t="shared" si="53"/>
        <v/>
      </c>
      <c r="I308" t="str">
        <f t="shared" si="53"/>
        <v/>
      </c>
      <c r="J308" t="str">
        <f t="shared" si="53"/>
        <v/>
      </c>
      <c r="K308" t="str">
        <f t="shared" si="53"/>
        <v/>
      </c>
      <c r="L308" t="str">
        <f t="shared" si="53"/>
        <v/>
      </c>
      <c r="M308" t="str">
        <f t="shared" si="53"/>
        <v/>
      </c>
      <c r="N308" t="str">
        <f t="shared" si="53"/>
        <v/>
      </c>
      <c r="O308" t="str">
        <f t="shared" si="53"/>
        <v/>
      </c>
      <c r="P308" t="str">
        <f t="shared" si="53"/>
        <v/>
      </c>
      <c r="Q308" t="str">
        <f t="shared" si="53"/>
        <v/>
      </c>
      <c r="R308" t="str">
        <f t="shared" si="53"/>
        <v/>
      </c>
      <c r="S308" t="str">
        <f t="shared" si="53"/>
        <v/>
      </c>
      <c r="T308" t="str">
        <f t="shared" si="53"/>
        <v/>
      </c>
      <c r="U308" t="str">
        <f t="shared" si="53"/>
        <v/>
      </c>
      <c r="V308" t="str">
        <f t="shared" si="52"/>
        <v/>
      </c>
      <c r="W308" t="str">
        <f t="shared" si="52"/>
        <v/>
      </c>
      <c r="X308" t="str">
        <f t="shared" si="52"/>
        <v/>
      </c>
      <c r="Y308" t="str">
        <f t="shared" si="52"/>
        <v/>
      </c>
      <c r="Z308" t="str">
        <f t="shared" si="52"/>
        <v/>
      </c>
      <c r="AA308" t="str">
        <f t="shared" si="52"/>
        <v/>
      </c>
      <c r="AB308" t="str">
        <f t="shared" si="52"/>
        <v/>
      </c>
      <c r="AC308" t="str">
        <f t="shared" si="52"/>
        <v/>
      </c>
      <c r="AD308" t="str">
        <f t="shared" si="52"/>
        <v/>
      </c>
      <c r="AE308" t="str">
        <f t="shared" si="52"/>
        <v/>
      </c>
      <c r="AF308" t="str">
        <f t="shared" si="52"/>
        <v/>
      </c>
      <c r="AG308" t="str">
        <f t="shared" si="52"/>
        <v/>
      </c>
      <c r="AH308">
        <f t="shared" si="44"/>
        <v>1</v>
      </c>
      <c r="AI308">
        <f t="shared" si="45"/>
        <v>0</v>
      </c>
    </row>
    <row r="309" spans="2:35" hidden="1" x14ac:dyDescent="0.2">
      <c r="B309" s="21" t="str">
        <f>IF(ISNA(LOOKUP($C309,BLIOTECAS!$B$1:$B$27,BLIOTECAS!C$1:C$27)),"",LOOKUP($C309,BLIOTECAS!$B$1:$B$27,BLIOTECAS!C$1:C$27))</f>
        <v/>
      </c>
      <c r="C309" t="str">
        <f>TABLA!E309</f>
        <v>F. Óptica y Optometría</v>
      </c>
      <c r="D309" s="134">
        <f>TABLA!AV309</f>
        <v>0</v>
      </c>
      <c r="E309" s="271">
        <f>TABLA!BA309</f>
        <v>0</v>
      </c>
      <c r="F309" t="str">
        <f t="shared" si="53"/>
        <v/>
      </c>
      <c r="G309" t="str">
        <f t="shared" si="53"/>
        <v/>
      </c>
      <c r="H309" t="str">
        <f t="shared" si="53"/>
        <v/>
      </c>
      <c r="I309" t="str">
        <f t="shared" si="53"/>
        <v/>
      </c>
      <c r="J309" t="str">
        <f t="shared" si="53"/>
        <v/>
      </c>
      <c r="K309" t="str">
        <f t="shared" si="53"/>
        <v/>
      </c>
      <c r="L309" t="str">
        <f t="shared" si="53"/>
        <v/>
      </c>
      <c r="M309" t="str">
        <f t="shared" si="53"/>
        <v/>
      </c>
      <c r="N309" t="str">
        <f t="shared" si="53"/>
        <v/>
      </c>
      <c r="O309" t="str">
        <f t="shared" si="53"/>
        <v/>
      </c>
      <c r="P309" t="str">
        <f t="shared" si="53"/>
        <v/>
      </c>
      <c r="Q309" t="str">
        <f t="shared" si="53"/>
        <v/>
      </c>
      <c r="R309" t="str">
        <f t="shared" si="53"/>
        <v/>
      </c>
      <c r="S309" t="str">
        <f t="shared" si="53"/>
        <v/>
      </c>
      <c r="T309" t="str">
        <f t="shared" si="53"/>
        <v/>
      </c>
      <c r="U309" t="str">
        <f t="shared" si="53"/>
        <v/>
      </c>
      <c r="V309" t="str">
        <f t="shared" si="52"/>
        <v/>
      </c>
      <c r="W309" t="str">
        <f t="shared" si="52"/>
        <v/>
      </c>
      <c r="X309" t="str">
        <f t="shared" si="52"/>
        <v/>
      </c>
      <c r="Y309" t="str">
        <f t="shared" si="52"/>
        <v/>
      </c>
      <c r="Z309" t="str">
        <f t="shared" si="52"/>
        <v/>
      </c>
      <c r="AA309" t="str">
        <f t="shared" si="52"/>
        <v/>
      </c>
      <c r="AB309" t="str">
        <f t="shared" si="52"/>
        <v/>
      </c>
      <c r="AC309" t="str">
        <f t="shared" si="52"/>
        <v/>
      </c>
      <c r="AD309" t="str">
        <f t="shared" si="52"/>
        <v/>
      </c>
      <c r="AE309" t="str">
        <f t="shared" si="52"/>
        <v/>
      </c>
      <c r="AF309" t="str">
        <f t="shared" si="52"/>
        <v/>
      </c>
      <c r="AG309" t="str">
        <f t="shared" si="52"/>
        <v/>
      </c>
      <c r="AH309">
        <f t="shared" si="44"/>
        <v>0</v>
      </c>
      <c r="AI309">
        <f t="shared" si="45"/>
        <v>0</v>
      </c>
    </row>
    <row r="310" spans="2:35" x14ac:dyDescent="0.2">
      <c r="B310" s="21" t="str">
        <f>IF(ISNA(LOOKUP($C310,BLIOTECAS!$B$1:$B$27,BLIOTECAS!C$1:C$27)),"",LOOKUP($C310,BLIOTECAS!$B$1:$B$27,BLIOTECAS!C$1:C$27))</f>
        <v/>
      </c>
      <c r="C310" t="str">
        <f>TABLA!E310</f>
        <v>F. Ciencias Políticas y Sociología</v>
      </c>
      <c r="D310" s="134">
        <f>TABLA!AV310</f>
        <v>0</v>
      </c>
      <c r="E310" s="271">
        <f>TABLA!BA310</f>
        <v>0</v>
      </c>
      <c r="F310" t="str">
        <f t="shared" si="53"/>
        <v/>
      </c>
      <c r="G310" t="str">
        <f t="shared" si="53"/>
        <v/>
      </c>
      <c r="H310" t="str">
        <f t="shared" si="53"/>
        <v/>
      </c>
      <c r="I310" t="str">
        <f t="shared" si="53"/>
        <v/>
      </c>
      <c r="J310" t="str">
        <f t="shared" si="53"/>
        <v/>
      </c>
      <c r="K310" t="str">
        <f t="shared" si="53"/>
        <v/>
      </c>
      <c r="L310" t="str">
        <f t="shared" si="53"/>
        <v/>
      </c>
      <c r="M310" t="str">
        <f t="shared" si="53"/>
        <v/>
      </c>
      <c r="N310" t="str">
        <f t="shared" si="53"/>
        <v/>
      </c>
      <c r="O310" t="str">
        <f t="shared" si="53"/>
        <v/>
      </c>
      <c r="P310" t="str">
        <f t="shared" si="53"/>
        <v/>
      </c>
      <c r="Q310" t="str">
        <f t="shared" si="53"/>
        <v/>
      </c>
      <c r="R310" t="str">
        <f t="shared" si="53"/>
        <v/>
      </c>
      <c r="S310" t="str">
        <f t="shared" si="53"/>
        <v/>
      </c>
      <c r="T310" t="str">
        <f t="shared" si="53"/>
        <v/>
      </c>
      <c r="U310" t="str">
        <f t="shared" si="53"/>
        <v/>
      </c>
      <c r="V310" t="str">
        <f t="shared" si="52"/>
        <v/>
      </c>
      <c r="W310" t="str">
        <f t="shared" si="52"/>
        <v/>
      </c>
      <c r="X310" t="str">
        <f t="shared" si="52"/>
        <v/>
      </c>
      <c r="Y310" t="str">
        <f t="shared" si="52"/>
        <v/>
      </c>
      <c r="Z310" t="str">
        <f t="shared" si="52"/>
        <v/>
      </c>
      <c r="AA310" t="str">
        <f t="shared" si="52"/>
        <v/>
      </c>
      <c r="AB310" t="str">
        <f t="shared" si="52"/>
        <v/>
      </c>
      <c r="AC310" t="str">
        <f t="shared" si="52"/>
        <v/>
      </c>
      <c r="AD310" t="str">
        <f t="shared" si="52"/>
        <v/>
      </c>
      <c r="AE310" t="str">
        <f t="shared" si="52"/>
        <v/>
      </c>
      <c r="AF310" t="str">
        <f t="shared" si="52"/>
        <v/>
      </c>
      <c r="AG310" t="str">
        <f t="shared" si="52"/>
        <v/>
      </c>
      <c r="AH310">
        <f t="shared" si="44"/>
        <v>0</v>
      </c>
      <c r="AI310">
        <f t="shared" si="45"/>
        <v>0</v>
      </c>
    </row>
    <row r="311" spans="2:35" hidden="1" x14ac:dyDescent="0.2">
      <c r="B311" s="21" t="str">
        <f>IF(ISNA(LOOKUP($C311,BLIOTECAS!$B$1:$B$27,BLIOTECAS!C$1:C$27)),"",LOOKUP($C311,BLIOTECAS!$B$1:$B$27,BLIOTECAS!C$1:C$27))</f>
        <v/>
      </c>
      <c r="C311" t="str">
        <f>TABLA!E311</f>
        <v>F. Farmacia</v>
      </c>
      <c r="D311" s="134" t="str">
        <f>TABLA!AV311</f>
        <v>Todas las revistas y libros.</v>
      </c>
      <c r="E311" s="271">
        <f>TABLA!BA311</f>
        <v>0</v>
      </c>
      <c r="F311" t="str">
        <f t="shared" si="53"/>
        <v/>
      </c>
      <c r="G311" t="str">
        <f t="shared" si="53"/>
        <v/>
      </c>
      <c r="H311" t="str">
        <f t="shared" si="53"/>
        <v/>
      </c>
      <c r="I311" t="str">
        <f t="shared" si="53"/>
        <v/>
      </c>
      <c r="J311" t="str">
        <f t="shared" si="53"/>
        <v/>
      </c>
      <c r="K311" t="str">
        <f t="shared" si="53"/>
        <v/>
      </c>
      <c r="L311" t="str">
        <f t="shared" si="53"/>
        <v/>
      </c>
      <c r="M311" t="str">
        <f t="shared" si="53"/>
        <v/>
      </c>
      <c r="N311" t="str">
        <f t="shared" si="53"/>
        <v/>
      </c>
      <c r="O311" t="str">
        <f t="shared" si="53"/>
        <v/>
      </c>
      <c r="P311" t="str">
        <f t="shared" si="53"/>
        <v/>
      </c>
      <c r="Q311" t="str">
        <f t="shared" si="53"/>
        <v/>
      </c>
      <c r="R311" t="str">
        <f t="shared" si="53"/>
        <v/>
      </c>
      <c r="S311" t="str">
        <f t="shared" si="53"/>
        <v/>
      </c>
      <c r="T311" t="str">
        <f t="shared" si="53"/>
        <v/>
      </c>
      <c r="U311" t="str">
        <f t="shared" si="53"/>
        <v/>
      </c>
      <c r="V311" t="str">
        <f t="shared" si="52"/>
        <v/>
      </c>
      <c r="W311" t="str">
        <f t="shared" si="52"/>
        <v/>
      </c>
      <c r="X311" t="str">
        <f t="shared" si="52"/>
        <v/>
      </c>
      <c r="Y311" t="str">
        <f t="shared" si="52"/>
        <v/>
      </c>
      <c r="Z311" t="str">
        <f t="shared" si="52"/>
        <v/>
      </c>
      <c r="AA311" t="str">
        <f t="shared" si="52"/>
        <v/>
      </c>
      <c r="AB311" t="str">
        <f t="shared" si="52"/>
        <v/>
      </c>
      <c r="AC311" t="str">
        <f t="shared" si="52"/>
        <v/>
      </c>
      <c r="AD311" t="str">
        <f t="shared" si="52"/>
        <v/>
      </c>
      <c r="AE311" t="str">
        <f t="shared" si="52"/>
        <v/>
      </c>
      <c r="AF311" t="str">
        <f t="shared" si="52"/>
        <v/>
      </c>
      <c r="AG311" t="str">
        <f t="shared" si="52"/>
        <v/>
      </c>
      <c r="AH311">
        <f t="shared" si="44"/>
        <v>1</v>
      </c>
      <c r="AI311">
        <f t="shared" si="45"/>
        <v>0</v>
      </c>
    </row>
    <row r="312" spans="2:35" hidden="1" x14ac:dyDescent="0.2">
      <c r="B312" s="21" t="str">
        <f>IF(ISNA(LOOKUP($C312,BLIOTECAS!$B$1:$B$27,BLIOTECAS!C$1:C$27)),"",LOOKUP($C312,BLIOTECAS!$B$1:$B$27,BLIOTECAS!C$1:C$27))</f>
        <v/>
      </c>
      <c r="C312" t="str">
        <f>TABLA!E312</f>
        <v>F. Medicina</v>
      </c>
      <c r="D312" s="134">
        <f>TABLA!AV312</f>
        <v>0</v>
      </c>
      <c r="E312" s="271">
        <f>TABLA!BA312</f>
        <v>0</v>
      </c>
      <c r="F312" t="str">
        <f t="shared" si="53"/>
        <v/>
      </c>
      <c r="G312" t="str">
        <f t="shared" si="53"/>
        <v/>
      </c>
      <c r="H312" t="str">
        <f t="shared" si="53"/>
        <v/>
      </c>
      <c r="I312" t="str">
        <f t="shared" si="53"/>
        <v/>
      </c>
      <c r="J312" t="str">
        <f t="shared" si="53"/>
        <v/>
      </c>
      <c r="K312" t="str">
        <f t="shared" si="53"/>
        <v/>
      </c>
      <c r="L312" t="str">
        <f t="shared" si="53"/>
        <v/>
      </c>
      <c r="M312" t="str">
        <f t="shared" si="53"/>
        <v/>
      </c>
      <c r="N312" t="str">
        <f t="shared" si="53"/>
        <v/>
      </c>
      <c r="O312" t="str">
        <f t="shared" si="53"/>
        <v/>
      </c>
      <c r="P312" t="str">
        <f t="shared" si="53"/>
        <v/>
      </c>
      <c r="Q312" t="str">
        <f t="shared" si="53"/>
        <v/>
      </c>
      <c r="R312" t="str">
        <f t="shared" si="53"/>
        <v/>
      </c>
      <c r="S312" t="str">
        <f t="shared" si="53"/>
        <v/>
      </c>
      <c r="T312" t="str">
        <f t="shared" si="53"/>
        <v/>
      </c>
      <c r="U312" t="str">
        <f t="shared" si="53"/>
        <v/>
      </c>
      <c r="V312" t="str">
        <f t="shared" si="52"/>
        <v/>
      </c>
      <c r="W312" t="str">
        <f t="shared" si="52"/>
        <v/>
      </c>
      <c r="X312" t="str">
        <f t="shared" si="52"/>
        <v/>
      </c>
      <c r="Y312" t="str">
        <f t="shared" si="52"/>
        <v/>
      </c>
      <c r="Z312" t="str">
        <f t="shared" si="52"/>
        <v/>
      </c>
      <c r="AA312" t="str">
        <f t="shared" si="52"/>
        <v/>
      </c>
      <c r="AB312" t="str">
        <f t="shared" si="52"/>
        <v/>
      </c>
      <c r="AC312" t="str">
        <f t="shared" si="52"/>
        <v/>
      </c>
      <c r="AD312" t="str">
        <f t="shared" si="52"/>
        <v/>
      </c>
      <c r="AE312" t="str">
        <f t="shared" si="52"/>
        <v/>
      </c>
      <c r="AF312" t="str">
        <f t="shared" si="52"/>
        <v/>
      </c>
      <c r="AG312" t="str">
        <f t="shared" si="52"/>
        <v/>
      </c>
      <c r="AH312">
        <f t="shared" si="44"/>
        <v>0</v>
      </c>
      <c r="AI312">
        <f t="shared" si="45"/>
        <v>0</v>
      </c>
    </row>
    <row r="313" spans="2:35" hidden="1" x14ac:dyDescent="0.2">
      <c r="B313" s="21" t="str">
        <f>IF(ISNA(LOOKUP($C313,BLIOTECAS!$B$1:$B$27,BLIOTECAS!C$1:C$27)),"",LOOKUP($C313,BLIOTECAS!$B$1:$B$27,BLIOTECAS!C$1:C$27))</f>
        <v/>
      </c>
      <c r="C313" t="str">
        <f>TABLA!E313</f>
        <v>F. Ciencias Políticas y Sociología</v>
      </c>
      <c r="D313" s="134">
        <f>TABLA!AV313</f>
        <v>0</v>
      </c>
      <c r="E313" s="271">
        <f>TABLA!BA313</f>
        <v>0</v>
      </c>
      <c r="F313" t="str">
        <f t="shared" si="53"/>
        <v/>
      </c>
      <c r="G313" t="str">
        <f t="shared" si="53"/>
        <v/>
      </c>
      <c r="H313" t="str">
        <f t="shared" si="53"/>
        <v/>
      </c>
      <c r="I313" t="str">
        <f t="shared" si="53"/>
        <v/>
      </c>
      <c r="J313" t="str">
        <f t="shared" si="53"/>
        <v/>
      </c>
      <c r="K313" t="str">
        <f t="shared" si="53"/>
        <v/>
      </c>
      <c r="L313" t="str">
        <f t="shared" si="53"/>
        <v/>
      </c>
      <c r="M313" t="str">
        <f t="shared" si="53"/>
        <v/>
      </c>
      <c r="N313" t="str">
        <f t="shared" si="53"/>
        <v/>
      </c>
      <c r="O313" t="str">
        <f t="shared" si="53"/>
        <v/>
      </c>
      <c r="P313" t="str">
        <f t="shared" si="53"/>
        <v/>
      </c>
      <c r="Q313" t="str">
        <f t="shared" si="53"/>
        <v/>
      </c>
      <c r="R313" t="str">
        <f t="shared" si="53"/>
        <v/>
      </c>
      <c r="S313" t="str">
        <f t="shared" si="53"/>
        <v/>
      </c>
      <c r="T313" t="str">
        <f t="shared" si="53"/>
        <v/>
      </c>
      <c r="U313" t="str">
        <f t="shared" si="53"/>
        <v/>
      </c>
      <c r="V313" t="str">
        <f t="shared" si="52"/>
        <v/>
      </c>
      <c r="W313" t="str">
        <f t="shared" si="52"/>
        <v/>
      </c>
      <c r="X313" t="str">
        <f t="shared" si="52"/>
        <v/>
      </c>
      <c r="Y313" t="str">
        <f t="shared" si="52"/>
        <v/>
      </c>
      <c r="Z313" t="str">
        <f t="shared" si="52"/>
        <v/>
      </c>
      <c r="AA313" t="str">
        <f t="shared" si="52"/>
        <v/>
      </c>
      <c r="AB313" t="str">
        <f t="shared" si="52"/>
        <v/>
      </c>
      <c r="AC313" t="str">
        <f t="shared" si="52"/>
        <v/>
      </c>
      <c r="AD313" t="str">
        <f t="shared" si="52"/>
        <v/>
      </c>
      <c r="AE313" t="str">
        <f t="shared" si="52"/>
        <v/>
      </c>
      <c r="AF313" t="str">
        <f t="shared" si="52"/>
        <v/>
      </c>
      <c r="AG313" t="str">
        <f t="shared" si="52"/>
        <v/>
      </c>
      <c r="AH313">
        <f t="shared" si="44"/>
        <v>0</v>
      </c>
      <c r="AI313">
        <f t="shared" si="45"/>
        <v>0</v>
      </c>
    </row>
    <row r="314" spans="2:35" ht="76.5" hidden="1" x14ac:dyDescent="0.2">
      <c r="B314" s="21" t="str">
        <f>IF(ISNA(LOOKUP($C314,BLIOTECAS!$B$1:$B$27,BLIOTECAS!C$1:C$27)),"",LOOKUP($C314,BLIOTECAS!$B$1:$B$27,BLIOTECAS!C$1:C$27))</f>
        <v/>
      </c>
      <c r="C314" t="str">
        <f>TABLA!E314</f>
        <v>F. Ciencias Químicas</v>
      </c>
      <c r="D314" s="134" t="str">
        <f>TABLA!AV314</f>
        <v>Impresión de artículos en papel por encargo cuando no estén disponibles electrónicamente. Esto ahorraría muchas visitas a la biblioteca, la necesidad de usar la fotocopiadora y los engorrosos trámites para hacerse con referencias de fondo antigüo.</v>
      </c>
      <c r="E314" s="271" t="str">
        <f>TABLA!BA314</f>
        <v>Impresión de artículos en papel por encargo cuando no estén disponibles electrónicamente. Esto ahorraría muchas visitas a la biblioteca, la necesidad de usar la fotocopiadora y los engorrosos trámites para hacerse con referencias de fondo antigüo.</v>
      </c>
      <c r="F314" t="str">
        <f t="shared" si="53"/>
        <v>x</v>
      </c>
      <c r="G314" t="str">
        <f t="shared" si="53"/>
        <v/>
      </c>
      <c r="H314" t="str">
        <f t="shared" si="53"/>
        <v/>
      </c>
      <c r="I314" t="str">
        <f t="shared" si="53"/>
        <v/>
      </c>
      <c r="J314" t="str">
        <f t="shared" si="53"/>
        <v/>
      </c>
      <c r="K314" t="str">
        <f t="shared" si="53"/>
        <v>x</v>
      </c>
      <c r="L314" t="str">
        <f t="shared" si="53"/>
        <v/>
      </c>
      <c r="M314" t="str">
        <f t="shared" si="53"/>
        <v/>
      </c>
      <c r="N314" t="str">
        <f t="shared" si="53"/>
        <v/>
      </c>
      <c r="O314" t="str">
        <f t="shared" si="53"/>
        <v/>
      </c>
      <c r="P314" t="str">
        <f t="shared" si="53"/>
        <v/>
      </c>
      <c r="Q314" t="str">
        <f t="shared" si="53"/>
        <v/>
      </c>
      <c r="R314" t="str">
        <f t="shared" si="53"/>
        <v/>
      </c>
      <c r="S314" t="str">
        <f t="shared" si="53"/>
        <v/>
      </c>
      <c r="T314" t="str">
        <f t="shared" si="53"/>
        <v>x</v>
      </c>
      <c r="U314" t="str">
        <f t="shared" si="53"/>
        <v/>
      </c>
      <c r="V314" t="str">
        <f t="shared" si="52"/>
        <v/>
      </c>
      <c r="W314" t="str">
        <f t="shared" si="52"/>
        <v/>
      </c>
      <c r="X314" t="str">
        <f t="shared" si="52"/>
        <v/>
      </c>
      <c r="Y314" t="str">
        <f t="shared" si="52"/>
        <v/>
      </c>
      <c r="Z314" t="str">
        <f t="shared" si="52"/>
        <v/>
      </c>
      <c r="AA314" t="str">
        <f t="shared" si="52"/>
        <v/>
      </c>
      <c r="AB314" t="str">
        <f t="shared" si="52"/>
        <v/>
      </c>
      <c r="AC314" t="str">
        <f t="shared" si="52"/>
        <v/>
      </c>
      <c r="AD314" t="str">
        <f t="shared" si="52"/>
        <v/>
      </c>
      <c r="AE314" t="str">
        <f t="shared" si="52"/>
        <v/>
      </c>
      <c r="AF314" t="str">
        <f t="shared" si="52"/>
        <v/>
      </c>
      <c r="AG314" t="str">
        <f t="shared" si="52"/>
        <v/>
      </c>
      <c r="AH314">
        <f t="shared" si="44"/>
        <v>1</v>
      </c>
      <c r="AI314">
        <f t="shared" si="45"/>
        <v>1</v>
      </c>
    </row>
    <row r="315" spans="2:35" hidden="1" x14ac:dyDescent="0.2">
      <c r="B315" s="21" t="str">
        <f>IF(ISNA(LOOKUP($C315,BLIOTECAS!$B$1:$B$27,BLIOTECAS!C$1:C$27)),"",LOOKUP($C315,BLIOTECAS!$B$1:$B$27,BLIOTECAS!C$1:C$27))</f>
        <v/>
      </c>
      <c r="C315" t="str">
        <f>TABLA!E315</f>
        <v>F. Bellas Artes</v>
      </c>
      <c r="D315" s="134">
        <f>TABLA!AV315</f>
        <v>0</v>
      </c>
      <c r="E315" s="271">
        <f>TABLA!BA315</f>
        <v>0</v>
      </c>
      <c r="F315" t="str">
        <f t="shared" si="53"/>
        <v/>
      </c>
      <c r="G315" t="str">
        <f t="shared" si="53"/>
        <v/>
      </c>
      <c r="H315" t="str">
        <f t="shared" si="53"/>
        <v/>
      </c>
      <c r="I315" t="str">
        <f t="shared" si="53"/>
        <v/>
      </c>
      <c r="J315" t="str">
        <f t="shared" si="53"/>
        <v/>
      </c>
      <c r="K315" t="str">
        <f t="shared" si="53"/>
        <v/>
      </c>
      <c r="L315" t="str">
        <f t="shared" si="53"/>
        <v/>
      </c>
      <c r="M315" t="str">
        <f t="shared" si="53"/>
        <v/>
      </c>
      <c r="N315" t="str">
        <f t="shared" si="53"/>
        <v/>
      </c>
      <c r="O315" t="str">
        <f t="shared" si="53"/>
        <v/>
      </c>
      <c r="P315" t="str">
        <f t="shared" si="53"/>
        <v/>
      </c>
      <c r="Q315" t="str">
        <f t="shared" si="53"/>
        <v/>
      </c>
      <c r="R315" t="str">
        <f t="shared" si="53"/>
        <v/>
      </c>
      <c r="S315" t="str">
        <f t="shared" si="53"/>
        <v/>
      </c>
      <c r="T315" t="str">
        <f t="shared" si="53"/>
        <v/>
      </c>
      <c r="U315" t="str">
        <f t="shared" si="53"/>
        <v/>
      </c>
      <c r="V315" t="str">
        <f t="shared" si="52"/>
        <v/>
      </c>
      <c r="W315" t="str">
        <f t="shared" si="52"/>
        <v/>
      </c>
      <c r="X315" t="str">
        <f t="shared" si="52"/>
        <v/>
      </c>
      <c r="Y315" t="str">
        <f t="shared" si="52"/>
        <v/>
      </c>
      <c r="Z315" t="str">
        <f t="shared" si="52"/>
        <v/>
      </c>
      <c r="AA315" t="str">
        <f t="shared" si="52"/>
        <v/>
      </c>
      <c r="AB315" t="str">
        <f t="shared" si="52"/>
        <v/>
      </c>
      <c r="AC315" t="str">
        <f t="shared" si="52"/>
        <v/>
      </c>
      <c r="AD315" t="str">
        <f t="shared" si="52"/>
        <v/>
      </c>
      <c r="AE315" t="str">
        <f t="shared" si="52"/>
        <v/>
      </c>
      <c r="AF315" t="str">
        <f t="shared" si="52"/>
        <v/>
      </c>
      <c r="AG315" t="str">
        <f t="shared" si="52"/>
        <v/>
      </c>
      <c r="AH315">
        <f t="shared" si="44"/>
        <v>0</v>
      </c>
      <c r="AI315">
        <f t="shared" si="45"/>
        <v>0</v>
      </c>
    </row>
    <row r="316" spans="2:35" hidden="1" x14ac:dyDescent="0.2">
      <c r="B316" s="21" t="str">
        <f>IF(ISNA(LOOKUP($C316,BLIOTECAS!$B$1:$B$27,BLIOTECAS!C$1:C$27)),"",LOOKUP($C316,BLIOTECAS!$B$1:$B$27,BLIOTECAS!C$1:C$27))</f>
        <v/>
      </c>
      <c r="C316" t="str">
        <f>TABLA!E316</f>
        <v>F. Ciencias Matemáticas</v>
      </c>
      <c r="D316" s="134">
        <f>TABLA!AV316</f>
        <v>0</v>
      </c>
      <c r="E316" s="271">
        <f>TABLA!BA316</f>
        <v>0</v>
      </c>
      <c r="F316" t="str">
        <f t="shared" si="53"/>
        <v/>
      </c>
      <c r="G316" t="str">
        <f t="shared" si="53"/>
        <v/>
      </c>
      <c r="H316" t="str">
        <f t="shared" si="53"/>
        <v/>
      </c>
      <c r="I316" t="str">
        <f t="shared" si="53"/>
        <v/>
      </c>
      <c r="J316" t="str">
        <f t="shared" si="53"/>
        <v/>
      </c>
      <c r="K316" t="str">
        <f t="shared" si="53"/>
        <v/>
      </c>
      <c r="L316" t="str">
        <f t="shared" si="53"/>
        <v/>
      </c>
      <c r="M316" t="str">
        <f t="shared" si="53"/>
        <v/>
      </c>
      <c r="N316" t="str">
        <f t="shared" si="53"/>
        <v/>
      </c>
      <c r="O316" t="str">
        <f t="shared" si="53"/>
        <v/>
      </c>
      <c r="P316" t="str">
        <f t="shared" si="53"/>
        <v/>
      </c>
      <c r="Q316" t="str">
        <f t="shared" si="53"/>
        <v/>
      </c>
      <c r="R316" t="str">
        <f t="shared" si="53"/>
        <v/>
      </c>
      <c r="S316" t="str">
        <f t="shared" si="53"/>
        <v/>
      </c>
      <c r="T316" t="str">
        <f t="shared" si="53"/>
        <v/>
      </c>
      <c r="U316" t="str">
        <f t="shared" si="53"/>
        <v/>
      </c>
      <c r="V316" t="str">
        <f t="shared" si="52"/>
        <v/>
      </c>
      <c r="W316" t="str">
        <f t="shared" si="52"/>
        <v/>
      </c>
      <c r="X316" t="str">
        <f t="shared" si="52"/>
        <v/>
      </c>
      <c r="Y316" t="str">
        <f t="shared" si="52"/>
        <v/>
      </c>
      <c r="Z316" t="str">
        <f t="shared" si="52"/>
        <v/>
      </c>
      <c r="AA316" t="str">
        <f t="shared" si="52"/>
        <v/>
      </c>
      <c r="AB316" t="str">
        <f t="shared" si="52"/>
        <v/>
      </c>
      <c r="AC316" t="str">
        <f t="shared" si="52"/>
        <v/>
      </c>
      <c r="AD316" t="str">
        <f t="shared" si="52"/>
        <v/>
      </c>
      <c r="AE316" t="str">
        <f t="shared" si="52"/>
        <v/>
      </c>
      <c r="AF316" t="str">
        <f t="shared" si="52"/>
        <v/>
      </c>
      <c r="AG316" t="str">
        <f t="shared" si="52"/>
        <v/>
      </c>
      <c r="AH316">
        <f t="shared" si="44"/>
        <v>0</v>
      </c>
      <c r="AI316">
        <f t="shared" si="45"/>
        <v>0</v>
      </c>
    </row>
    <row r="317" spans="2:35" ht="51" hidden="1" x14ac:dyDescent="0.2">
      <c r="B317" s="21" t="str">
        <f>IF(ISNA(LOOKUP($C317,BLIOTECAS!$B$1:$B$27,BLIOTECAS!C$1:C$27)),"",LOOKUP($C317,BLIOTECAS!$B$1:$B$27,BLIOTECAS!C$1:C$27))</f>
        <v/>
      </c>
      <c r="C317" t="str">
        <f>TABLA!E317</f>
        <v>F. Ciencias Políticas y Sociología</v>
      </c>
      <c r="D317" s="134" t="str">
        <f>TABLA!AV317</f>
        <v>Los profesores asociados normalmente, al menos yo, estamos bastante perdidos con los índices de calidad...yo necesitaría saber qué debo hacer, cómo, etc...todo muy clarito.</v>
      </c>
      <c r="E317" s="271">
        <f>TABLA!BA317</f>
        <v>0</v>
      </c>
      <c r="F317" t="str">
        <f t="shared" si="53"/>
        <v/>
      </c>
      <c r="G317" t="str">
        <f t="shared" si="53"/>
        <v/>
      </c>
      <c r="H317" t="str">
        <f t="shared" si="53"/>
        <v/>
      </c>
      <c r="I317" t="str">
        <f t="shared" si="53"/>
        <v/>
      </c>
      <c r="J317" t="str">
        <f t="shared" si="53"/>
        <v/>
      </c>
      <c r="K317" t="str">
        <f t="shared" si="53"/>
        <v/>
      </c>
      <c r="L317" t="str">
        <f t="shared" si="53"/>
        <v/>
      </c>
      <c r="M317" t="str">
        <f t="shared" si="53"/>
        <v/>
      </c>
      <c r="N317" t="str">
        <f t="shared" si="53"/>
        <v/>
      </c>
      <c r="O317" t="str">
        <f t="shared" si="53"/>
        <v/>
      </c>
      <c r="P317" t="str">
        <f t="shared" si="53"/>
        <v/>
      </c>
      <c r="Q317" t="str">
        <f t="shared" si="53"/>
        <v/>
      </c>
      <c r="R317" t="str">
        <f t="shared" si="53"/>
        <v/>
      </c>
      <c r="S317" t="str">
        <f t="shared" si="53"/>
        <v/>
      </c>
      <c r="T317" t="str">
        <f t="shared" si="53"/>
        <v/>
      </c>
      <c r="U317" t="str">
        <f t="shared" si="53"/>
        <v/>
      </c>
      <c r="V317" t="str">
        <f t="shared" si="52"/>
        <v/>
      </c>
      <c r="W317" t="str">
        <f t="shared" si="52"/>
        <v/>
      </c>
      <c r="X317" t="str">
        <f t="shared" si="52"/>
        <v/>
      </c>
      <c r="Y317" t="str">
        <f t="shared" si="52"/>
        <v/>
      </c>
      <c r="Z317" t="str">
        <f t="shared" si="52"/>
        <v/>
      </c>
      <c r="AA317" t="str">
        <f t="shared" si="52"/>
        <v/>
      </c>
      <c r="AB317" t="str">
        <f t="shared" si="52"/>
        <v/>
      </c>
      <c r="AC317" t="str">
        <f t="shared" si="52"/>
        <v/>
      </c>
      <c r="AD317" t="str">
        <f t="shared" si="52"/>
        <v/>
      </c>
      <c r="AE317" t="str">
        <f t="shared" si="52"/>
        <v/>
      </c>
      <c r="AF317" t="str">
        <f t="shared" si="52"/>
        <v/>
      </c>
      <c r="AG317" t="str">
        <f t="shared" si="52"/>
        <v/>
      </c>
      <c r="AH317">
        <f t="shared" si="44"/>
        <v>1</v>
      </c>
      <c r="AI317">
        <f t="shared" si="45"/>
        <v>0</v>
      </c>
    </row>
    <row r="318" spans="2:35" hidden="1" x14ac:dyDescent="0.2">
      <c r="B318" s="21" t="str">
        <f>IF(ISNA(LOOKUP($C318,BLIOTECAS!$B$1:$B$27,BLIOTECAS!C$1:C$27)),"",LOOKUP($C318,BLIOTECAS!$B$1:$B$27,BLIOTECAS!C$1:C$27))</f>
        <v/>
      </c>
      <c r="C318" t="str">
        <f>TABLA!E318</f>
        <v>F. Educación - Centro de Formación del Profesorado</v>
      </c>
      <c r="D318" s="134">
        <f>TABLA!AV318</f>
        <v>0</v>
      </c>
      <c r="E318" s="271">
        <f>TABLA!BA318</f>
        <v>0</v>
      </c>
      <c r="F318" t="str">
        <f t="shared" si="53"/>
        <v/>
      </c>
      <c r="G318" t="str">
        <f t="shared" si="53"/>
        <v/>
      </c>
      <c r="H318" t="str">
        <f t="shared" si="53"/>
        <v/>
      </c>
      <c r="I318" t="str">
        <f t="shared" si="53"/>
        <v/>
      </c>
      <c r="J318" t="str">
        <f t="shared" si="53"/>
        <v/>
      </c>
      <c r="K318" t="str">
        <f t="shared" si="53"/>
        <v/>
      </c>
      <c r="L318" t="str">
        <f t="shared" si="53"/>
        <v/>
      </c>
      <c r="M318" t="str">
        <f t="shared" si="53"/>
        <v/>
      </c>
      <c r="N318" t="str">
        <f t="shared" si="53"/>
        <v/>
      </c>
      <c r="O318" t="str">
        <f t="shared" si="53"/>
        <v/>
      </c>
      <c r="P318" t="str">
        <f t="shared" si="53"/>
        <v/>
      </c>
      <c r="Q318" t="str">
        <f t="shared" si="53"/>
        <v/>
      </c>
      <c r="R318" t="str">
        <f t="shared" si="53"/>
        <v/>
      </c>
      <c r="S318" t="str">
        <f t="shared" si="53"/>
        <v/>
      </c>
      <c r="T318" t="str">
        <f t="shared" si="53"/>
        <v/>
      </c>
      <c r="U318" t="str">
        <f t="shared" si="53"/>
        <v/>
      </c>
      <c r="V318" t="str">
        <f t="shared" si="52"/>
        <v/>
      </c>
      <c r="W318" t="str">
        <f t="shared" si="52"/>
        <v/>
      </c>
      <c r="X318" t="str">
        <f t="shared" si="52"/>
        <v/>
      </c>
      <c r="Y318" t="str">
        <f t="shared" si="52"/>
        <v/>
      </c>
      <c r="Z318" t="str">
        <f t="shared" si="52"/>
        <v/>
      </c>
      <c r="AA318" t="str">
        <f t="shared" si="52"/>
        <v/>
      </c>
      <c r="AB318" t="str">
        <f t="shared" si="52"/>
        <v/>
      </c>
      <c r="AC318" t="str">
        <f t="shared" si="52"/>
        <v/>
      </c>
      <c r="AD318" t="str">
        <f t="shared" si="52"/>
        <v/>
      </c>
      <c r="AE318" t="str">
        <f t="shared" si="52"/>
        <v/>
      </c>
      <c r="AF318" t="str">
        <f t="shared" si="52"/>
        <v/>
      </c>
      <c r="AG318" t="str">
        <f t="shared" si="52"/>
        <v/>
      </c>
      <c r="AH318">
        <f t="shared" ref="AH318:AH381" si="54">COUNTIF(D318,"&lt;&gt;0")</f>
        <v>0</v>
      </c>
      <c r="AI318">
        <f t="shared" ref="AI318:AI381" si="55">COUNTIF(E318,"&lt;&gt;0")</f>
        <v>0</v>
      </c>
    </row>
    <row r="319" spans="2:35" hidden="1" x14ac:dyDescent="0.2">
      <c r="B319" s="21" t="str">
        <f>IF(ISNA(LOOKUP($C319,BLIOTECAS!$B$1:$B$27,BLIOTECAS!C$1:C$27)),"",LOOKUP($C319,BLIOTECAS!$B$1:$B$27,BLIOTECAS!C$1:C$27))</f>
        <v/>
      </c>
      <c r="C319" t="str">
        <f>TABLA!E319</f>
        <v>F. Ciencias Políticas y Sociología</v>
      </c>
      <c r="D319" s="134" t="str">
        <f>TABLA!AV319</f>
        <v>Cuantificación citas en indexación.</v>
      </c>
      <c r="E319" s="271">
        <f>TABLA!BA319</f>
        <v>0</v>
      </c>
      <c r="F319" t="str">
        <f t="shared" si="53"/>
        <v/>
      </c>
      <c r="G319" t="str">
        <f t="shared" si="53"/>
        <v/>
      </c>
      <c r="H319" t="str">
        <f t="shared" si="53"/>
        <v/>
      </c>
      <c r="I319" t="str">
        <f t="shared" si="53"/>
        <v/>
      </c>
      <c r="J319" t="str">
        <f t="shared" si="53"/>
        <v/>
      </c>
      <c r="K319" t="str">
        <f t="shared" si="53"/>
        <v/>
      </c>
      <c r="L319" t="str">
        <f t="shared" si="53"/>
        <v/>
      </c>
      <c r="M319" t="str">
        <f t="shared" si="53"/>
        <v/>
      </c>
      <c r="N319" t="str">
        <f t="shared" si="53"/>
        <v/>
      </c>
      <c r="O319" t="str">
        <f t="shared" si="53"/>
        <v/>
      </c>
      <c r="P319" t="str">
        <f t="shared" si="53"/>
        <v/>
      </c>
      <c r="Q319" t="str">
        <f t="shared" si="53"/>
        <v/>
      </c>
      <c r="R319" t="str">
        <f t="shared" si="53"/>
        <v/>
      </c>
      <c r="S319" t="str">
        <f t="shared" si="53"/>
        <v/>
      </c>
      <c r="T319" t="str">
        <f t="shared" si="53"/>
        <v/>
      </c>
      <c r="U319" t="str">
        <f t="shared" si="53"/>
        <v/>
      </c>
      <c r="V319" t="str">
        <f t="shared" si="52"/>
        <v/>
      </c>
      <c r="W319" t="str">
        <f t="shared" si="52"/>
        <v/>
      </c>
      <c r="X319" t="str">
        <f t="shared" si="52"/>
        <v/>
      </c>
      <c r="Y319" t="str">
        <f t="shared" si="52"/>
        <v/>
      </c>
      <c r="Z319" t="str">
        <f t="shared" si="52"/>
        <v/>
      </c>
      <c r="AA319" t="str">
        <f t="shared" si="52"/>
        <v/>
      </c>
      <c r="AB319" t="str">
        <f t="shared" si="52"/>
        <v/>
      </c>
      <c r="AC319" t="str">
        <f t="shared" si="52"/>
        <v/>
      </c>
      <c r="AD319" t="str">
        <f t="shared" si="52"/>
        <v/>
      </c>
      <c r="AE319" t="str">
        <f t="shared" si="52"/>
        <v/>
      </c>
      <c r="AF319" t="str">
        <f t="shared" si="52"/>
        <v/>
      </c>
      <c r="AG319" t="str">
        <f t="shared" si="52"/>
        <v/>
      </c>
      <c r="AH319">
        <f t="shared" si="54"/>
        <v>1</v>
      </c>
      <c r="AI319">
        <f t="shared" si="55"/>
        <v>0</v>
      </c>
    </row>
    <row r="320" spans="2:35" hidden="1" x14ac:dyDescent="0.2">
      <c r="B320" s="21" t="str">
        <f>IF(ISNA(LOOKUP($C320,BLIOTECAS!$B$1:$B$27,BLIOTECAS!C$1:C$27)),"",LOOKUP($C320,BLIOTECAS!$B$1:$B$27,BLIOTECAS!C$1:C$27))</f>
        <v/>
      </c>
      <c r="C320" t="str">
        <f>TABLA!E320</f>
        <v>F. Derecho</v>
      </c>
      <c r="D320" s="134">
        <f>TABLA!AV320</f>
        <v>0</v>
      </c>
      <c r="E320" s="271">
        <f>TABLA!BA320</f>
        <v>0</v>
      </c>
      <c r="F320" t="str">
        <f t="shared" si="53"/>
        <v/>
      </c>
      <c r="G320" t="str">
        <f t="shared" si="53"/>
        <v/>
      </c>
      <c r="H320" t="str">
        <f t="shared" si="53"/>
        <v/>
      </c>
      <c r="I320" t="str">
        <f t="shared" si="53"/>
        <v/>
      </c>
      <c r="J320" t="str">
        <f t="shared" si="53"/>
        <v/>
      </c>
      <c r="K320" t="str">
        <f t="shared" si="53"/>
        <v/>
      </c>
      <c r="L320" t="str">
        <f t="shared" si="53"/>
        <v/>
      </c>
      <c r="M320" t="str">
        <f t="shared" si="53"/>
        <v/>
      </c>
      <c r="N320" t="str">
        <f t="shared" si="53"/>
        <v/>
      </c>
      <c r="O320" t="str">
        <f t="shared" si="53"/>
        <v/>
      </c>
      <c r="P320" t="str">
        <f t="shared" si="53"/>
        <v/>
      </c>
      <c r="Q320" t="str">
        <f t="shared" si="53"/>
        <v/>
      </c>
      <c r="R320" t="str">
        <f t="shared" si="53"/>
        <v/>
      </c>
      <c r="S320" t="str">
        <f t="shared" si="53"/>
        <v/>
      </c>
      <c r="T320" t="str">
        <f t="shared" si="53"/>
        <v/>
      </c>
      <c r="U320" t="str">
        <f t="shared" ref="U320:AG335" si="56">IFERROR((IF(FIND(U$1,$E320,1)&gt;0,"x")),"")</f>
        <v/>
      </c>
      <c r="V320" t="str">
        <f t="shared" si="56"/>
        <v/>
      </c>
      <c r="W320" t="str">
        <f t="shared" si="56"/>
        <v/>
      </c>
      <c r="X320" t="str">
        <f t="shared" si="56"/>
        <v/>
      </c>
      <c r="Y320" t="str">
        <f t="shared" si="56"/>
        <v/>
      </c>
      <c r="Z320" t="str">
        <f t="shared" si="56"/>
        <v/>
      </c>
      <c r="AA320" t="str">
        <f t="shared" si="56"/>
        <v/>
      </c>
      <c r="AB320" t="str">
        <f t="shared" si="56"/>
        <v/>
      </c>
      <c r="AC320" t="str">
        <f t="shared" si="56"/>
        <v/>
      </c>
      <c r="AD320" t="str">
        <f t="shared" si="56"/>
        <v/>
      </c>
      <c r="AE320" t="str">
        <f t="shared" si="56"/>
        <v/>
      </c>
      <c r="AF320" t="str">
        <f t="shared" si="56"/>
        <v/>
      </c>
      <c r="AG320" t="str">
        <f t="shared" si="56"/>
        <v/>
      </c>
      <c r="AH320">
        <f t="shared" si="54"/>
        <v>0</v>
      </c>
      <c r="AI320">
        <f t="shared" si="55"/>
        <v>0</v>
      </c>
    </row>
    <row r="321" spans="2:35" hidden="1" x14ac:dyDescent="0.2">
      <c r="B321" s="21" t="str">
        <f>IF(ISNA(LOOKUP($C321,BLIOTECAS!$B$1:$B$27,BLIOTECAS!C$1:C$27)),"",LOOKUP($C321,BLIOTECAS!$B$1:$B$27,BLIOTECAS!C$1:C$27))</f>
        <v/>
      </c>
      <c r="C321" t="str">
        <f>TABLA!E321</f>
        <v>F. Ciencias Políticas y Sociología</v>
      </c>
      <c r="D321" s="134">
        <f>TABLA!AV321</f>
        <v>0</v>
      </c>
      <c r="E321" s="271">
        <f>TABLA!BA321</f>
        <v>0</v>
      </c>
      <c r="F321" t="str">
        <f t="shared" ref="F321:U336" si="57">IFERROR((IF(FIND(F$1,$E321,1)&gt;0,"x")),"")</f>
        <v/>
      </c>
      <c r="G321" t="str">
        <f t="shared" si="57"/>
        <v/>
      </c>
      <c r="H321" t="str">
        <f t="shared" si="57"/>
        <v/>
      </c>
      <c r="I321" t="str">
        <f t="shared" si="57"/>
        <v/>
      </c>
      <c r="J321" t="str">
        <f t="shared" si="57"/>
        <v/>
      </c>
      <c r="K321" t="str">
        <f t="shared" si="57"/>
        <v/>
      </c>
      <c r="L321" t="str">
        <f t="shared" si="57"/>
        <v/>
      </c>
      <c r="M321" t="str">
        <f t="shared" si="57"/>
        <v/>
      </c>
      <c r="N321" t="str">
        <f t="shared" si="57"/>
        <v/>
      </c>
      <c r="O321" t="str">
        <f t="shared" si="57"/>
        <v/>
      </c>
      <c r="P321" t="str">
        <f t="shared" si="57"/>
        <v/>
      </c>
      <c r="Q321" t="str">
        <f t="shared" si="57"/>
        <v/>
      </c>
      <c r="R321" t="str">
        <f t="shared" si="57"/>
        <v/>
      </c>
      <c r="S321" t="str">
        <f t="shared" si="57"/>
        <v/>
      </c>
      <c r="T321" t="str">
        <f t="shared" si="57"/>
        <v/>
      </c>
      <c r="U321" t="str">
        <f t="shared" si="57"/>
        <v/>
      </c>
      <c r="V321" t="str">
        <f t="shared" si="56"/>
        <v/>
      </c>
      <c r="W321" t="str">
        <f t="shared" si="56"/>
        <v/>
      </c>
      <c r="X321" t="str">
        <f t="shared" si="56"/>
        <v/>
      </c>
      <c r="Y321" t="str">
        <f t="shared" si="56"/>
        <v/>
      </c>
      <c r="Z321" t="str">
        <f t="shared" si="56"/>
        <v/>
      </c>
      <c r="AA321" t="str">
        <f t="shared" si="56"/>
        <v/>
      </c>
      <c r="AB321" t="str">
        <f t="shared" si="56"/>
        <v/>
      </c>
      <c r="AC321" t="str">
        <f t="shared" si="56"/>
        <v/>
      </c>
      <c r="AD321" t="str">
        <f t="shared" si="56"/>
        <v/>
      </c>
      <c r="AE321" t="str">
        <f t="shared" si="56"/>
        <v/>
      </c>
      <c r="AF321" t="str">
        <f t="shared" si="56"/>
        <v/>
      </c>
      <c r="AG321" t="str">
        <f t="shared" si="56"/>
        <v/>
      </c>
      <c r="AH321">
        <f t="shared" si="54"/>
        <v>0</v>
      </c>
      <c r="AI321">
        <f t="shared" si="55"/>
        <v>0</v>
      </c>
    </row>
    <row r="322" spans="2:35" ht="51" hidden="1" x14ac:dyDescent="0.2">
      <c r="B322" s="21" t="str">
        <f>IF(ISNA(LOOKUP($C322,BLIOTECAS!$B$1:$B$27,BLIOTECAS!C$1:C$27)),"",LOOKUP($C322,BLIOTECAS!$B$1:$B$27,BLIOTECAS!C$1:C$27))</f>
        <v/>
      </c>
      <c r="C322" t="str">
        <f>TABLA!E322</f>
        <v>F. Filología</v>
      </c>
      <c r="D322" s="134">
        <f>TABLA!AV322</f>
        <v>0</v>
      </c>
      <c r="E322" s="271" t="str">
        <f>TABLA!BA322</f>
        <v>Destaco sobre todo la disponibilidad y afabilidad del personal para colaborar con el PDI. No sé si ya se hace, pero estaría bien dar cursos a los estudiantes sobre cómo elaborar bibliografías. Nosotros no siempre encontramos el hueco, y es algo importante para sus trabajos. Muchas gracias por toda la ayuda, que es mucha.</v>
      </c>
      <c r="F322" t="str">
        <f t="shared" si="57"/>
        <v/>
      </c>
      <c r="G322" t="str">
        <f t="shared" si="57"/>
        <v/>
      </c>
      <c r="H322" t="str">
        <f t="shared" si="57"/>
        <v/>
      </c>
      <c r="I322" t="str">
        <f t="shared" si="57"/>
        <v/>
      </c>
      <c r="J322" t="str">
        <f t="shared" si="57"/>
        <v/>
      </c>
      <c r="K322" t="str">
        <f t="shared" si="57"/>
        <v/>
      </c>
      <c r="L322" t="str">
        <f t="shared" si="57"/>
        <v/>
      </c>
      <c r="M322" t="str">
        <f t="shared" si="57"/>
        <v/>
      </c>
      <c r="N322" t="str">
        <f t="shared" si="57"/>
        <v/>
      </c>
      <c r="O322" t="str">
        <f t="shared" si="57"/>
        <v/>
      </c>
      <c r="P322" t="str">
        <f t="shared" si="57"/>
        <v/>
      </c>
      <c r="Q322" t="str">
        <f t="shared" si="57"/>
        <v/>
      </c>
      <c r="R322" t="str">
        <f t="shared" si="57"/>
        <v/>
      </c>
      <c r="S322" t="str">
        <f t="shared" si="57"/>
        <v/>
      </c>
      <c r="T322" t="str">
        <f t="shared" si="57"/>
        <v/>
      </c>
      <c r="U322" t="str">
        <f t="shared" si="57"/>
        <v/>
      </c>
      <c r="V322" t="str">
        <f t="shared" si="56"/>
        <v/>
      </c>
      <c r="W322" t="str">
        <f t="shared" si="56"/>
        <v/>
      </c>
      <c r="X322" t="str">
        <f t="shared" si="56"/>
        <v/>
      </c>
      <c r="Y322" t="str">
        <f t="shared" si="56"/>
        <v/>
      </c>
      <c r="Z322" t="str">
        <f t="shared" si="56"/>
        <v/>
      </c>
      <c r="AA322" t="str">
        <f t="shared" si="56"/>
        <v>x</v>
      </c>
      <c r="AB322" t="str">
        <f t="shared" si="56"/>
        <v/>
      </c>
      <c r="AC322" t="str">
        <f t="shared" si="56"/>
        <v/>
      </c>
      <c r="AD322" t="str">
        <f t="shared" si="56"/>
        <v/>
      </c>
      <c r="AE322" t="str">
        <f t="shared" si="56"/>
        <v>x</v>
      </c>
      <c r="AF322" t="str">
        <f t="shared" si="56"/>
        <v/>
      </c>
      <c r="AG322" t="str">
        <f t="shared" si="56"/>
        <v/>
      </c>
      <c r="AH322">
        <f t="shared" si="54"/>
        <v>0</v>
      </c>
      <c r="AI322">
        <f t="shared" si="55"/>
        <v>1</v>
      </c>
    </row>
    <row r="323" spans="2:35" hidden="1" x14ac:dyDescent="0.2">
      <c r="B323" s="21" t="str">
        <f>IF(ISNA(LOOKUP($C323,BLIOTECAS!$B$1:$B$27,BLIOTECAS!C$1:C$27)),"",LOOKUP($C323,BLIOTECAS!$B$1:$B$27,BLIOTECAS!C$1:C$27))</f>
        <v/>
      </c>
      <c r="C323" t="str">
        <f>TABLA!E323</f>
        <v>F. Veterinaria</v>
      </c>
      <c r="D323" s="134">
        <f>TABLA!AV323</f>
        <v>0</v>
      </c>
      <c r="E323" s="271">
        <f>TABLA!BA323</f>
        <v>0</v>
      </c>
      <c r="F323" t="str">
        <f t="shared" si="57"/>
        <v/>
      </c>
      <c r="G323" t="str">
        <f t="shared" si="57"/>
        <v/>
      </c>
      <c r="H323" t="str">
        <f t="shared" si="57"/>
        <v/>
      </c>
      <c r="I323" t="str">
        <f t="shared" si="57"/>
        <v/>
      </c>
      <c r="J323" t="str">
        <f t="shared" si="57"/>
        <v/>
      </c>
      <c r="K323" t="str">
        <f t="shared" si="57"/>
        <v/>
      </c>
      <c r="L323" t="str">
        <f t="shared" si="57"/>
        <v/>
      </c>
      <c r="M323" t="str">
        <f t="shared" si="57"/>
        <v/>
      </c>
      <c r="N323" t="str">
        <f t="shared" si="57"/>
        <v/>
      </c>
      <c r="O323" t="str">
        <f t="shared" si="57"/>
        <v/>
      </c>
      <c r="P323" t="str">
        <f t="shared" si="57"/>
        <v/>
      </c>
      <c r="Q323" t="str">
        <f t="shared" si="57"/>
        <v/>
      </c>
      <c r="R323" t="str">
        <f t="shared" si="57"/>
        <v/>
      </c>
      <c r="S323" t="str">
        <f t="shared" si="57"/>
        <v/>
      </c>
      <c r="T323" t="str">
        <f t="shared" si="57"/>
        <v/>
      </c>
      <c r="U323" t="str">
        <f t="shared" si="57"/>
        <v/>
      </c>
      <c r="V323" t="str">
        <f t="shared" si="56"/>
        <v/>
      </c>
      <c r="W323" t="str">
        <f t="shared" si="56"/>
        <v/>
      </c>
      <c r="X323" t="str">
        <f t="shared" si="56"/>
        <v/>
      </c>
      <c r="Y323" t="str">
        <f t="shared" si="56"/>
        <v/>
      </c>
      <c r="Z323" t="str">
        <f t="shared" si="56"/>
        <v/>
      </c>
      <c r="AA323" t="str">
        <f t="shared" si="56"/>
        <v/>
      </c>
      <c r="AB323" t="str">
        <f t="shared" si="56"/>
        <v/>
      </c>
      <c r="AC323" t="str">
        <f t="shared" si="56"/>
        <v/>
      </c>
      <c r="AD323" t="str">
        <f t="shared" si="56"/>
        <v/>
      </c>
      <c r="AE323" t="str">
        <f t="shared" si="56"/>
        <v/>
      </c>
      <c r="AF323" t="str">
        <f t="shared" si="56"/>
        <v/>
      </c>
      <c r="AG323" t="str">
        <f t="shared" si="56"/>
        <v/>
      </c>
      <c r="AH323">
        <f t="shared" si="54"/>
        <v>0</v>
      </c>
      <c r="AI323">
        <f t="shared" si="55"/>
        <v>0</v>
      </c>
    </row>
    <row r="324" spans="2:35" hidden="1" x14ac:dyDescent="0.2">
      <c r="B324" s="21" t="str">
        <f>IF(ISNA(LOOKUP($C324,BLIOTECAS!$B$1:$B$27,BLIOTECAS!C$1:C$27)),"",LOOKUP($C324,BLIOTECAS!$B$1:$B$27,BLIOTECAS!C$1:C$27))</f>
        <v/>
      </c>
      <c r="C324" t="str">
        <f>TABLA!E324</f>
        <v>F. Ciencias Políticas y Sociología</v>
      </c>
      <c r="D324" s="134">
        <f>TABLA!AV324</f>
        <v>0</v>
      </c>
      <c r="E324" s="271">
        <f>TABLA!BA324</f>
        <v>0</v>
      </c>
      <c r="F324" t="str">
        <f t="shared" si="57"/>
        <v/>
      </c>
      <c r="G324" t="str">
        <f t="shared" si="57"/>
        <v/>
      </c>
      <c r="H324" t="str">
        <f t="shared" si="57"/>
        <v/>
      </c>
      <c r="I324" t="str">
        <f t="shared" si="57"/>
        <v/>
      </c>
      <c r="J324" t="str">
        <f t="shared" si="57"/>
        <v/>
      </c>
      <c r="K324" t="str">
        <f t="shared" si="57"/>
        <v/>
      </c>
      <c r="L324" t="str">
        <f t="shared" si="57"/>
        <v/>
      </c>
      <c r="M324" t="str">
        <f t="shared" si="57"/>
        <v/>
      </c>
      <c r="N324" t="str">
        <f t="shared" si="57"/>
        <v/>
      </c>
      <c r="O324" t="str">
        <f t="shared" si="57"/>
        <v/>
      </c>
      <c r="P324" t="str">
        <f t="shared" si="57"/>
        <v/>
      </c>
      <c r="Q324" t="str">
        <f t="shared" si="57"/>
        <v/>
      </c>
      <c r="R324" t="str">
        <f t="shared" si="57"/>
        <v/>
      </c>
      <c r="S324" t="str">
        <f t="shared" si="57"/>
        <v/>
      </c>
      <c r="T324" t="str">
        <f t="shared" si="57"/>
        <v/>
      </c>
      <c r="U324" t="str">
        <f t="shared" si="57"/>
        <v/>
      </c>
      <c r="V324" t="str">
        <f t="shared" si="56"/>
        <v/>
      </c>
      <c r="W324" t="str">
        <f t="shared" si="56"/>
        <v/>
      </c>
      <c r="X324" t="str">
        <f t="shared" si="56"/>
        <v/>
      </c>
      <c r="Y324" t="str">
        <f t="shared" si="56"/>
        <v/>
      </c>
      <c r="Z324" t="str">
        <f t="shared" si="56"/>
        <v/>
      </c>
      <c r="AA324" t="str">
        <f t="shared" si="56"/>
        <v/>
      </c>
      <c r="AB324" t="str">
        <f t="shared" si="56"/>
        <v/>
      </c>
      <c r="AC324" t="str">
        <f t="shared" si="56"/>
        <v/>
      </c>
      <c r="AD324" t="str">
        <f t="shared" si="56"/>
        <v/>
      </c>
      <c r="AE324" t="str">
        <f t="shared" si="56"/>
        <v/>
      </c>
      <c r="AF324" t="str">
        <f t="shared" si="56"/>
        <v/>
      </c>
      <c r="AG324" t="str">
        <f t="shared" si="56"/>
        <v/>
      </c>
      <c r="AH324">
        <f t="shared" si="54"/>
        <v>0</v>
      </c>
      <c r="AI324">
        <f t="shared" si="55"/>
        <v>0</v>
      </c>
    </row>
    <row r="325" spans="2:35" hidden="1" x14ac:dyDescent="0.2">
      <c r="B325" s="21" t="str">
        <f>IF(ISNA(LOOKUP($C325,BLIOTECAS!$B$1:$B$27,BLIOTECAS!C$1:C$27)),"",LOOKUP($C325,BLIOTECAS!$B$1:$B$27,BLIOTECAS!C$1:C$27))</f>
        <v/>
      </c>
      <c r="C325" t="str">
        <f>TABLA!E325</f>
        <v>F. Ciencias Matemáticas</v>
      </c>
      <c r="D325" s="134">
        <f>TABLA!AV325</f>
        <v>0</v>
      </c>
      <c r="E325" s="271">
        <f>TABLA!BA325</f>
        <v>0</v>
      </c>
      <c r="F325" t="str">
        <f t="shared" si="57"/>
        <v/>
      </c>
      <c r="G325" t="str">
        <f t="shared" si="57"/>
        <v/>
      </c>
      <c r="H325" t="str">
        <f t="shared" si="57"/>
        <v/>
      </c>
      <c r="I325" t="str">
        <f t="shared" si="57"/>
        <v/>
      </c>
      <c r="J325" t="str">
        <f t="shared" si="57"/>
        <v/>
      </c>
      <c r="K325" t="str">
        <f t="shared" si="57"/>
        <v/>
      </c>
      <c r="L325" t="str">
        <f t="shared" si="57"/>
        <v/>
      </c>
      <c r="M325" t="str">
        <f t="shared" si="57"/>
        <v/>
      </c>
      <c r="N325" t="str">
        <f t="shared" si="57"/>
        <v/>
      </c>
      <c r="O325" t="str">
        <f t="shared" si="57"/>
        <v/>
      </c>
      <c r="P325" t="str">
        <f t="shared" si="57"/>
        <v/>
      </c>
      <c r="Q325" t="str">
        <f t="shared" si="57"/>
        <v/>
      </c>
      <c r="R325" t="str">
        <f t="shared" si="57"/>
        <v/>
      </c>
      <c r="S325" t="str">
        <f t="shared" si="57"/>
        <v/>
      </c>
      <c r="T325" t="str">
        <f t="shared" si="57"/>
        <v/>
      </c>
      <c r="U325" t="str">
        <f t="shared" si="57"/>
        <v/>
      </c>
      <c r="V325" t="str">
        <f t="shared" si="56"/>
        <v/>
      </c>
      <c r="W325" t="str">
        <f t="shared" si="56"/>
        <v/>
      </c>
      <c r="X325" t="str">
        <f t="shared" si="56"/>
        <v/>
      </c>
      <c r="Y325" t="str">
        <f t="shared" si="56"/>
        <v/>
      </c>
      <c r="Z325" t="str">
        <f t="shared" si="56"/>
        <v/>
      </c>
      <c r="AA325" t="str">
        <f t="shared" si="56"/>
        <v/>
      </c>
      <c r="AB325" t="str">
        <f t="shared" si="56"/>
        <v/>
      </c>
      <c r="AC325" t="str">
        <f t="shared" si="56"/>
        <v/>
      </c>
      <c r="AD325" t="str">
        <f t="shared" si="56"/>
        <v/>
      </c>
      <c r="AE325" t="str">
        <f t="shared" si="56"/>
        <v/>
      </c>
      <c r="AF325" t="str">
        <f t="shared" si="56"/>
        <v/>
      </c>
      <c r="AG325" t="str">
        <f t="shared" si="56"/>
        <v/>
      </c>
      <c r="AH325">
        <f t="shared" si="54"/>
        <v>0</v>
      </c>
      <c r="AI325">
        <f t="shared" si="55"/>
        <v>0</v>
      </c>
    </row>
    <row r="326" spans="2:35" hidden="1" x14ac:dyDescent="0.2">
      <c r="B326" s="21" t="str">
        <f>IF(ISNA(LOOKUP($C326,BLIOTECAS!$B$1:$B$27,BLIOTECAS!C$1:C$27)),"",LOOKUP($C326,BLIOTECAS!$B$1:$B$27,BLIOTECAS!C$1:C$27))</f>
        <v/>
      </c>
      <c r="C326" t="str">
        <f>TABLA!E326</f>
        <v>F. Estudios Estadísticos</v>
      </c>
      <c r="D326" s="134">
        <f>TABLA!AV326</f>
        <v>0</v>
      </c>
      <c r="E326" s="271">
        <f>TABLA!BA326</f>
        <v>0</v>
      </c>
      <c r="F326" t="str">
        <f t="shared" si="57"/>
        <v/>
      </c>
      <c r="G326" t="str">
        <f t="shared" si="57"/>
        <v/>
      </c>
      <c r="H326" t="str">
        <f t="shared" si="57"/>
        <v/>
      </c>
      <c r="I326" t="str">
        <f t="shared" si="57"/>
        <v/>
      </c>
      <c r="J326" t="str">
        <f t="shared" si="57"/>
        <v/>
      </c>
      <c r="K326" t="str">
        <f t="shared" si="57"/>
        <v/>
      </c>
      <c r="L326" t="str">
        <f t="shared" si="57"/>
        <v/>
      </c>
      <c r="M326" t="str">
        <f t="shared" si="57"/>
        <v/>
      </c>
      <c r="N326" t="str">
        <f t="shared" si="57"/>
        <v/>
      </c>
      <c r="O326" t="str">
        <f t="shared" si="57"/>
        <v/>
      </c>
      <c r="P326" t="str">
        <f t="shared" si="57"/>
        <v/>
      </c>
      <c r="Q326" t="str">
        <f t="shared" si="57"/>
        <v/>
      </c>
      <c r="R326" t="str">
        <f t="shared" si="57"/>
        <v/>
      </c>
      <c r="S326" t="str">
        <f t="shared" si="57"/>
        <v/>
      </c>
      <c r="T326" t="str">
        <f t="shared" si="57"/>
        <v/>
      </c>
      <c r="U326" t="str">
        <f t="shared" si="57"/>
        <v/>
      </c>
      <c r="V326" t="str">
        <f t="shared" si="56"/>
        <v/>
      </c>
      <c r="W326" t="str">
        <f t="shared" si="56"/>
        <v/>
      </c>
      <c r="X326" t="str">
        <f t="shared" si="56"/>
        <v/>
      </c>
      <c r="Y326" t="str">
        <f t="shared" si="56"/>
        <v/>
      </c>
      <c r="Z326" t="str">
        <f t="shared" si="56"/>
        <v/>
      </c>
      <c r="AA326" t="str">
        <f t="shared" si="56"/>
        <v/>
      </c>
      <c r="AB326" t="str">
        <f t="shared" si="56"/>
        <v/>
      </c>
      <c r="AC326" t="str">
        <f t="shared" si="56"/>
        <v/>
      </c>
      <c r="AD326" t="str">
        <f t="shared" si="56"/>
        <v/>
      </c>
      <c r="AE326" t="str">
        <f t="shared" si="56"/>
        <v/>
      </c>
      <c r="AF326" t="str">
        <f t="shared" si="56"/>
        <v/>
      </c>
      <c r="AG326" t="str">
        <f t="shared" si="56"/>
        <v/>
      </c>
      <c r="AH326">
        <f t="shared" si="54"/>
        <v>0</v>
      </c>
      <c r="AI326">
        <f t="shared" si="55"/>
        <v>0</v>
      </c>
    </row>
    <row r="327" spans="2:35" hidden="1" x14ac:dyDescent="0.2">
      <c r="B327" s="21" t="str">
        <f>IF(ISNA(LOOKUP($C327,BLIOTECAS!$B$1:$B$27,BLIOTECAS!C$1:C$27)),"",LOOKUP($C327,BLIOTECAS!$B$1:$B$27,BLIOTECAS!C$1:C$27))</f>
        <v/>
      </c>
      <c r="C327" t="str">
        <f>TABLA!E327</f>
        <v>F. Geografía e Historia</v>
      </c>
      <c r="D327" s="134">
        <f>TABLA!AV327</f>
        <v>0</v>
      </c>
      <c r="E327" s="271">
        <f>TABLA!BA327</f>
        <v>0</v>
      </c>
      <c r="F327" t="str">
        <f t="shared" si="57"/>
        <v/>
      </c>
      <c r="G327" t="str">
        <f t="shared" si="57"/>
        <v/>
      </c>
      <c r="H327" t="str">
        <f t="shared" si="57"/>
        <v/>
      </c>
      <c r="I327" t="str">
        <f t="shared" si="57"/>
        <v/>
      </c>
      <c r="J327" t="str">
        <f t="shared" si="57"/>
        <v/>
      </c>
      <c r="K327" t="str">
        <f t="shared" si="57"/>
        <v/>
      </c>
      <c r="L327" t="str">
        <f t="shared" si="57"/>
        <v/>
      </c>
      <c r="M327" t="str">
        <f t="shared" si="57"/>
        <v/>
      </c>
      <c r="N327" t="str">
        <f t="shared" si="57"/>
        <v/>
      </c>
      <c r="O327" t="str">
        <f t="shared" si="57"/>
        <v/>
      </c>
      <c r="P327" t="str">
        <f t="shared" si="57"/>
        <v/>
      </c>
      <c r="Q327" t="str">
        <f t="shared" si="57"/>
        <v/>
      </c>
      <c r="R327" t="str">
        <f t="shared" si="57"/>
        <v/>
      </c>
      <c r="S327" t="str">
        <f t="shared" si="57"/>
        <v/>
      </c>
      <c r="T327" t="str">
        <f t="shared" si="57"/>
        <v/>
      </c>
      <c r="U327" t="str">
        <f t="shared" si="57"/>
        <v/>
      </c>
      <c r="V327" t="str">
        <f t="shared" si="56"/>
        <v/>
      </c>
      <c r="W327" t="str">
        <f t="shared" si="56"/>
        <v/>
      </c>
      <c r="X327" t="str">
        <f t="shared" si="56"/>
        <v/>
      </c>
      <c r="Y327" t="str">
        <f t="shared" si="56"/>
        <v/>
      </c>
      <c r="Z327" t="str">
        <f t="shared" si="56"/>
        <v/>
      </c>
      <c r="AA327" t="str">
        <f t="shared" si="56"/>
        <v/>
      </c>
      <c r="AB327" t="str">
        <f t="shared" si="56"/>
        <v/>
      </c>
      <c r="AC327" t="str">
        <f t="shared" si="56"/>
        <v/>
      </c>
      <c r="AD327" t="str">
        <f t="shared" si="56"/>
        <v/>
      </c>
      <c r="AE327" t="str">
        <f t="shared" si="56"/>
        <v/>
      </c>
      <c r="AF327" t="str">
        <f t="shared" si="56"/>
        <v/>
      </c>
      <c r="AG327" t="str">
        <f t="shared" si="56"/>
        <v/>
      </c>
      <c r="AH327">
        <f t="shared" si="54"/>
        <v>0</v>
      </c>
      <c r="AI327">
        <f t="shared" si="55"/>
        <v>0</v>
      </c>
    </row>
    <row r="328" spans="2:35" hidden="1" x14ac:dyDescent="0.2">
      <c r="B328" s="21" t="str">
        <f>IF(ISNA(LOOKUP($C328,BLIOTECAS!$B$1:$B$27,BLIOTECAS!C$1:C$27)),"",LOOKUP($C328,BLIOTECAS!$B$1:$B$27,BLIOTECAS!C$1:C$27))</f>
        <v/>
      </c>
      <c r="C328" t="str">
        <f>TABLA!E328</f>
        <v>F. Filología</v>
      </c>
      <c r="D328" s="134">
        <f>TABLA!AV328</f>
        <v>0</v>
      </c>
      <c r="E328" s="271">
        <f>TABLA!BA328</f>
        <v>0</v>
      </c>
      <c r="F328" t="str">
        <f t="shared" si="57"/>
        <v/>
      </c>
      <c r="G328" t="str">
        <f t="shared" si="57"/>
        <v/>
      </c>
      <c r="H328" t="str">
        <f t="shared" si="57"/>
        <v/>
      </c>
      <c r="I328" t="str">
        <f t="shared" si="57"/>
        <v/>
      </c>
      <c r="J328" t="str">
        <f t="shared" si="57"/>
        <v/>
      </c>
      <c r="K328" t="str">
        <f t="shared" si="57"/>
        <v/>
      </c>
      <c r="L328" t="str">
        <f t="shared" si="57"/>
        <v/>
      </c>
      <c r="M328" t="str">
        <f t="shared" si="57"/>
        <v/>
      </c>
      <c r="N328" t="str">
        <f t="shared" si="57"/>
        <v/>
      </c>
      <c r="O328" t="str">
        <f t="shared" si="57"/>
        <v/>
      </c>
      <c r="P328" t="str">
        <f t="shared" si="57"/>
        <v/>
      </c>
      <c r="Q328" t="str">
        <f t="shared" si="57"/>
        <v/>
      </c>
      <c r="R328" t="str">
        <f t="shared" si="57"/>
        <v/>
      </c>
      <c r="S328" t="str">
        <f t="shared" si="57"/>
        <v/>
      </c>
      <c r="T328" t="str">
        <f t="shared" si="57"/>
        <v/>
      </c>
      <c r="U328" t="str">
        <f t="shared" si="57"/>
        <v/>
      </c>
      <c r="V328" t="str">
        <f t="shared" si="56"/>
        <v/>
      </c>
      <c r="W328" t="str">
        <f t="shared" si="56"/>
        <v/>
      </c>
      <c r="X328" t="str">
        <f t="shared" si="56"/>
        <v/>
      </c>
      <c r="Y328" t="str">
        <f t="shared" si="56"/>
        <v/>
      </c>
      <c r="Z328" t="str">
        <f t="shared" si="56"/>
        <v/>
      </c>
      <c r="AA328" t="str">
        <f t="shared" si="56"/>
        <v/>
      </c>
      <c r="AB328" t="str">
        <f t="shared" si="56"/>
        <v/>
      </c>
      <c r="AC328" t="str">
        <f t="shared" si="56"/>
        <v/>
      </c>
      <c r="AD328" t="str">
        <f t="shared" si="56"/>
        <v/>
      </c>
      <c r="AE328" t="str">
        <f t="shared" si="56"/>
        <v/>
      </c>
      <c r="AF328" t="str">
        <f t="shared" si="56"/>
        <v/>
      </c>
      <c r="AG328" t="str">
        <f t="shared" si="56"/>
        <v/>
      </c>
      <c r="AH328">
        <f t="shared" si="54"/>
        <v>0</v>
      </c>
      <c r="AI328">
        <f t="shared" si="55"/>
        <v>0</v>
      </c>
    </row>
    <row r="329" spans="2:35" hidden="1" x14ac:dyDescent="0.2">
      <c r="B329" s="21" t="str">
        <f>IF(ISNA(LOOKUP($C329,BLIOTECAS!$B$1:$B$27,BLIOTECAS!C$1:C$27)),"",LOOKUP($C329,BLIOTECAS!$B$1:$B$27,BLIOTECAS!C$1:C$27))</f>
        <v/>
      </c>
      <c r="C329" t="str">
        <f>TABLA!E329</f>
        <v>F. Comercio y Turismo</v>
      </c>
      <c r="D329" s="134">
        <f>TABLA!AV329</f>
        <v>0</v>
      </c>
      <c r="E329" s="271">
        <f>TABLA!BA329</f>
        <v>0</v>
      </c>
      <c r="F329" t="str">
        <f t="shared" si="57"/>
        <v/>
      </c>
      <c r="G329" t="str">
        <f t="shared" si="57"/>
        <v/>
      </c>
      <c r="H329" t="str">
        <f t="shared" si="57"/>
        <v/>
      </c>
      <c r="I329" t="str">
        <f t="shared" si="57"/>
        <v/>
      </c>
      <c r="J329" t="str">
        <f t="shared" si="57"/>
        <v/>
      </c>
      <c r="K329" t="str">
        <f t="shared" si="57"/>
        <v/>
      </c>
      <c r="L329" t="str">
        <f t="shared" si="57"/>
        <v/>
      </c>
      <c r="M329" t="str">
        <f t="shared" si="57"/>
        <v/>
      </c>
      <c r="N329" t="str">
        <f t="shared" si="57"/>
        <v/>
      </c>
      <c r="O329" t="str">
        <f t="shared" si="57"/>
        <v/>
      </c>
      <c r="P329" t="str">
        <f t="shared" si="57"/>
        <v/>
      </c>
      <c r="Q329" t="str">
        <f t="shared" si="57"/>
        <v/>
      </c>
      <c r="R329" t="str">
        <f t="shared" si="57"/>
        <v/>
      </c>
      <c r="S329" t="str">
        <f t="shared" si="57"/>
        <v/>
      </c>
      <c r="T329" t="str">
        <f t="shared" si="57"/>
        <v/>
      </c>
      <c r="U329" t="str">
        <f t="shared" si="57"/>
        <v/>
      </c>
      <c r="V329" t="str">
        <f t="shared" si="56"/>
        <v/>
      </c>
      <c r="W329" t="str">
        <f t="shared" si="56"/>
        <v/>
      </c>
      <c r="X329" t="str">
        <f t="shared" si="56"/>
        <v/>
      </c>
      <c r="Y329" t="str">
        <f t="shared" si="56"/>
        <v/>
      </c>
      <c r="Z329" t="str">
        <f t="shared" si="56"/>
        <v/>
      </c>
      <c r="AA329" t="str">
        <f t="shared" si="56"/>
        <v/>
      </c>
      <c r="AB329" t="str">
        <f t="shared" si="56"/>
        <v/>
      </c>
      <c r="AC329" t="str">
        <f t="shared" si="56"/>
        <v/>
      </c>
      <c r="AD329" t="str">
        <f t="shared" si="56"/>
        <v/>
      </c>
      <c r="AE329" t="str">
        <f t="shared" si="56"/>
        <v/>
      </c>
      <c r="AF329" t="str">
        <f t="shared" si="56"/>
        <v/>
      </c>
      <c r="AG329" t="str">
        <f t="shared" si="56"/>
        <v/>
      </c>
      <c r="AH329">
        <f t="shared" si="54"/>
        <v>0</v>
      </c>
      <c r="AI329">
        <f t="shared" si="55"/>
        <v>0</v>
      </c>
    </row>
    <row r="330" spans="2:35" hidden="1" x14ac:dyDescent="0.2">
      <c r="B330" s="21" t="str">
        <f>IF(ISNA(LOOKUP($C330,BLIOTECAS!$B$1:$B$27,BLIOTECAS!C$1:C$27)),"",LOOKUP($C330,BLIOTECAS!$B$1:$B$27,BLIOTECAS!C$1:C$27))</f>
        <v/>
      </c>
      <c r="C330" t="str">
        <f>TABLA!E330</f>
        <v>F. Ciencias Políticas y Sociología</v>
      </c>
      <c r="D330" s="134">
        <f>TABLA!AV330</f>
        <v>0</v>
      </c>
      <c r="E330" s="271">
        <f>TABLA!BA330</f>
        <v>0</v>
      </c>
      <c r="F330" t="str">
        <f t="shared" si="57"/>
        <v/>
      </c>
      <c r="G330" t="str">
        <f t="shared" si="57"/>
        <v/>
      </c>
      <c r="H330" t="str">
        <f t="shared" si="57"/>
        <v/>
      </c>
      <c r="I330" t="str">
        <f t="shared" si="57"/>
        <v/>
      </c>
      <c r="J330" t="str">
        <f t="shared" si="57"/>
        <v/>
      </c>
      <c r="K330" t="str">
        <f t="shared" si="57"/>
        <v/>
      </c>
      <c r="L330" t="str">
        <f t="shared" si="57"/>
        <v/>
      </c>
      <c r="M330" t="str">
        <f t="shared" si="57"/>
        <v/>
      </c>
      <c r="N330" t="str">
        <f t="shared" si="57"/>
        <v/>
      </c>
      <c r="O330" t="str">
        <f t="shared" si="57"/>
        <v/>
      </c>
      <c r="P330" t="str">
        <f t="shared" si="57"/>
        <v/>
      </c>
      <c r="Q330" t="str">
        <f t="shared" si="57"/>
        <v/>
      </c>
      <c r="R330" t="str">
        <f t="shared" si="57"/>
        <v/>
      </c>
      <c r="S330" t="str">
        <f t="shared" si="57"/>
        <v/>
      </c>
      <c r="T330" t="str">
        <f t="shared" si="57"/>
        <v/>
      </c>
      <c r="U330" t="str">
        <f t="shared" si="57"/>
        <v/>
      </c>
      <c r="V330" t="str">
        <f t="shared" si="56"/>
        <v/>
      </c>
      <c r="W330" t="str">
        <f t="shared" si="56"/>
        <v/>
      </c>
      <c r="X330" t="str">
        <f t="shared" si="56"/>
        <v/>
      </c>
      <c r="Y330" t="str">
        <f t="shared" si="56"/>
        <v/>
      </c>
      <c r="Z330" t="str">
        <f t="shared" si="56"/>
        <v/>
      </c>
      <c r="AA330" t="str">
        <f t="shared" si="56"/>
        <v/>
      </c>
      <c r="AB330" t="str">
        <f t="shared" si="56"/>
        <v/>
      </c>
      <c r="AC330" t="str">
        <f t="shared" si="56"/>
        <v/>
      </c>
      <c r="AD330" t="str">
        <f t="shared" si="56"/>
        <v/>
      </c>
      <c r="AE330" t="str">
        <f t="shared" si="56"/>
        <v/>
      </c>
      <c r="AF330" t="str">
        <f t="shared" si="56"/>
        <v/>
      </c>
      <c r="AG330" t="str">
        <f t="shared" si="56"/>
        <v/>
      </c>
      <c r="AH330">
        <f t="shared" si="54"/>
        <v>0</v>
      </c>
      <c r="AI330">
        <f t="shared" si="55"/>
        <v>0</v>
      </c>
    </row>
    <row r="331" spans="2:35" hidden="1" x14ac:dyDescent="0.2">
      <c r="B331" s="21" t="str">
        <f>IF(ISNA(LOOKUP($C331,BLIOTECAS!$B$1:$B$27,BLIOTECAS!C$1:C$27)),"",LOOKUP($C331,BLIOTECAS!$B$1:$B$27,BLIOTECAS!C$1:C$27))</f>
        <v/>
      </c>
      <c r="C331" t="str">
        <f>TABLA!E331</f>
        <v>F. Derecho</v>
      </c>
      <c r="D331" s="134">
        <f>TABLA!AV331</f>
        <v>0</v>
      </c>
      <c r="E331" s="271">
        <f>TABLA!BA331</f>
        <v>0</v>
      </c>
      <c r="F331" t="str">
        <f t="shared" si="57"/>
        <v/>
      </c>
      <c r="G331" t="str">
        <f t="shared" si="57"/>
        <v/>
      </c>
      <c r="H331" t="str">
        <f t="shared" si="57"/>
        <v/>
      </c>
      <c r="I331" t="str">
        <f t="shared" si="57"/>
        <v/>
      </c>
      <c r="J331" t="str">
        <f t="shared" si="57"/>
        <v/>
      </c>
      <c r="K331" t="str">
        <f t="shared" si="57"/>
        <v/>
      </c>
      <c r="L331" t="str">
        <f t="shared" si="57"/>
        <v/>
      </c>
      <c r="M331" t="str">
        <f t="shared" si="57"/>
        <v/>
      </c>
      <c r="N331" t="str">
        <f t="shared" si="57"/>
        <v/>
      </c>
      <c r="O331" t="str">
        <f t="shared" si="57"/>
        <v/>
      </c>
      <c r="P331" t="str">
        <f t="shared" si="57"/>
        <v/>
      </c>
      <c r="Q331" t="str">
        <f t="shared" si="57"/>
        <v/>
      </c>
      <c r="R331" t="str">
        <f t="shared" si="57"/>
        <v/>
      </c>
      <c r="S331" t="str">
        <f t="shared" si="57"/>
        <v/>
      </c>
      <c r="T331" t="str">
        <f t="shared" si="57"/>
        <v/>
      </c>
      <c r="U331" t="str">
        <f t="shared" si="57"/>
        <v/>
      </c>
      <c r="V331" t="str">
        <f t="shared" si="56"/>
        <v/>
      </c>
      <c r="W331" t="str">
        <f t="shared" si="56"/>
        <v/>
      </c>
      <c r="X331" t="str">
        <f t="shared" si="56"/>
        <v/>
      </c>
      <c r="Y331" t="str">
        <f t="shared" si="56"/>
        <v/>
      </c>
      <c r="Z331" t="str">
        <f t="shared" si="56"/>
        <v/>
      </c>
      <c r="AA331" t="str">
        <f t="shared" si="56"/>
        <v/>
      </c>
      <c r="AB331" t="str">
        <f t="shared" si="56"/>
        <v/>
      </c>
      <c r="AC331" t="str">
        <f t="shared" si="56"/>
        <v/>
      </c>
      <c r="AD331" t="str">
        <f t="shared" si="56"/>
        <v/>
      </c>
      <c r="AE331" t="str">
        <f t="shared" si="56"/>
        <v/>
      </c>
      <c r="AF331" t="str">
        <f t="shared" si="56"/>
        <v/>
      </c>
      <c r="AG331" t="str">
        <f t="shared" si="56"/>
        <v/>
      </c>
      <c r="AH331">
        <f t="shared" si="54"/>
        <v>0</v>
      </c>
      <c r="AI331">
        <f t="shared" si="55"/>
        <v>0</v>
      </c>
    </row>
    <row r="332" spans="2:35" hidden="1" x14ac:dyDescent="0.2">
      <c r="B332" s="21" t="str">
        <f>IF(ISNA(LOOKUP($C332,BLIOTECAS!$B$1:$B$27,BLIOTECAS!C$1:C$27)),"",LOOKUP($C332,BLIOTECAS!$B$1:$B$27,BLIOTECAS!C$1:C$27))</f>
        <v/>
      </c>
      <c r="C332" t="str">
        <f>TABLA!E332</f>
        <v>F. Farmacia</v>
      </c>
      <c r="D332" s="134">
        <f>TABLA!AV332</f>
        <v>0</v>
      </c>
      <c r="E332" s="271">
        <f>TABLA!BA332</f>
        <v>0</v>
      </c>
      <c r="F332" t="str">
        <f t="shared" si="57"/>
        <v/>
      </c>
      <c r="G332" t="str">
        <f t="shared" si="57"/>
        <v/>
      </c>
      <c r="H332" t="str">
        <f t="shared" si="57"/>
        <v/>
      </c>
      <c r="I332" t="str">
        <f t="shared" si="57"/>
        <v/>
      </c>
      <c r="J332" t="str">
        <f t="shared" si="57"/>
        <v/>
      </c>
      <c r="K332" t="str">
        <f t="shared" si="57"/>
        <v/>
      </c>
      <c r="L332" t="str">
        <f t="shared" si="57"/>
        <v/>
      </c>
      <c r="M332" t="str">
        <f t="shared" si="57"/>
        <v/>
      </c>
      <c r="N332" t="str">
        <f t="shared" si="57"/>
        <v/>
      </c>
      <c r="O332" t="str">
        <f t="shared" si="57"/>
        <v/>
      </c>
      <c r="P332" t="str">
        <f t="shared" si="57"/>
        <v/>
      </c>
      <c r="Q332" t="str">
        <f t="shared" si="57"/>
        <v/>
      </c>
      <c r="R332" t="str">
        <f t="shared" si="57"/>
        <v/>
      </c>
      <c r="S332" t="str">
        <f t="shared" si="57"/>
        <v/>
      </c>
      <c r="T332" t="str">
        <f t="shared" si="57"/>
        <v/>
      </c>
      <c r="U332" t="str">
        <f t="shared" si="57"/>
        <v/>
      </c>
      <c r="V332" t="str">
        <f t="shared" si="56"/>
        <v/>
      </c>
      <c r="W332" t="str">
        <f t="shared" si="56"/>
        <v/>
      </c>
      <c r="X332" t="str">
        <f t="shared" si="56"/>
        <v/>
      </c>
      <c r="Y332" t="str">
        <f t="shared" si="56"/>
        <v/>
      </c>
      <c r="Z332" t="str">
        <f t="shared" si="56"/>
        <v/>
      </c>
      <c r="AA332" t="str">
        <f t="shared" si="56"/>
        <v/>
      </c>
      <c r="AB332" t="str">
        <f t="shared" si="56"/>
        <v/>
      </c>
      <c r="AC332" t="str">
        <f t="shared" si="56"/>
        <v/>
      </c>
      <c r="AD332" t="str">
        <f t="shared" si="56"/>
        <v/>
      </c>
      <c r="AE332" t="str">
        <f t="shared" si="56"/>
        <v/>
      </c>
      <c r="AF332" t="str">
        <f t="shared" si="56"/>
        <v/>
      </c>
      <c r="AG332" t="str">
        <f t="shared" si="56"/>
        <v/>
      </c>
      <c r="AH332">
        <f t="shared" si="54"/>
        <v>0</v>
      </c>
      <c r="AI332">
        <f t="shared" si="55"/>
        <v>0</v>
      </c>
    </row>
    <row r="333" spans="2:35" hidden="1" x14ac:dyDescent="0.2">
      <c r="B333" s="21" t="str">
        <f>IF(ISNA(LOOKUP($C333,BLIOTECAS!$B$1:$B$27,BLIOTECAS!C$1:C$27)),"",LOOKUP($C333,BLIOTECAS!$B$1:$B$27,BLIOTECAS!C$1:C$27))</f>
        <v/>
      </c>
      <c r="C333" t="str">
        <f>TABLA!E333</f>
        <v>F. Educación - Centro de Formación del Profesorado</v>
      </c>
      <c r="D333" s="134">
        <f>TABLA!AV333</f>
        <v>0</v>
      </c>
      <c r="E333" s="271">
        <f>TABLA!BA333</f>
        <v>0</v>
      </c>
      <c r="F333" t="str">
        <f t="shared" si="57"/>
        <v/>
      </c>
      <c r="G333" t="str">
        <f t="shared" si="57"/>
        <v/>
      </c>
      <c r="H333" t="str">
        <f t="shared" si="57"/>
        <v/>
      </c>
      <c r="I333" t="str">
        <f t="shared" si="57"/>
        <v/>
      </c>
      <c r="J333" t="str">
        <f t="shared" si="57"/>
        <v/>
      </c>
      <c r="K333" t="str">
        <f t="shared" si="57"/>
        <v/>
      </c>
      <c r="L333" t="str">
        <f t="shared" si="57"/>
        <v/>
      </c>
      <c r="M333" t="str">
        <f t="shared" si="57"/>
        <v/>
      </c>
      <c r="N333" t="str">
        <f t="shared" si="57"/>
        <v/>
      </c>
      <c r="O333" t="str">
        <f t="shared" si="57"/>
        <v/>
      </c>
      <c r="P333" t="str">
        <f t="shared" si="57"/>
        <v/>
      </c>
      <c r="Q333" t="str">
        <f t="shared" si="57"/>
        <v/>
      </c>
      <c r="R333" t="str">
        <f t="shared" si="57"/>
        <v/>
      </c>
      <c r="S333" t="str">
        <f t="shared" si="57"/>
        <v/>
      </c>
      <c r="T333" t="str">
        <f t="shared" si="57"/>
        <v/>
      </c>
      <c r="U333" t="str">
        <f t="shared" si="57"/>
        <v/>
      </c>
      <c r="V333" t="str">
        <f t="shared" si="56"/>
        <v/>
      </c>
      <c r="W333" t="str">
        <f t="shared" si="56"/>
        <v/>
      </c>
      <c r="X333" t="str">
        <f t="shared" si="56"/>
        <v/>
      </c>
      <c r="Y333" t="str">
        <f t="shared" si="56"/>
        <v/>
      </c>
      <c r="Z333" t="str">
        <f t="shared" si="56"/>
        <v/>
      </c>
      <c r="AA333" t="str">
        <f t="shared" si="56"/>
        <v/>
      </c>
      <c r="AB333" t="str">
        <f t="shared" si="56"/>
        <v/>
      </c>
      <c r="AC333" t="str">
        <f t="shared" si="56"/>
        <v/>
      </c>
      <c r="AD333" t="str">
        <f t="shared" si="56"/>
        <v/>
      </c>
      <c r="AE333" t="str">
        <f t="shared" si="56"/>
        <v/>
      </c>
      <c r="AF333" t="str">
        <f t="shared" si="56"/>
        <v/>
      </c>
      <c r="AG333" t="str">
        <f t="shared" si="56"/>
        <v/>
      </c>
      <c r="AH333">
        <f t="shared" si="54"/>
        <v>0</v>
      </c>
      <c r="AI333">
        <f t="shared" si="55"/>
        <v>0</v>
      </c>
    </row>
    <row r="334" spans="2:35" hidden="1" x14ac:dyDescent="0.2">
      <c r="B334" s="21" t="str">
        <f>IF(ISNA(LOOKUP($C334,BLIOTECAS!$B$1:$B$27,BLIOTECAS!C$1:C$27)),"",LOOKUP($C334,BLIOTECAS!$B$1:$B$27,BLIOTECAS!C$1:C$27))</f>
        <v/>
      </c>
      <c r="C334" t="str">
        <f>TABLA!E334</f>
        <v>F. Medicina</v>
      </c>
      <c r="D334" s="134">
        <f>TABLA!AV334</f>
        <v>0</v>
      </c>
      <c r="E334" s="271">
        <f>TABLA!BA334</f>
        <v>0</v>
      </c>
      <c r="F334" t="str">
        <f t="shared" si="57"/>
        <v/>
      </c>
      <c r="G334" t="str">
        <f t="shared" si="57"/>
        <v/>
      </c>
      <c r="H334" t="str">
        <f t="shared" si="57"/>
        <v/>
      </c>
      <c r="I334" t="str">
        <f t="shared" si="57"/>
        <v/>
      </c>
      <c r="J334" t="str">
        <f t="shared" si="57"/>
        <v/>
      </c>
      <c r="K334" t="str">
        <f t="shared" si="57"/>
        <v/>
      </c>
      <c r="L334" t="str">
        <f t="shared" si="57"/>
        <v/>
      </c>
      <c r="M334" t="str">
        <f t="shared" si="57"/>
        <v/>
      </c>
      <c r="N334" t="str">
        <f t="shared" si="57"/>
        <v/>
      </c>
      <c r="O334" t="str">
        <f t="shared" si="57"/>
        <v/>
      </c>
      <c r="P334" t="str">
        <f t="shared" si="57"/>
        <v/>
      </c>
      <c r="Q334" t="str">
        <f t="shared" si="57"/>
        <v/>
      </c>
      <c r="R334" t="str">
        <f t="shared" si="57"/>
        <v/>
      </c>
      <c r="S334" t="str">
        <f t="shared" si="57"/>
        <v/>
      </c>
      <c r="T334" t="str">
        <f t="shared" si="57"/>
        <v/>
      </c>
      <c r="U334" t="str">
        <f t="shared" si="57"/>
        <v/>
      </c>
      <c r="V334" t="str">
        <f t="shared" si="56"/>
        <v/>
      </c>
      <c r="W334" t="str">
        <f t="shared" si="56"/>
        <v/>
      </c>
      <c r="X334" t="str">
        <f t="shared" si="56"/>
        <v/>
      </c>
      <c r="Y334" t="str">
        <f t="shared" si="56"/>
        <v/>
      </c>
      <c r="Z334" t="str">
        <f t="shared" si="56"/>
        <v/>
      </c>
      <c r="AA334" t="str">
        <f t="shared" si="56"/>
        <v/>
      </c>
      <c r="AB334" t="str">
        <f t="shared" si="56"/>
        <v/>
      </c>
      <c r="AC334" t="str">
        <f t="shared" si="56"/>
        <v/>
      </c>
      <c r="AD334" t="str">
        <f t="shared" si="56"/>
        <v/>
      </c>
      <c r="AE334" t="str">
        <f t="shared" si="56"/>
        <v/>
      </c>
      <c r="AF334" t="str">
        <f t="shared" si="56"/>
        <v/>
      </c>
      <c r="AG334" t="str">
        <f t="shared" si="56"/>
        <v/>
      </c>
      <c r="AH334">
        <f t="shared" si="54"/>
        <v>0</v>
      </c>
      <c r="AI334">
        <f t="shared" si="55"/>
        <v>0</v>
      </c>
    </row>
    <row r="335" spans="2:35" hidden="1" x14ac:dyDescent="0.2">
      <c r="B335" s="21" t="str">
        <f>IF(ISNA(LOOKUP($C335,BLIOTECAS!$B$1:$B$27,BLIOTECAS!C$1:C$27)),"",LOOKUP($C335,BLIOTECAS!$B$1:$B$27,BLIOTECAS!C$1:C$27))</f>
        <v/>
      </c>
      <c r="C335" t="str">
        <f>TABLA!E335</f>
        <v>F. Veterinaria</v>
      </c>
      <c r="D335" s="134">
        <f>TABLA!AV335</f>
        <v>0</v>
      </c>
      <c r="E335" s="271">
        <f>TABLA!BA335</f>
        <v>0</v>
      </c>
      <c r="F335" t="str">
        <f t="shared" si="57"/>
        <v/>
      </c>
      <c r="G335" t="str">
        <f t="shared" si="57"/>
        <v/>
      </c>
      <c r="H335" t="str">
        <f t="shared" si="57"/>
        <v/>
      </c>
      <c r="I335" t="str">
        <f t="shared" si="57"/>
        <v/>
      </c>
      <c r="J335" t="str">
        <f t="shared" si="57"/>
        <v/>
      </c>
      <c r="K335" t="str">
        <f t="shared" si="57"/>
        <v/>
      </c>
      <c r="L335" t="str">
        <f t="shared" si="57"/>
        <v/>
      </c>
      <c r="M335" t="str">
        <f t="shared" si="57"/>
        <v/>
      </c>
      <c r="N335" t="str">
        <f t="shared" si="57"/>
        <v/>
      </c>
      <c r="O335" t="str">
        <f t="shared" si="57"/>
        <v/>
      </c>
      <c r="P335" t="str">
        <f t="shared" si="57"/>
        <v/>
      </c>
      <c r="Q335" t="str">
        <f t="shared" si="57"/>
        <v/>
      </c>
      <c r="R335" t="str">
        <f t="shared" si="57"/>
        <v/>
      </c>
      <c r="S335" t="str">
        <f t="shared" si="57"/>
        <v/>
      </c>
      <c r="T335" t="str">
        <f t="shared" si="57"/>
        <v/>
      </c>
      <c r="U335" t="str">
        <f t="shared" si="57"/>
        <v/>
      </c>
      <c r="V335" t="str">
        <f t="shared" si="56"/>
        <v/>
      </c>
      <c r="W335" t="str">
        <f t="shared" si="56"/>
        <v/>
      </c>
      <c r="X335" t="str">
        <f t="shared" si="56"/>
        <v/>
      </c>
      <c r="Y335" t="str">
        <f t="shared" si="56"/>
        <v/>
      </c>
      <c r="Z335" t="str">
        <f t="shared" si="56"/>
        <v/>
      </c>
      <c r="AA335" t="str">
        <f t="shared" si="56"/>
        <v/>
      </c>
      <c r="AB335" t="str">
        <f t="shared" si="56"/>
        <v/>
      </c>
      <c r="AC335" t="str">
        <f t="shared" si="56"/>
        <v/>
      </c>
      <c r="AD335" t="str">
        <f t="shared" si="56"/>
        <v/>
      </c>
      <c r="AE335" t="str">
        <f t="shared" si="56"/>
        <v/>
      </c>
      <c r="AF335" t="str">
        <f t="shared" si="56"/>
        <v/>
      </c>
      <c r="AG335" t="str">
        <f t="shared" si="56"/>
        <v/>
      </c>
      <c r="AH335">
        <f t="shared" si="54"/>
        <v>0</v>
      </c>
      <c r="AI335">
        <f t="shared" si="55"/>
        <v>0</v>
      </c>
    </row>
    <row r="336" spans="2:35" hidden="1" x14ac:dyDescent="0.2">
      <c r="B336" s="21" t="str">
        <f>IF(ISNA(LOOKUP($C336,BLIOTECAS!$B$1:$B$27,BLIOTECAS!C$1:C$27)),"",LOOKUP($C336,BLIOTECAS!$B$1:$B$27,BLIOTECAS!C$1:C$27))</f>
        <v/>
      </c>
      <c r="C336" t="str">
        <f>TABLA!E336</f>
        <v>F. Filología</v>
      </c>
      <c r="D336" s="134">
        <f>TABLA!AV336</f>
        <v>0</v>
      </c>
      <c r="E336" s="271">
        <f>TABLA!BA336</f>
        <v>0</v>
      </c>
      <c r="F336" t="str">
        <f t="shared" si="57"/>
        <v/>
      </c>
      <c r="G336" t="str">
        <f t="shared" si="57"/>
        <v/>
      </c>
      <c r="H336" t="str">
        <f t="shared" si="57"/>
        <v/>
      </c>
      <c r="I336" t="str">
        <f t="shared" si="57"/>
        <v/>
      </c>
      <c r="J336" t="str">
        <f t="shared" si="57"/>
        <v/>
      </c>
      <c r="K336" t="str">
        <f t="shared" si="57"/>
        <v/>
      </c>
      <c r="L336" t="str">
        <f t="shared" si="57"/>
        <v/>
      </c>
      <c r="M336" t="str">
        <f t="shared" si="57"/>
        <v/>
      </c>
      <c r="N336" t="str">
        <f t="shared" si="57"/>
        <v/>
      </c>
      <c r="O336" t="str">
        <f t="shared" si="57"/>
        <v/>
      </c>
      <c r="P336" t="str">
        <f t="shared" si="57"/>
        <v/>
      </c>
      <c r="Q336" t="str">
        <f t="shared" si="57"/>
        <v/>
      </c>
      <c r="R336" t="str">
        <f t="shared" si="57"/>
        <v/>
      </c>
      <c r="S336" t="str">
        <f t="shared" si="57"/>
        <v/>
      </c>
      <c r="T336" t="str">
        <f t="shared" si="57"/>
        <v/>
      </c>
      <c r="U336" t="str">
        <f t="shared" ref="U336:AG351" si="58">IFERROR((IF(FIND(U$1,$E336,1)&gt;0,"x")),"")</f>
        <v/>
      </c>
      <c r="V336" t="str">
        <f t="shared" si="58"/>
        <v/>
      </c>
      <c r="W336" t="str">
        <f t="shared" si="58"/>
        <v/>
      </c>
      <c r="X336" t="str">
        <f t="shared" si="58"/>
        <v/>
      </c>
      <c r="Y336" t="str">
        <f t="shared" si="58"/>
        <v/>
      </c>
      <c r="Z336" t="str">
        <f t="shared" si="58"/>
        <v/>
      </c>
      <c r="AA336" t="str">
        <f t="shared" si="58"/>
        <v/>
      </c>
      <c r="AB336" t="str">
        <f t="shared" si="58"/>
        <v/>
      </c>
      <c r="AC336" t="str">
        <f t="shared" si="58"/>
        <v/>
      </c>
      <c r="AD336" t="str">
        <f t="shared" si="58"/>
        <v/>
      </c>
      <c r="AE336" t="str">
        <f t="shared" si="58"/>
        <v/>
      </c>
      <c r="AF336" t="str">
        <f t="shared" si="58"/>
        <v/>
      </c>
      <c r="AG336" t="str">
        <f t="shared" si="58"/>
        <v/>
      </c>
      <c r="AH336">
        <f t="shared" si="54"/>
        <v>0</v>
      </c>
      <c r="AI336">
        <f t="shared" si="55"/>
        <v>0</v>
      </c>
    </row>
    <row r="337" spans="2:35" hidden="1" x14ac:dyDescent="0.2">
      <c r="B337" s="21" t="str">
        <f>IF(ISNA(LOOKUP($C337,BLIOTECAS!$B$1:$B$27,BLIOTECAS!C$1:C$27)),"",LOOKUP($C337,BLIOTECAS!$B$1:$B$27,BLIOTECAS!C$1:C$27))</f>
        <v/>
      </c>
      <c r="C337" t="str">
        <f>TABLA!E337</f>
        <v>F. Educación - Centro de Formación del Profesorado</v>
      </c>
      <c r="D337" s="134">
        <f>TABLA!AV337</f>
        <v>0</v>
      </c>
      <c r="E337" s="271">
        <f>TABLA!BA337</f>
        <v>0</v>
      </c>
      <c r="F337" t="str">
        <f t="shared" ref="F337:U352" si="59">IFERROR((IF(FIND(F$1,$E337,1)&gt;0,"x")),"")</f>
        <v/>
      </c>
      <c r="G337" t="str">
        <f t="shared" si="59"/>
        <v/>
      </c>
      <c r="H337" t="str">
        <f t="shared" si="59"/>
        <v/>
      </c>
      <c r="I337" t="str">
        <f t="shared" si="59"/>
        <v/>
      </c>
      <c r="J337" t="str">
        <f t="shared" si="59"/>
        <v/>
      </c>
      <c r="K337" t="str">
        <f t="shared" si="59"/>
        <v/>
      </c>
      <c r="L337" t="str">
        <f t="shared" si="59"/>
        <v/>
      </c>
      <c r="M337" t="str">
        <f t="shared" si="59"/>
        <v/>
      </c>
      <c r="N337" t="str">
        <f t="shared" si="59"/>
        <v/>
      </c>
      <c r="O337" t="str">
        <f t="shared" si="59"/>
        <v/>
      </c>
      <c r="P337" t="str">
        <f t="shared" si="59"/>
        <v/>
      </c>
      <c r="Q337" t="str">
        <f t="shared" si="59"/>
        <v/>
      </c>
      <c r="R337" t="str">
        <f t="shared" si="59"/>
        <v/>
      </c>
      <c r="S337" t="str">
        <f t="shared" si="59"/>
        <v/>
      </c>
      <c r="T337" t="str">
        <f t="shared" si="59"/>
        <v/>
      </c>
      <c r="U337" t="str">
        <f t="shared" si="59"/>
        <v/>
      </c>
      <c r="V337" t="str">
        <f t="shared" si="58"/>
        <v/>
      </c>
      <c r="W337" t="str">
        <f t="shared" si="58"/>
        <v/>
      </c>
      <c r="X337" t="str">
        <f t="shared" si="58"/>
        <v/>
      </c>
      <c r="Y337" t="str">
        <f t="shared" si="58"/>
        <v/>
      </c>
      <c r="Z337" t="str">
        <f t="shared" si="58"/>
        <v/>
      </c>
      <c r="AA337" t="str">
        <f t="shared" si="58"/>
        <v/>
      </c>
      <c r="AB337" t="str">
        <f t="shared" si="58"/>
        <v/>
      </c>
      <c r="AC337" t="str">
        <f t="shared" si="58"/>
        <v/>
      </c>
      <c r="AD337" t="str">
        <f t="shared" si="58"/>
        <v/>
      </c>
      <c r="AE337" t="str">
        <f t="shared" si="58"/>
        <v/>
      </c>
      <c r="AF337" t="str">
        <f t="shared" si="58"/>
        <v/>
      </c>
      <c r="AG337" t="str">
        <f t="shared" si="58"/>
        <v/>
      </c>
      <c r="AH337">
        <f t="shared" si="54"/>
        <v>0</v>
      </c>
      <c r="AI337">
        <f t="shared" si="55"/>
        <v>0</v>
      </c>
    </row>
    <row r="338" spans="2:35" hidden="1" x14ac:dyDescent="0.2">
      <c r="B338" s="21" t="str">
        <f>IF(ISNA(LOOKUP($C338,BLIOTECAS!$B$1:$B$27,BLIOTECAS!C$1:C$27)),"",LOOKUP($C338,BLIOTECAS!$B$1:$B$27,BLIOTECAS!C$1:C$27))</f>
        <v/>
      </c>
      <c r="C338" t="str">
        <f>TABLA!E338</f>
        <v>F. Odontología</v>
      </c>
      <c r="D338" s="134">
        <f>TABLA!AV338</f>
        <v>0</v>
      </c>
      <c r="E338" s="271">
        <f>TABLA!BA338</f>
        <v>0</v>
      </c>
      <c r="F338" t="str">
        <f t="shared" si="59"/>
        <v/>
      </c>
      <c r="G338" t="str">
        <f t="shared" si="59"/>
        <v/>
      </c>
      <c r="H338" t="str">
        <f t="shared" si="59"/>
        <v/>
      </c>
      <c r="I338" t="str">
        <f t="shared" si="59"/>
        <v/>
      </c>
      <c r="J338" t="str">
        <f t="shared" si="59"/>
        <v/>
      </c>
      <c r="K338" t="str">
        <f t="shared" si="59"/>
        <v/>
      </c>
      <c r="L338" t="str">
        <f t="shared" si="59"/>
        <v/>
      </c>
      <c r="M338" t="str">
        <f t="shared" si="59"/>
        <v/>
      </c>
      <c r="N338" t="str">
        <f t="shared" si="59"/>
        <v/>
      </c>
      <c r="O338" t="str">
        <f t="shared" si="59"/>
        <v/>
      </c>
      <c r="P338" t="str">
        <f t="shared" si="59"/>
        <v/>
      </c>
      <c r="Q338" t="str">
        <f t="shared" si="59"/>
        <v/>
      </c>
      <c r="R338" t="str">
        <f t="shared" si="59"/>
        <v/>
      </c>
      <c r="S338" t="str">
        <f t="shared" si="59"/>
        <v/>
      </c>
      <c r="T338" t="str">
        <f t="shared" si="59"/>
        <v/>
      </c>
      <c r="U338" t="str">
        <f t="shared" si="59"/>
        <v/>
      </c>
      <c r="V338" t="str">
        <f t="shared" si="58"/>
        <v/>
      </c>
      <c r="W338" t="str">
        <f t="shared" si="58"/>
        <v/>
      </c>
      <c r="X338" t="str">
        <f t="shared" si="58"/>
        <v/>
      </c>
      <c r="Y338" t="str">
        <f t="shared" si="58"/>
        <v/>
      </c>
      <c r="Z338" t="str">
        <f t="shared" si="58"/>
        <v/>
      </c>
      <c r="AA338" t="str">
        <f t="shared" si="58"/>
        <v/>
      </c>
      <c r="AB338" t="str">
        <f t="shared" si="58"/>
        <v/>
      </c>
      <c r="AC338" t="str">
        <f t="shared" si="58"/>
        <v/>
      </c>
      <c r="AD338" t="str">
        <f t="shared" si="58"/>
        <v/>
      </c>
      <c r="AE338" t="str">
        <f t="shared" si="58"/>
        <v/>
      </c>
      <c r="AF338" t="str">
        <f t="shared" si="58"/>
        <v/>
      </c>
      <c r="AG338" t="str">
        <f t="shared" si="58"/>
        <v/>
      </c>
      <c r="AH338">
        <f t="shared" si="54"/>
        <v>0</v>
      </c>
      <c r="AI338">
        <f t="shared" si="55"/>
        <v>0</v>
      </c>
    </row>
    <row r="339" spans="2:35" ht="38.25" hidden="1" x14ac:dyDescent="0.2">
      <c r="B339" s="21" t="str">
        <f>IF(ISNA(LOOKUP($C339,BLIOTECAS!$B$1:$B$27,BLIOTECAS!C$1:C$27)),"",LOOKUP($C339,BLIOTECAS!$B$1:$B$27,BLIOTECAS!C$1:C$27))</f>
        <v/>
      </c>
      <c r="C339" t="str">
        <f>TABLA!E339</f>
        <v>F. Informática</v>
      </c>
      <c r="D339" s="134" t="str">
        <f>TABLA!AV339</f>
        <v>Asistencia en la preparación de documentación (v.g., índices de calidad de publicaciones) para la solicitud de acreditaciones.</v>
      </c>
      <c r="E339" s="271">
        <f>TABLA!BA339</f>
        <v>0</v>
      </c>
      <c r="F339" t="str">
        <f t="shared" si="59"/>
        <v/>
      </c>
      <c r="G339" t="str">
        <f t="shared" si="59"/>
        <v/>
      </c>
      <c r="H339" t="str">
        <f t="shared" si="59"/>
        <v/>
      </c>
      <c r="I339" t="str">
        <f t="shared" si="59"/>
        <v/>
      </c>
      <c r="J339" t="str">
        <f t="shared" si="59"/>
        <v/>
      </c>
      <c r="K339" t="str">
        <f t="shared" si="59"/>
        <v/>
      </c>
      <c r="L339" t="str">
        <f t="shared" si="59"/>
        <v/>
      </c>
      <c r="M339" t="str">
        <f t="shared" si="59"/>
        <v/>
      </c>
      <c r="N339" t="str">
        <f t="shared" si="59"/>
        <v/>
      </c>
      <c r="O339" t="str">
        <f t="shared" si="59"/>
        <v/>
      </c>
      <c r="P339" t="str">
        <f t="shared" si="59"/>
        <v/>
      </c>
      <c r="Q339" t="str">
        <f t="shared" si="59"/>
        <v/>
      </c>
      <c r="R339" t="str">
        <f t="shared" si="59"/>
        <v/>
      </c>
      <c r="S339" t="str">
        <f t="shared" si="59"/>
        <v/>
      </c>
      <c r="T339" t="str">
        <f t="shared" si="59"/>
        <v/>
      </c>
      <c r="U339" t="str">
        <f t="shared" si="59"/>
        <v/>
      </c>
      <c r="V339" t="str">
        <f t="shared" si="58"/>
        <v/>
      </c>
      <c r="W339" t="str">
        <f t="shared" si="58"/>
        <v/>
      </c>
      <c r="X339" t="str">
        <f t="shared" si="58"/>
        <v/>
      </c>
      <c r="Y339" t="str">
        <f t="shared" si="58"/>
        <v/>
      </c>
      <c r="Z339" t="str">
        <f t="shared" si="58"/>
        <v/>
      </c>
      <c r="AA339" t="str">
        <f t="shared" si="58"/>
        <v/>
      </c>
      <c r="AB339" t="str">
        <f t="shared" si="58"/>
        <v/>
      </c>
      <c r="AC339" t="str">
        <f t="shared" si="58"/>
        <v/>
      </c>
      <c r="AD339" t="str">
        <f t="shared" si="58"/>
        <v/>
      </c>
      <c r="AE339" t="str">
        <f t="shared" si="58"/>
        <v/>
      </c>
      <c r="AF339" t="str">
        <f t="shared" si="58"/>
        <v/>
      </c>
      <c r="AG339" t="str">
        <f t="shared" si="58"/>
        <v/>
      </c>
      <c r="AH339">
        <f t="shared" si="54"/>
        <v>1</v>
      </c>
      <c r="AI339">
        <f t="shared" si="55"/>
        <v>0</v>
      </c>
    </row>
    <row r="340" spans="2:35" hidden="1" x14ac:dyDescent="0.2">
      <c r="B340" s="21" t="str">
        <f>IF(ISNA(LOOKUP($C340,BLIOTECAS!$B$1:$B$27,BLIOTECAS!C$1:C$27)),"",LOOKUP($C340,BLIOTECAS!$B$1:$B$27,BLIOTECAS!C$1:C$27))</f>
        <v/>
      </c>
      <c r="C340" t="str">
        <f>TABLA!E340</f>
        <v>F. Psicología</v>
      </c>
      <c r="D340" s="134">
        <f>TABLA!AV340</f>
        <v>0</v>
      </c>
      <c r="E340" s="271">
        <f>TABLA!BA340</f>
        <v>0</v>
      </c>
      <c r="F340" t="str">
        <f t="shared" si="59"/>
        <v/>
      </c>
      <c r="G340" t="str">
        <f t="shared" si="59"/>
        <v/>
      </c>
      <c r="H340" t="str">
        <f t="shared" si="59"/>
        <v/>
      </c>
      <c r="I340" t="str">
        <f t="shared" si="59"/>
        <v/>
      </c>
      <c r="J340" t="str">
        <f t="shared" si="59"/>
        <v/>
      </c>
      <c r="K340" t="str">
        <f t="shared" si="59"/>
        <v/>
      </c>
      <c r="L340" t="str">
        <f t="shared" si="59"/>
        <v/>
      </c>
      <c r="M340" t="str">
        <f t="shared" si="59"/>
        <v/>
      </c>
      <c r="N340" t="str">
        <f t="shared" si="59"/>
        <v/>
      </c>
      <c r="O340" t="str">
        <f t="shared" si="59"/>
        <v/>
      </c>
      <c r="P340" t="str">
        <f t="shared" si="59"/>
        <v/>
      </c>
      <c r="Q340" t="str">
        <f t="shared" si="59"/>
        <v/>
      </c>
      <c r="R340" t="str">
        <f t="shared" si="59"/>
        <v/>
      </c>
      <c r="S340" t="str">
        <f t="shared" si="59"/>
        <v/>
      </c>
      <c r="T340" t="str">
        <f t="shared" si="59"/>
        <v/>
      </c>
      <c r="U340" t="str">
        <f t="shared" si="59"/>
        <v/>
      </c>
      <c r="V340" t="str">
        <f t="shared" si="58"/>
        <v/>
      </c>
      <c r="W340" t="str">
        <f t="shared" si="58"/>
        <v/>
      </c>
      <c r="X340" t="str">
        <f t="shared" si="58"/>
        <v/>
      </c>
      <c r="Y340" t="str">
        <f t="shared" si="58"/>
        <v/>
      </c>
      <c r="Z340" t="str">
        <f t="shared" si="58"/>
        <v/>
      </c>
      <c r="AA340" t="str">
        <f t="shared" si="58"/>
        <v/>
      </c>
      <c r="AB340" t="str">
        <f t="shared" si="58"/>
        <v/>
      </c>
      <c r="AC340" t="str">
        <f t="shared" si="58"/>
        <v/>
      </c>
      <c r="AD340" t="str">
        <f t="shared" si="58"/>
        <v/>
      </c>
      <c r="AE340" t="str">
        <f t="shared" si="58"/>
        <v/>
      </c>
      <c r="AF340" t="str">
        <f t="shared" si="58"/>
        <v/>
      </c>
      <c r="AG340" t="str">
        <f t="shared" si="58"/>
        <v/>
      </c>
      <c r="AH340">
        <f t="shared" si="54"/>
        <v>0</v>
      </c>
      <c r="AI340">
        <f t="shared" si="55"/>
        <v>0</v>
      </c>
    </row>
    <row r="341" spans="2:35" hidden="1" x14ac:dyDescent="0.2">
      <c r="B341" s="21" t="str">
        <f>IF(ISNA(LOOKUP($C341,BLIOTECAS!$B$1:$B$27,BLIOTECAS!C$1:C$27)),"",LOOKUP($C341,BLIOTECAS!$B$1:$B$27,BLIOTECAS!C$1:C$27))</f>
        <v/>
      </c>
      <c r="C341" t="str">
        <f>TABLA!E341</f>
        <v>F. Educación - Centro de Formación del Profesorado</v>
      </c>
      <c r="D341" s="134">
        <f>TABLA!AV341</f>
        <v>0</v>
      </c>
      <c r="E341" s="271">
        <f>TABLA!BA341</f>
        <v>0</v>
      </c>
      <c r="F341" t="str">
        <f t="shared" si="59"/>
        <v/>
      </c>
      <c r="G341" t="str">
        <f t="shared" si="59"/>
        <v/>
      </c>
      <c r="H341" t="str">
        <f t="shared" si="59"/>
        <v/>
      </c>
      <c r="I341" t="str">
        <f t="shared" si="59"/>
        <v/>
      </c>
      <c r="J341" t="str">
        <f t="shared" si="59"/>
        <v/>
      </c>
      <c r="K341" t="str">
        <f t="shared" si="59"/>
        <v/>
      </c>
      <c r="L341" t="str">
        <f t="shared" si="59"/>
        <v/>
      </c>
      <c r="M341" t="str">
        <f t="shared" si="59"/>
        <v/>
      </c>
      <c r="N341" t="str">
        <f t="shared" si="59"/>
        <v/>
      </c>
      <c r="O341" t="str">
        <f t="shared" si="59"/>
        <v/>
      </c>
      <c r="P341" t="str">
        <f t="shared" si="59"/>
        <v/>
      </c>
      <c r="Q341" t="str">
        <f t="shared" si="59"/>
        <v/>
      </c>
      <c r="R341" t="str">
        <f t="shared" si="59"/>
        <v/>
      </c>
      <c r="S341" t="str">
        <f t="shared" si="59"/>
        <v/>
      </c>
      <c r="T341" t="str">
        <f t="shared" si="59"/>
        <v/>
      </c>
      <c r="U341" t="str">
        <f t="shared" si="59"/>
        <v/>
      </c>
      <c r="V341" t="str">
        <f t="shared" si="58"/>
        <v/>
      </c>
      <c r="W341" t="str">
        <f t="shared" si="58"/>
        <v/>
      </c>
      <c r="X341" t="str">
        <f t="shared" si="58"/>
        <v/>
      </c>
      <c r="Y341" t="str">
        <f t="shared" si="58"/>
        <v/>
      </c>
      <c r="Z341" t="str">
        <f t="shared" si="58"/>
        <v/>
      </c>
      <c r="AA341" t="str">
        <f t="shared" si="58"/>
        <v/>
      </c>
      <c r="AB341" t="str">
        <f t="shared" si="58"/>
        <v/>
      </c>
      <c r="AC341" t="str">
        <f t="shared" si="58"/>
        <v/>
      </c>
      <c r="AD341" t="str">
        <f t="shared" si="58"/>
        <v/>
      </c>
      <c r="AE341" t="str">
        <f t="shared" si="58"/>
        <v/>
      </c>
      <c r="AF341" t="str">
        <f t="shared" si="58"/>
        <v/>
      </c>
      <c r="AG341" t="str">
        <f t="shared" si="58"/>
        <v/>
      </c>
      <c r="AH341">
        <f t="shared" si="54"/>
        <v>0</v>
      </c>
      <c r="AI341">
        <f t="shared" si="55"/>
        <v>0</v>
      </c>
    </row>
    <row r="342" spans="2:35" hidden="1" x14ac:dyDescent="0.2">
      <c r="B342" s="21" t="str">
        <f>IF(ISNA(LOOKUP($C342,BLIOTECAS!$B$1:$B$27,BLIOTECAS!C$1:C$27)),"",LOOKUP($C342,BLIOTECAS!$B$1:$B$27,BLIOTECAS!C$1:C$27))</f>
        <v/>
      </c>
      <c r="C342" t="str">
        <f>TABLA!E342</f>
        <v>F. Estudios Estadísticos</v>
      </c>
      <c r="D342" s="134">
        <f>TABLA!AV342</f>
        <v>0</v>
      </c>
      <c r="E342" s="271" t="str">
        <f>TABLA!BA342</f>
        <v>Gracias por vuestro esfuerzo y amabilidad</v>
      </c>
      <c r="F342" t="str">
        <f t="shared" si="59"/>
        <v/>
      </c>
      <c r="G342" t="str">
        <f t="shared" si="59"/>
        <v/>
      </c>
      <c r="H342" t="str">
        <f t="shared" si="59"/>
        <v/>
      </c>
      <c r="I342" t="str">
        <f t="shared" si="59"/>
        <v/>
      </c>
      <c r="J342" t="str">
        <f t="shared" si="59"/>
        <v/>
      </c>
      <c r="K342" t="str">
        <f t="shared" si="59"/>
        <v/>
      </c>
      <c r="L342" t="str">
        <f t="shared" si="59"/>
        <v/>
      </c>
      <c r="M342" t="str">
        <f t="shared" si="59"/>
        <v/>
      </c>
      <c r="N342" t="str">
        <f t="shared" si="59"/>
        <v/>
      </c>
      <c r="O342" t="str">
        <f t="shared" si="59"/>
        <v/>
      </c>
      <c r="P342" t="str">
        <f t="shared" si="59"/>
        <v/>
      </c>
      <c r="Q342" t="str">
        <f t="shared" si="59"/>
        <v/>
      </c>
      <c r="R342" t="str">
        <f t="shared" si="59"/>
        <v/>
      </c>
      <c r="S342" t="str">
        <f t="shared" si="59"/>
        <v/>
      </c>
      <c r="T342" t="str">
        <f t="shared" si="59"/>
        <v/>
      </c>
      <c r="U342" t="str">
        <f t="shared" si="59"/>
        <v/>
      </c>
      <c r="V342" t="str">
        <f t="shared" si="58"/>
        <v/>
      </c>
      <c r="W342" t="str">
        <f t="shared" si="58"/>
        <v/>
      </c>
      <c r="X342" t="str">
        <f t="shared" si="58"/>
        <v/>
      </c>
      <c r="Y342" t="str">
        <f t="shared" si="58"/>
        <v/>
      </c>
      <c r="Z342" t="str">
        <f t="shared" si="58"/>
        <v/>
      </c>
      <c r="AA342" t="str">
        <f t="shared" si="58"/>
        <v/>
      </c>
      <c r="AB342" t="str">
        <f t="shared" si="58"/>
        <v/>
      </c>
      <c r="AC342" t="str">
        <f t="shared" si="58"/>
        <v/>
      </c>
      <c r="AD342" t="str">
        <f t="shared" si="58"/>
        <v/>
      </c>
      <c r="AE342" t="str">
        <f t="shared" si="58"/>
        <v/>
      </c>
      <c r="AF342" t="str">
        <f t="shared" si="58"/>
        <v/>
      </c>
      <c r="AG342" t="str">
        <f t="shared" si="58"/>
        <v/>
      </c>
      <c r="AH342">
        <f t="shared" si="54"/>
        <v>0</v>
      </c>
      <c r="AI342">
        <f t="shared" si="55"/>
        <v>1</v>
      </c>
    </row>
    <row r="343" spans="2:35" hidden="1" x14ac:dyDescent="0.2">
      <c r="B343" s="21" t="str">
        <f>IF(ISNA(LOOKUP($C343,BLIOTECAS!$B$1:$B$27,BLIOTECAS!C$1:C$27)),"",LOOKUP($C343,BLIOTECAS!$B$1:$B$27,BLIOTECAS!C$1:C$27))</f>
        <v/>
      </c>
      <c r="C343" t="str">
        <f>TABLA!E343</f>
        <v>F. Ciencias de la Información</v>
      </c>
      <c r="D343" s="134">
        <f>TABLA!AV343</f>
        <v>0</v>
      </c>
      <c r="E343" s="271">
        <f>TABLA!BA343</f>
        <v>0</v>
      </c>
      <c r="F343" t="str">
        <f t="shared" si="59"/>
        <v/>
      </c>
      <c r="G343" t="str">
        <f t="shared" si="59"/>
        <v/>
      </c>
      <c r="H343" t="str">
        <f t="shared" si="59"/>
        <v/>
      </c>
      <c r="I343" t="str">
        <f t="shared" si="59"/>
        <v/>
      </c>
      <c r="J343" t="str">
        <f t="shared" si="59"/>
        <v/>
      </c>
      <c r="K343" t="str">
        <f t="shared" si="59"/>
        <v/>
      </c>
      <c r="L343" t="str">
        <f t="shared" si="59"/>
        <v/>
      </c>
      <c r="M343" t="str">
        <f t="shared" si="59"/>
        <v/>
      </c>
      <c r="N343" t="str">
        <f t="shared" si="59"/>
        <v/>
      </c>
      <c r="O343" t="str">
        <f t="shared" si="59"/>
        <v/>
      </c>
      <c r="P343" t="str">
        <f t="shared" si="59"/>
        <v/>
      </c>
      <c r="Q343" t="str">
        <f t="shared" si="59"/>
        <v/>
      </c>
      <c r="R343" t="str">
        <f t="shared" si="59"/>
        <v/>
      </c>
      <c r="S343" t="str">
        <f t="shared" si="59"/>
        <v/>
      </c>
      <c r="T343" t="str">
        <f t="shared" si="59"/>
        <v/>
      </c>
      <c r="U343" t="str">
        <f t="shared" si="59"/>
        <v/>
      </c>
      <c r="V343" t="str">
        <f t="shared" si="58"/>
        <v/>
      </c>
      <c r="W343" t="str">
        <f t="shared" si="58"/>
        <v/>
      </c>
      <c r="X343" t="str">
        <f t="shared" si="58"/>
        <v/>
      </c>
      <c r="Y343" t="str">
        <f t="shared" si="58"/>
        <v/>
      </c>
      <c r="Z343" t="str">
        <f t="shared" si="58"/>
        <v/>
      </c>
      <c r="AA343" t="str">
        <f t="shared" si="58"/>
        <v/>
      </c>
      <c r="AB343" t="str">
        <f t="shared" si="58"/>
        <v/>
      </c>
      <c r="AC343" t="str">
        <f t="shared" si="58"/>
        <v/>
      </c>
      <c r="AD343" t="str">
        <f t="shared" si="58"/>
        <v/>
      </c>
      <c r="AE343" t="str">
        <f t="shared" si="58"/>
        <v/>
      </c>
      <c r="AF343" t="str">
        <f t="shared" si="58"/>
        <v/>
      </c>
      <c r="AG343" t="str">
        <f t="shared" si="58"/>
        <v/>
      </c>
      <c r="AH343">
        <f t="shared" si="54"/>
        <v>0</v>
      </c>
      <c r="AI343">
        <f t="shared" si="55"/>
        <v>0</v>
      </c>
    </row>
    <row r="344" spans="2:35" hidden="1" x14ac:dyDescent="0.2">
      <c r="B344" s="21" t="str">
        <f>IF(ISNA(LOOKUP($C344,BLIOTECAS!$B$1:$B$27,BLIOTECAS!C$1:C$27)),"",LOOKUP($C344,BLIOTECAS!$B$1:$B$27,BLIOTECAS!C$1:C$27))</f>
        <v/>
      </c>
      <c r="C344" t="str">
        <f>TABLA!E344</f>
        <v>F. Psicología</v>
      </c>
      <c r="D344" s="134">
        <f>TABLA!AV344</f>
        <v>0</v>
      </c>
      <c r="E344" s="271">
        <f>TABLA!BA344</f>
        <v>0</v>
      </c>
      <c r="F344" t="str">
        <f t="shared" si="59"/>
        <v/>
      </c>
      <c r="G344" t="str">
        <f t="shared" si="59"/>
        <v/>
      </c>
      <c r="H344" t="str">
        <f t="shared" si="59"/>
        <v/>
      </c>
      <c r="I344" t="str">
        <f t="shared" si="59"/>
        <v/>
      </c>
      <c r="J344" t="str">
        <f t="shared" si="59"/>
        <v/>
      </c>
      <c r="K344" t="str">
        <f t="shared" si="59"/>
        <v/>
      </c>
      <c r="L344" t="str">
        <f t="shared" si="59"/>
        <v/>
      </c>
      <c r="M344" t="str">
        <f t="shared" si="59"/>
        <v/>
      </c>
      <c r="N344" t="str">
        <f t="shared" si="59"/>
        <v/>
      </c>
      <c r="O344" t="str">
        <f t="shared" si="59"/>
        <v/>
      </c>
      <c r="P344" t="str">
        <f t="shared" si="59"/>
        <v/>
      </c>
      <c r="Q344" t="str">
        <f t="shared" si="59"/>
        <v/>
      </c>
      <c r="R344" t="str">
        <f t="shared" si="59"/>
        <v/>
      </c>
      <c r="S344" t="str">
        <f t="shared" si="59"/>
        <v/>
      </c>
      <c r="T344" t="str">
        <f t="shared" si="59"/>
        <v/>
      </c>
      <c r="U344" t="str">
        <f t="shared" si="59"/>
        <v/>
      </c>
      <c r="V344" t="str">
        <f t="shared" si="58"/>
        <v/>
      </c>
      <c r="W344" t="str">
        <f t="shared" si="58"/>
        <v/>
      </c>
      <c r="X344" t="str">
        <f t="shared" si="58"/>
        <v/>
      </c>
      <c r="Y344" t="str">
        <f t="shared" si="58"/>
        <v/>
      </c>
      <c r="Z344" t="str">
        <f t="shared" si="58"/>
        <v/>
      </c>
      <c r="AA344" t="str">
        <f t="shared" si="58"/>
        <v/>
      </c>
      <c r="AB344" t="str">
        <f t="shared" si="58"/>
        <v/>
      </c>
      <c r="AC344" t="str">
        <f t="shared" si="58"/>
        <v/>
      </c>
      <c r="AD344" t="str">
        <f t="shared" si="58"/>
        <v/>
      </c>
      <c r="AE344" t="str">
        <f t="shared" si="58"/>
        <v/>
      </c>
      <c r="AF344" t="str">
        <f t="shared" si="58"/>
        <v/>
      </c>
      <c r="AG344" t="str">
        <f t="shared" si="58"/>
        <v/>
      </c>
      <c r="AH344">
        <f t="shared" si="54"/>
        <v>0</v>
      </c>
      <c r="AI344">
        <f t="shared" si="55"/>
        <v>0</v>
      </c>
    </row>
    <row r="345" spans="2:35" ht="63.75" hidden="1" x14ac:dyDescent="0.2">
      <c r="B345" s="21" t="str">
        <f>IF(ISNA(LOOKUP($C345,BLIOTECAS!$B$1:$B$27,BLIOTECAS!C$1:C$27)),"",LOOKUP($C345,BLIOTECAS!$B$1:$B$27,BLIOTECAS!C$1:C$27))</f>
        <v/>
      </c>
      <c r="C345" t="str">
        <f>TABLA!E345</f>
        <v>F. Trabajo Social</v>
      </c>
      <c r="D345" s="134" t="str">
        <f>TABLA!AV345</f>
        <v>Quizás podría ser interesante ofrecer algún curso de búsqueda bibliográfica, bases de datos, uso de gestores bibliográficos, etc. a estudiantes de Grado, Máster y Doctorado (si no se hace ya, porque lo desconozdo)</v>
      </c>
      <c r="E345" s="271">
        <f>TABLA!BA345</f>
        <v>0</v>
      </c>
      <c r="F345" t="str">
        <f t="shared" si="59"/>
        <v/>
      </c>
      <c r="G345" t="str">
        <f t="shared" si="59"/>
        <v/>
      </c>
      <c r="H345" t="str">
        <f t="shared" si="59"/>
        <v/>
      </c>
      <c r="I345" t="str">
        <f t="shared" si="59"/>
        <v/>
      </c>
      <c r="J345" t="str">
        <f t="shared" si="59"/>
        <v/>
      </c>
      <c r="K345" t="str">
        <f t="shared" si="59"/>
        <v/>
      </c>
      <c r="L345" t="str">
        <f t="shared" si="59"/>
        <v/>
      </c>
      <c r="M345" t="str">
        <f t="shared" si="59"/>
        <v/>
      </c>
      <c r="N345" t="str">
        <f t="shared" si="59"/>
        <v/>
      </c>
      <c r="O345" t="str">
        <f t="shared" si="59"/>
        <v/>
      </c>
      <c r="P345" t="str">
        <f t="shared" si="59"/>
        <v/>
      </c>
      <c r="Q345" t="str">
        <f t="shared" si="59"/>
        <v/>
      </c>
      <c r="R345" t="str">
        <f t="shared" si="59"/>
        <v/>
      </c>
      <c r="S345" t="str">
        <f t="shared" si="59"/>
        <v/>
      </c>
      <c r="T345" t="str">
        <f t="shared" si="59"/>
        <v/>
      </c>
      <c r="U345" t="str">
        <f t="shared" si="59"/>
        <v/>
      </c>
      <c r="V345" t="str">
        <f t="shared" si="58"/>
        <v/>
      </c>
      <c r="W345" t="str">
        <f t="shared" si="58"/>
        <v/>
      </c>
      <c r="X345" t="str">
        <f t="shared" si="58"/>
        <v/>
      </c>
      <c r="Y345" t="str">
        <f t="shared" si="58"/>
        <v/>
      </c>
      <c r="Z345" t="str">
        <f t="shared" si="58"/>
        <v/>
      </c>
      <c r="AA345" t="str">
        <f t="shared" si="58"/>
        <v/>
      </c>
      <c r="AB345" t="str">
        <f t="shared" si="58"/>
        <v/>
      </c>
      <c r="AC345" t="str">
        <f t="shared" si="58"/>
        <v/>
      </c>
      <c r="AD345" t="str">
        <f t="shared" si="58"/>
        <v/>
      </c>
      <c r="AE345" t="str">
        <f t="shared" si="58"/>
        <v/>
      </c>
      <c r="AF345" t="str">
        <f t="shared" si="58"/>
        <v/>
      </c>
      <c r="AG345" t="str">
        <f t="shared" si="58"/>
        <v/>
      </c>
      <c r="AH345">
        <f t="shared" si="54"/>
        <v>1</v>
      </c>
      <c r="AI345">
        <f t="shared" si="55"/>
        <v>0</v>
      </c>
    </row>
    <row r="346" spans="2:35" hidden="1" x14ac:dyDescent="0.2">
      <c r="B346" s="21" t="str">
        <f>IF(ISNA(LOOKUP($C346,BLIOTECAS!$B$1:$B$27,BLIOTECAS!C$1:C$27)),"",LOOKUP($C346,BLIOTECAS!$B$1:$B$27,BLIOTECAS!C$1:C$27))</f>
        <v/>
      </c>
      <c r="C346" t="str">
        <f>TABLA!E346</f>
        <v>F. Medicina</v>
      </c>
      <c r="D346" s="134">
        <f>TABLA!AV346</f>
        <v>0</v>
      </c>
      <c r="E346" s="271">
        <f>TABLA!BA346</f>
        <v>0</v>
      </c>
      <c r="F346" t="str">
        <f t="shared" si="59"/>
        <v/>
      </c>
      <c r="G346" t="str">
        <f t="shared" si="59"/>
        <v/>
      </c>
      <c r="H346" t="str">
        <f t="shared" si="59"/>
        <v/>
      </c>
      <c r="I346" t="str">
        <f t="shared" si="59"/>
        <v/>
      </c>
      <c r="J346" t="str">
        <f t="shared" si="59"/>
        <v/>
      </c>
      <c r="K346" t="str">
        <f t="shared" si="59"/>
        <v/>
      </c>
      <c r="L346" t="str">
        <f t="shared" si="59"/>
        <v/>
      </c>
      <c r="M346" t="str">
        <f t="shared" si="59"/>
        <v/>
      </c>
      <c r="N346" t="str">
        <f t="shared" si="59"/>
        <v/>
      </c>
      <c r="O346" t="str">
        <f t="shared" si="59"/>
        <v/>
      </c>
      <c r="P346" t="str">
        <f t="shared" si="59"/>
        <v/>
      </c>
      <c r="Q346" t="str">
        <f t="shared" si="59"/>
        <v/>
      </c>
      <c r="R346" t="str">
        <f t="shared" si="59"/>
        <v/>
      </c>
      <c r="S346" t="str">
        <f t="shared" si="59"/>
        <v/>
      </c>
      <c r="T346" t="str">
        <f t="shared" si="59"/>
        <v/>
      </c>
      <c r="U346" t="str">
        <f t="shared" si="59"/>
        <v/>
      </c>
      <c r="V346" t="str">
        <f t="shared" si="58"/>
        <v/>
      </c>
      <c r="W346" t="str">
        <f t="shared" si="58"/>
        <v/>
      </c>
      <c r="X346" t="str">
        <f t="shared" si="58"/>
        <v/>
      </c>
      <c r="Y346" t="str">
        <f t="shared" si="58"/>
        <v/>
      </c>
      <c r="Z346" t="str">
        <f t="shared" si="58"/>
        <v/>
      </c>
      <c r="AA346" t="str">
        <f t="shared" si="58"/>
        <v/>
      </c>
      <c r="AB346" t="str">
        <f t="shared" si="58"/>
        <v/>
      </c>
      <c r="AC346" t="str">
        <f t="shared" si="58"/>
        <v/>
      </c>
      <c r="AD346" t="str">
        <f t="shared" si="58"/>
        <v/>
      </c>
      <c r="AE346" t="str">
        <f t="shared" si="58"/>
        <v/>
      </c>
      <c r="AF346" t="str">
        <f t="shared" si="58"/>
        <v/>
      </c>
      <c r="AG346" t="str">
        <f t="shared" si="58"/>
        <v/>
      </c>
      <c r="AH346">
        <f t="shared" si="54"/>
        <v>0</v>
      </c>
      <c r="AI346">
        <f t="shared" si="55"/>
        <v>0</v>
      </c>
    </row>
    <row r="347" spans="2:35" hidden="1" x14ac:dyDescent="0.2">
      <c r="B347" s="21" t="str">
        <f>IF(ISNA(LOOKUP($C347,BLIOTECAS!$B$1:$B$27,BLIOTECAS!C$1:C$27)),"",LOOKUP($C347,BLIOTECAS!$B$1:$B$27,BLIOTECAS!C$1:C$27))</f>
        <v/>
      </c>
      <c r="C347" t="str">
        <f>TABLA!E347</f>
        <v>F. Filología</v>
      </c>
      <c r="D347" s="134">
        <f>TABLA!AV347</f>
        <v>0</v>
      </c>
      <c r="E347" s="271">
        <f>TABLA!BA347</f>
        <v>0</v>
      </c>
      <c r="F347" t="str">
        <f t="shared" si="59"/>
        <v/>
      </c>
      <c r="G347" t="str">
        <f t="shared" si="59"/>
        <v/>
      </c>
      <c r="H347" t="str">
        <f t="shared" si="59"/>
        <v/>
      </c>
      <c r="I347" t="str">
        <f t="shared" si="59"/>
        <v/>
      </c>
      <c r="J347" t="str">
        <f t="shared" si="59"/>
        <v/>
      </c>
      <c r="K347" t="str">
        <f t="shared" si="59"/>
        <v/>
      </c>
      <c r="L347" t="str">
        <f t="shared" si="59"/>
        <v/>
      </c>
      <c r="M347" t="str">
        <f t="shared" si="59"/>
        <v/>
      </c>
      <c r="N347" t="str">
        <f t="shared" si="59"/>
        <v/>
      </c>
      <c r="O347" t="str">
        <f t="shared" si="59"/>
        <v/>
      </c>
      <c r="P347" t="str">
        <f t="shared" si="59"/>
        <v/>
      </c>
      <c r="Q347" t="str">
        <f t="shared" si="59"/>
        <v/>
      </c>
      <c r="R347" t="str">
        <f t="shared" si="59"/>
        <v/>
      </c>
      <c r="S347" t="str">
        <f t="shared" si="59"/>
        <v/>
      </c>
      <c r="T347" t="str">
        <f t="shared" si="59"/>
        <v/>
      </c>
      <c r="U347" t="str">
        <f t="shared" si="59"/>
        <v/>
      </c>
      <c r="V347" t="str">
        <f t="shared" si="58"/>
        <v/>
      </c>
      <c r="W347" t="str">
        <f t="shared" si="58"/>
        <v/>
      </c>
      <c r="X347" t="str">
        <f t="shared" si="58"/>
        <v/>
      </c>
      <c r="Y347" t="str">
        <f t="shared" si="58"/>
        <v/>
      </c>
      <c r="Z347" t="str">
        <f t="shared" si="58"/>
        <v/>
      </c>
      <c r="AA347" t="str">
        <f t="shared" si="58"/>
        <v/>
      </c>
      <c r="AB347" t="str">
        <f t="shared" si="58"/>
        <v/>
      </c>
      <c r="AC347" t="str">
        <f t="shared" si="58"/>
        <v/>
      </c>
      <c r="AD347" t="str">
        <f t="shared" si="58"/>
        <v/>
      </c>
      <c r="AE347" t="str">
        <f t="shared" si="58"/>
        <v/>
      </c>
      <c r="AF347" t="str">
        <f t="shared" si="58"/>
        <v/>
      </c>
      <c r="AG347" t="str">
        <f t="shared" si="58"/>
        <v/>
      </c>
      <c r="AH347">
        <f t="shared" si="54"/>
        <v>0</v>
      </c>
      <c r="AI347">
        <f t="shared" si="55"/>
        <v>0</v>
      </c>
    </row>
    <row r="348" spans="2:35" ht="38.25" hidden="1" x14ac:dyDescent="0.2">
      <c r="B348" s="21" t="str">
        <f>IF(ISNA(LOOKUP($C348,BLIOTECAS!$B$1:$B$27,BLIOTECAS!C$1:C$27)),"",LOOKUP($C348,BLIOTECAS!$B$1:$B$27,BLIOTECAS!C$1:C$27))</f>
        <v/>
      </c>
      <c r="C348" t="str">
        <f>TABLA!E348</f>
        <v>F. Filología</v>
      </c>
      <c r="D348" s="134" t="str">
        <f>TABLA!AV348</f>
        <v>Tal vez zonas de laboratorio de idiomas (adicionales a los que ya existen en la propia facultad de Filología).</v>
      </c>
      <c r="E348" s="271">
        <f>TABLA!BA348</f>
        <v>0</v>
      </c>
      <c r="F348" t="str">
        <f t="shared" si="59"/>
        <v/>
      </c>
      <c r="G348" t="str">
        <f t="shared" si="59"/>
        <v/>
      </c>
      <c r="H348" t="str">
        <f t="shared" si="59"/>
        <v/>
      </c>
      <c r="I348" t="str">
        <f t="shared" si="59"/>
        <v/>
      </c>
      <c r="J348" t="str">
        <f t="shared" si="59"/>
        <v/>
      </c>
      <c r="K348" t="str">
        <f t="shared" si="59"/>
        <v/>
      </c>
      <c r="L348" t="str">
        <f t="shared" si="59"/>
        <v/>
      </c>
      <c r="M348" t="str">
        <f t="shared" si="59"/>
        <v/>
      </c>
      <c r="N348" t="str">
        <f t="shared" si="59"/>
        <v/>
      </c>
      <c r="O348" t="str">
        <f t="shared" si="59"/>
        <v/>
      </c>
      <c r="P348" t="str">
        <f t="shared" si="59"/>
        <v/>
      </c>
      <c r="Q348" t="str">
        <f t="shared" si="59"/>
        <v/>
      </c>
      <c r="R348" t="str">
        <f t="shared" si="59"/>
        <v/>
      </c>
      <c r="S348" t="str">
        <f t="shared" si="59"/>
        <v/>
      </c>
      <c r="T348" t="str">
        <f t="shared" si="59"/>
        <v/>
      </c>
      <c r="U348" t="str">
        <f t="shared" si="59"/>
        <v/>
      </c>
      <c r="V348" t="str">
        <f t="shared" si="58"/>
        <v/>
      </c>
      <c r="W348" t="str">
        <f t="shared" si="58"/>
        <v/>
      </c>
      <c r="X348" t="str">
        <f t="shared" si="58"/>
        <v/>
      </c>
      <c r="Y348" t="str">
        <f t="shared" si="58"/>
        <v/>
      </c>
      <c r="Z348" t="str">
        <f t="shared" si="58"/>
        <v/>
      </c>
      <c r="AA348" t="str">
        <f t="shared" si="58"/>
        <v/>
      </c>
      <c r="AB348" t="str">
        <f t="shared" si="58"/>
        <v/>
      </c>
      <c r="AC348" t="str">
        <f t="shared" si="58"/>
        <v/>
      </c>
      <c r="AD348" t="str">
        <f t="shared" si="58"/>
        <v/>
      </c>
      <c r="AE348" t="str">
        <f t="shared" si="58"/>
        <v/>
      </c>
      <c r="AF348" t="str">
        <f t="shared" si="58"/>
        <v/>
      </c>
      <c r="AG348" t="str">
        <f t="shared" si="58"/>
        <v/>
      </c>
      <c r="AH348">
        <f t="shared" si="54"/>
        <v>1</v>
      </c>
      <c r="AI348">
        <f t="shared" si="55"/>
        <v>0</v>
      </c>
    </row>
    <row r="349" spans="2:35" hidden="1" x14ac:dyDescent="0.2">
      <c r="B349" s="21" t="str">
        <f>IF(ISNA(LOOKUP($C349,BLIOTECAS!$B$1:$B$27,BLIOTECAS!C$1:C$27)),"",LOOKUP($C349,BLIOTECAS!$B$1:$B$27,BLIOTECAS!C$1:C$27))</f>
        <v/>
      </c>
      <c r="C349" t="str">
        <f>TABLA!E349</f>
        <v>F. Ciencias de la Información</v>
      </c>
      <c r="D349" s="134">
        <f>TABLA!AV349</f>
        <v>0</v>
      </c>
      <c r="E349" s="271">
        <f>TABLA!BA349</f>
        <v>0</v>
      </c>
      <c r="F349" t="str">
        <f t="shared" si="59"/>
        <v/>
      </c>
      <c r="G349" t="str">
        <f t="shared" si="59"/>
        <v/>
      </c>
      <c r="H349" t="str">
        <f t="shared" si="59"/>
        <v/>
      </c>
      <c r="I349" t="str">
        <f t="shared" si="59"/>
        <v/>
      </c>
      <c r="J349" t="str">
        <f t="shared" si="59"/>
        <v/>
      </c>
      <c r="K349" t="str">
        <f t="shared" si="59"/>
        <v/>
      </c>
      <c r="L349" t="str">
        <f t="shared" si="59"/>
        <v/>
      </c>
      <c r="M349" t="str">
        <f t="shared" si="59"/>
        <v/>
      </c>
      <c r="N349" t="str">
        <f t="shared" si="59"/>
        <v/>
      </c>
      <c r="O349" t="str">
        <f t="shared" si="59"/>
        <v/>
      </c>
      <c r="P349" t="str">
        <f t="shared" si="59"/>
        <v/>
      </c>
      <c r="Q349" t="str">
        <f t="shared" si="59"/>
        <v/>
      </c>
      <c r="R349" t="str">
        <f t="shared" si="59"/>
        <v/>
      </c>
      <c r="S349" t="str">
        <f t="shared" si="59"/>
        <v/>
      </c>
      <c r="T349" t="str">
        <f t="shared" si="59"/>
        <v/>
      </c>
      <c r="U349" t="str">
        <f t="shared" si="59"/>
        <v/>
      </c>
      <c r="V349" t="str">
        <f t="shared" si="58"/>
        <v/>
      </c>
      <c r="W349" t="str">
        <f t="shared" si="58"/>
        <v/>
      </c>
      <c r="X349" t="str">
        <f t="shared" si="58"/>
        <v/>
      </c>
      <c r="Y349" t="str">
        <f t="shared" si="58"/>
        <v/>
      </c>
      <c r="Z349" t="str">
        <f t="shared" si="58"/>
        <v/>
      </c>
      <c r="AA349" t="str">
        <f t="shared" si="58"/>
        <v/>
      </c>
      <c r="AB349" t="str">
        <f t="shared" si="58"/>
        <v/>
      </c>
      <c r="AC349" t="str">
        <f t="shared" si="58"/>
        <v/>
      </c>
      <c r="AD349" t="str">
        <f t="shared" si="58"/>
        <v/>
      </c>
      <c r="AE349" t="str">
        <f t="shared" si="58"/>
        <v/>
      </c>
      <c r="AF349" t="str">
        <f t="shared" si="58"/>
        <v/>
      </c>
      <c r="AG349" t="str">
        <f t="shared" si="58"/>
        <v/>
      </c>
      <c r="AH349">
        <f t="shared" si="54"/>
        <v>0</v>
      </c>
      <c r="AI349">
        <f t="shared" si="55"/>
        <v>0</v>
      </c>
    </row>
    <row r="350" spans="2:35" hidden="1" x14ac:dyDescent="0.2">
      <c r="B350" s="21" t="str">
        <f>IF(ISNA(LOOKUP($C350,BLIOTECAS!$B$1:$B$27,BLIOTECAS!C$1:C$27)),"",LOOKUP($C350,BLIOTECAS!$B$1:$B$27,BLIOTECAS!C$1:C$27))</f>
        <v/>
      </c>
      <c r="C350" t="str">
        <f>TABLA!E350</f>
        <v>F. Veterinaria</v>
      </c>
      <c r="D350" s="134">
        <f>TABLA!AV350</f>
        <v>0</v>
      </c>
      <c r="E350" s="271">
        <f>TABLA!BA350</f>
        <v>0</v>
      </c>
      <c r="F350" t="str">
        <f t="shared" si="59"/>
        <v/>
      </c>
      <c r="G350" t="str">
        <f t="shared" si="59"/>
        <v/>
      </c>
      <c r="H350" t="str">
        <f t="shared" si="59"/>
        <v/>
      </c>
      <c r="I350" t="str">
        <f t="shared" si="59"/>
        <v/>
      </c>
      <c r="J350" t="str">
        <f t="shared" si="59"/>
        <v/>
      </c>
      <c r="K350" t="str">
        <f t="shared" si="59"/>
        <v/>
      </c>
      <c r="L350" t="str">
        <f t="shared" si="59"/>
        <v/>
      </c>
      <c r="M350" t="str">
        <f t="shared" si="59"/>
        <v/>
      </c>
      <c r="N350" t="str">
        <f t="shared" si="59"/>
        <v/>
      </c>
      <c r="O350" t="str">
        <f t="shared" si="59"/>
        <v/>
      </c>
      <c r="P350" t="str">
        <f t="shared" si="59"/>
        <v/>
      </c>
      <c r="Q350" t="str">
        <f t="shared" si="59"/>
        <v/>
      </c>
      <c r="R350" t="str">
        <f t="shared" si="59"/>
        <v/>
      </c>
      <c r="S350" t="str">
        <f t="shared" si="59"/>
        <v/>
      </c>
      <c r="T350" t="str">
        <f t="shared" si="59"/>
        <v/>
      </c>
      <c r="U350" t="str">
        <f t="shared" si="59"/>
        <v/>
      </c>
      <c r="V350" t="str">
        <f t="shared" si="58"/>
        <v/>
      </c>
      <c r="W350" t="str">
        <f t="shared" si="58"/>
        <v/>
      </c>
      <c r="X350" t="str">
        <f t="shared" si="58"/>
        <v/>
      </c>
      <c r="Y350" t="str">
        <f t="shared" si="58"/>
        <v/>
      </c>
      <c r="Z350" t="str">
        <f t="shared" si="58"/>
        <v/>
      </c>
      <c r="AA350" t="str">
        <f t="shared" si="58"/>
        <v/>
      </c>
      <c r="AB350" t="str">
        <f t="shared" si="58"/>
        <v/>
      </c>
      <c r="AC350" t="str">
        <f t="shared" si="58"/>
        <v/>
      </c>
      <c r="AD350" t="str">
        <f t="shared" si="58"/>
        <v/>
      </c>
      <c r="AE350" t="str">
        <f t="shared" si="58"/>
        <v/>
      </c>
      <c r="AF350" t="str">
        <f t="shared" si="58"/>
        <v/>
      </c>
      <c r="AG350" t="str">
        <f t="shared" si="58"/>
        <v/>
      </c>
      <c r="AH350">
        <f t="shared" si="54"/>
        <v>0</v>
      </c>
      <c r="AI350">
        <f t="shared" si="55"/>
        <v>0</v>
      </c>
    </row>
    <row r="351" spans="2:35" hidden="1" x14ac:dyDescent="0.2">
      <c r="B351" s="21" t="str">
        <f>IF(ISNA(LOOKUP($C351,BLIOTECAS!$B$1:$B$27,BLIOTECAS!C$1:C$27)),"",LOOKUP($C351,BLIOTECAS!$B$1:$B$27,BLIOTECAS!C$1:C$27))</f>
        <v/>
      </c>
      <c r="C351" t="str">
        <f>TABLA!E351</f>
        <v>F. Educación - Centro de Formación del Profesorado</v>
      </c>
      <c r="D351" s="134">
        <f>TABLA!AV351</f>
        <v>0</v>
      </c>
      <c r="E351" s="271">
        <f>TABLA!BA351</f>
        <v>0</v>
      </c>
      <c r="F351" t="str">
        <f t="shared" si="59"/>
        <v/>
      </c>
      <c r="G351" t="str">
        <f t="shared" si="59"/>
        <v/>
      </c>
      <c r="H351" t="str">
        <f t="shared" si="59"/>
        <v/>
      </c>
      <c r="I351" t="str">
        <f t="shared" si="59"/>
        <v/>
      </c>
      <c r="J351" t="str">
        <f t="shared" si="59"/>
        <v/>
      </c>
      <c r="K351" t="str">
        <f t="shared" si="59"/>
        <v/>
      </c>
      <c r="L351" t="str">
        <f t="shared" si="59"/>
        <v/>
      </c>
      <c r="M351" t="str">
        <f t="shared" si="59"/>
        <v/>
      </c>
      <c r="N351" t="str">
        <f t="shared" si="59"/>
        <v/>
      </c>
      <c r="O351" t="str">
        <f t="shared" si="59"/>
        <v/>
      </c>
      <c r="P351" t="str">
        <f t="shared" si="59"/>
        <v/>
      </c>
      <c r="Q351" t="str">
        <f t="shared" si="59"/>
        <v/>
      </c>
      <c r="R351" t="str">
        <f t="shared" si="59"/>
        <v/>
      </c>
      <c r="S351" t="str">
        <f t="shared" si="59"/>
        <v/>
      </c>
      <c r="T351" t="str">
        <f t="shared" si="59"/>
        <v/>
      </c>
      <c r="U351" t="str">
        <f t="shared" si="59"/>
        <v/>
      </c>
      <c r="V351" t="str">
        <f t="shared" si="58"/>
        <v/>
      </c>
      <c r="W351" t="str">
        <f t="shared" si="58"/>
        <v/>
      </c>
      <c r="X351" t="str">
        <f t="shared" si="58"/>
        <v/>
      </c>
      <c r="Y351" t="str">
        <f t="shared" si="58"/>
        <v/>
      </c>
      <c r="Z351" t="str">
        <f t="shared" si="58"/>
        <v/>
      </c>
      <c r="AA351" t="str">
        <f t="shared" si="58"/>
        <v/>
      </c>
      <c r="AB351" t="str">
        <f t="shared" si="58"/>
        <v/>
      </c>
      <c r="AC351" t="str">
        <f t="shared" si="58"/>
        <v/>
      </c>
      <c r="AD351" t="str">
        <f t="shared" si="58"/>
        <v/>
      </c>
      <c r="AE351" t="str">
        <f t="shared" si="58"/>
        <v/>
      </c>
      <c r="AF351" t="str">
        <f t="shared" si="58"/>
        <v/>
      </c>
      <c r="AG351" t="str">
        <f t="shared" si="58"/>
        <v/>
      </c>
      <c r="AH351">
        <f t="shared" si="54"/>
        <v>0</v>
      </c>
      <c r="AI351">
        <f t="shared" si="55"/>
        <v>0</v>
      </c>
    </row>
    <row r="352" spans="2:35" ht="76.5" hidden="1" x14ac:dyDescent="0.2">
      <c r="B352" s="21" t="str">
        <f>IF(ISNA(LOOKUP($C352,BLIOTECAS!$B$1:$B$27,BLIOTECAS!C$1:C$27)),"",LOOKUP($C352,BLIOTECAS!$B$1:$B$27,BLIOTECAS!C$1:C$27))</f>
        <v/>
      </c>
      <c r="C352" t="str">
        <f>TABLA!E352</f>
        <v>F. Ciencias Políticas y Sociología</v>
      </c>
      <c r="D352" s="134" t="str">
        <f>TABLA!AV352</f>
        <v>Softwares de acceso a hemerotecas virtuales de diarios</v>
      </c>
      <c r="E352" s="271" t="str">
        <f>TABLA!BA352</f>
        <v>Las instalaciones de nuestra biblioteca (políticas y sociología) son insuficientes. No existen suficientes puestos de trabajo para investigadores/as que tienen que manejarse con mucho material. Creo que la transición debe ir de ser una biblioteca a convertirse en un Centro de Recursos para el aprendizaje y la investigación. Ejemplos de algunas las universidades públicas catalanas (URV, UPF). Pocos recursos para trabajar idiomas y poca formación en herramientas de análisis de datos.</v>
      </c>
      <c r="F352" t="str">
        <f t="shared" si="59"/>
        <v/>
      </c>
      <c r="G352" t="str">
        <f t="shared" si="59"/>
        <v/>
      </c>
      <c r="H352" t="str">
        <f t="shared" si="59"/>
        <v/>
      </c>
      <c r="I352" t="str">
        <f t="shared" si="59"/>
        <v/>
      </c>
      <c r="J352" t="str">
        <f t="shared" si="59"/>
        <v>x</v>
      </c>
      <c r="K352" t="str">
        <f t="shared" si="59"/>
        <v/>
      </c>
      <c r="L352" t="str">
        <f t="shared" si="59"/>
        <v/>
      </c>
      <c r="M352" t="str">
        <f t="shared" si="59"/>
        <v/>
      </c>
      <c r="N352" t="str">
        <f t="shared" si="59"/>
        <v/>
      </c>
      <c r="O352" t="str">
        <f t="shared" si="59"/>
        <v/>
      </c>
      <c r="P352" t="str">
        <f t="shared" si="59"/>
        <v/>
      </c>
      <c r="Q352" t="str">
        <f t="shared" si="59"/>
        <v/>
      </c>
      <c r="R352" t="str">
        <f t="shared" si="59"/>
        <v/>
      </c>
      <c r="S352" t="str">
        <f t="shared" si="59"/>
        <v/>
      </c>
      <c r="T352" t="str">
        <f t="shared" si="59"/>
        <v/>
      </c>
      <c r="U352" t="str">
        <f t="shared" ref="U352:AG367" si="60">IFERROR((IF(FIND(U$1,$E352,1)&gt;0,"x")),"")</f>
        <v/>
      </c>
      <c r="V352" t="str">
        <f t="shared" si="60"/>
        <v>x</v>
      </c>
      <c r="W352" t="str">
        <f t="shared" si="60"/>
        <v/>
      </c>
      <c r="X352" t="str">
        <f t="shared" si="60"/>
        <v/>
      </c>
      <c r="Y352" t="str">
        <f t="shared" si="60"/>
        <v/>
      </c>
      <c r="Z352" t="str">
        <f t="shared" si="60"/>
        <v/>
      </c>
      <c r="AA352" t="str">
        <f t="shared" si="60"/>
        <v/>
      </c>
      <c r="AB352" t="str">
        <f t="shared" si="60"/>
        <v/>
      </c>
      <c r="AC352" t="str">
        <f t="shared" si="60"/>
        <v/>
      </c>
      <c r="AD352" t="str">
        <f t="shared" si="60"/>
        <v/>
      </c>
      <c r="AE352" t="str">
        <f t="shared" si="60"/>
        <v>x</v>
      </c>
      <c r="AF352" t="str">
        <f t="shared" si="60"/>
        <v/>
      </c>
      <c r="AG352" t="str">
        <f t="shared" si="60"/>
        <v/>
      </c>
      <c r="AH352">
        <f t="shared" si="54"/>
        <v>1</v>
      </c>
      <c r="AI352">
        <f t="shared" si="55"/>
        <v>1</v>
      </c>
    </row>
    <row r="353" spans="2:35" hidden="1" x14ac:dyDescent="0.2">
      <c r="B353" s="21" t="str">
        <f>IF(ISNA(LOOKUP($C353,BLIOTECAS!$B$1:$B$27,BLIOTECAS!C$1:C$27)),"",LOOKUP($C353,BLIOTECAS!$B$1:$B$27,BLIOTECAS!C$1:C$27))</f>
        <v/>
      </c>
      <c r="C353" t="str">
        <f>TABLA!E353</f>
        <v>F. Educación - Centro de Formación del Profesorado</v>
      </c>
      <c r="D353" s="134">
        <f>TABLA!AV353</f>
        <v>0</v>
      </c>
      <c r="E353" s="271">
        <f>TABLA!BA353</f>
        <v>0</v>
      </c>
      <c r="F353" t="str">
        <f t="shared" ref="F353:U368" si="61">IFERROR((IF(FIND(F$1,$E353,1)&gt;0,"x")),"")</f>
        <v/>
      </c>
      <c r="G353" t="str">
        <f t="shared" si="61"/>
        <v/>
      </c>
      <c r="H353" t="str">
        <f t="shared" si="61"/>
        <v/>
      </c>
      <c r="I353" t="str">
        <f t="shared" si="61"/>
        <v/>
      </c>
      <c r="J353" t="str">
        <f t="shared" si="61"/>
        <v/>
      </c>
      <c r="K353" t="str">
        <f t="shared" si="61"/>
        <v/>
      </c>
      <c r="L353" t="str">
        <f t="shared" si="61"/>
        <v/>
      </c>
      <c r="M353" t="str">
        <f t="shared" si="61"/>
        <v/>
      </c>
      <c r="N353" t="str">
        <f t="shared" si="61"/>
        <v/>
      </c>
      <c r="O353" t="str">
        <f t="shared" si="61"/>
        <v/>
      </c>
      <c r="P353" t="str">
        <f t="shared" si="61"/>
        <v/>
      </c>
      <c r="Q353" t="str">
        <f t="shared" si="61"/>
        <v/>
      </c>
      <c r="R353" t="str">
        <f t="shared" si="61"/>
        <v/>
      </c>
      <c r="S353" t="str">
        <f t="shared" si="61"/>
        <v/>
      </c>
      <c r="T353" t="str">
        <f t="shared" si="61"/>
        <v/>
      </c>
      <c r="U353" t="str">
        <f t="shared" si="61"/>
        <v/>
      </c>
      <c r="V353" t="str">
        <f t="shared" si="60"/>
        <v/>
      </c>
      <c r="W353" t="str">
        <f t="shared" si="60"/>
        <v/>
      </c>
      <c r="X353" t="str">
        <f t="shared" si="60"/>
        <v/>
      </c>
      <c r="Y353" t="str">
        <f t="shared" si="60"/>
        <v/>
      </c>
      <c r="Z353" t="str">
        <f t="shared" si="60"/>
        <v/>
      </c>
      <c r="AA353" t="str">
        <f t="shared" si="60"/>
        <v/>
      </c>
      <c r="AB353" t="str">
        <f t="shared" si="60"/>
        <v/>
      </c>
      <c r="AC353" t="str">
        <f t="shared" si="60"/>
        <v/>
      </c>
      <c r="AD353" t="str">
        <f t="shared" si="60"/>
        <v/>
      </c>
      <c r="AE353" t="str">
        <f t="shared" si="60"/>
        <v/>
      </c>
      <c r="AF353" t="str">
        <f t="shared" si="60"/>
        <v/>
      </c>
      <c r="AG353" t="str">
        <f t="shared" si="60"/>
        <v/>
      </c>
      <c r="AH353">
        <f t="shared" si="54"/>
        <v>0</v>
      </c>
      <c r="AI353">
        <f t="shared" si="55"/>
        <v>0</v>
      </c>
    </row>
    <row r="354" spans="2:35" ht="51" hidden="1" x14ac:dyDescent="0.2">
      <c r="B354" s="21" t="str">
        <f>IF(ISNA(LOOKUP($C354,BLIOTECAS!$B$1:$B$27,BLIOTECAS!C$1:C$27)),"",LOOKUP($C354,BLIOTECAS!$B$1:$B$27,BLIOTECAS!C$1:C$27))</f>
        <v/>
      </c>
      <c r="C354" t="str">
        <f>TABLA!E354</f>
        <v>F. Ciencias Biológicas</v>
      </c>
      <c r="D354" s="134" t="str">
        <f>TABLA!AV354</f>
        <v>Aumentar la posibilidad de usar "of-line" algunos recursos, como libros electrónicos, que solo se pueden consultar "on-line" con lectores muchas veces incomodos.</v>
      </c>
      <c r="E354" s="271" t="str">
        <f>TABLA!BA354</f>
        <v>La mejora de los servicios y la calidad y esfuerzo de atención, especialmente en mi Facultad (Ciencias Biológicas), que es la que mejor conozco, permite decir que el de Biblioteca es, probablemente, el mejor servicio de la UCM.</v>
      </c>
      <c r="F354" t="str">
        <f t="shared" si="61"/>
        <v/>
      </c>
      <c r="G354" t="str">
        <f t="shared" si="61"/>
        <v/>
      </c>
      <c r="H354" t="str">
        <f t="shared" si="61"/>
        <v/>
      </c>
      <c r="I354" t="str">
        <f t="shared" si="61"/>
        <v/>
      </c>
      <c r="J354" t="str">
        <f t="shared" si="61"/>
        <v/>
      </c>
      <c r="K354" t="str">
        <f t="shared" si="61"/>
        <v/>
      </c>
      <c r="L354" t="str">
        <f t="shared" si="61"/>
        <v/>
      </c>
      <c r="M354" t="str">
        <f t="shared" si="61"/>
        <v/>
      </c>
      <c r="N354" t="str">
        <f t="shared" si="61"/>
        <v/>
      </c>
      <c r="O354" t="str">
        <f t="shared" si="61"/>
        <v/>
      </c>
      <c r="P354" t="str">
        <f t="shared" si="61"/>
        <v/>
      </c>
      <c r="Q354" t="str">
        <f t="shared" si="61"/>
        <v/>
      </c>
      <c r="R354" t="str">
        <f t="shared" si="61"/>
        <v/>
      </c>
      <c r="S354" t="str">
        <f t="shared" si="61"/>
        <v/>
      </c>
      <c r="T354" t="str">
        <f t="shared" si="61"/>
        <v/>
      </c>
      <c r="U354" t="str">
        <f t="shared" si="61"/>
        <v/>
      </c>
      <c r="V354" t="str">
        <f t="shared" si="60"/>
        <v/>
      </c>
      <c r="W354" t="str">
        <f t="shared" si="60"/>
        <v/>
      </c>
      <c r="X354" t="str">
        <f t="shared" si="60"/>
        <v/>
      </c>
      <c r="Y354" t="str">
        <f t="shared" si="60"/>
        <v/>
      </c>
      <c r="Z354" t="str">
        <f t="shared" si="60"/>
        <v/>
      </c>
      <c r="AA354" t="str">
        <f t="shared" si="60"/>
        <v/>
      </c>
      <c r="AB354" t="str">
        <f t="shared" si="60"/>
        <v/>
      </c>
      <c r="AC354" t="str">
        <f t="shared" si="60"/>
        <v/>
      </c>
      <c r="AD354" t="str">
        <f t="shared" si="60"/>
        <v/>
      </c>
      <c r="AE354" t="str">
        <f t="shared" si="60"/>
        <v/>
      </c>
      <c r="AF354" t="str">
        <f t="shared" si="60"/>
        <v/>
      </c>
      <c r="AG354" t="str">
        <f t="shared" si="60"/>
        <v/>
      </c>
      <c r="AH354">
        <f t="shared" si="54"/>
        <v>1</v>
      </c>
      <c r="AI354">
        <f t="shared" si="55"/>
        <v>1</v>
      </c>
    </row>
    <row r="355" spans="2:35" hidden="1" x14ac:dyDescent="0.2">
      <c r="B355" s="21" t="str">
        <f>IF(ISNA(LOOKUP($C355,BLIOTECAS!$B$1:$B$27,BLIOTECAS!C$1:C$27)),"",LOOKUP($C355,BLIOTECAS!$B$1:$B$27,BLIOTECAS!C$1:C$27))</f>
        <v/>
      </c>
      <c r="C355" t="str">
        <f>TABLA!E355</f>
        <v>F. Educación - Centro de Formación del Profesorado</v>
      </c>
      <c r="D355" s="134">
        <f>TABLA!AV355</f>
        <v>0</v>
      </c>
      <c r="E355" s="271">
        <f>TABLA!BA355</f>
        <v>0</v>
      </c>
      <c r="F355" t="str">
        <f t="shared" si="61"/>
        <v/>
      </c>
      <c r="G355" t="str">
        <f t="shared" si="61"/>
        <v/>
      </c>
      <c r="H355" t="str">
        <f t="shared" si="61"/>
        <v/>
      </c>
      <c r="I355" t="str">
        <f t="shared" si="61"/>
        <v/>
      </c>
      <c r="J355" t="str">
        <f t="shared" si="61"/>
        <v/>
      </c>
      <c r="K355" t="str">
        <f t="shared" si="61"/>
        <v/>
      </c>
      <c r="L355" t="str">
        <f t="shared" si="61"/>
        <v/>
      </c>
      <c r="M355" t="str">
        <f t="shared" si="61"/>
        <v/>
      </c>
      <c r="N355" t="str">
        <f t="shared" si="61"/>
        <v/>
      </c>
      <c r="O355" t="str">
        <f t="shared" si="61"/>
        <v/>
      </c>
      <c r="P355" t="str">
        <f t="shared" si="61"/>
        <v/>
      </c>
      <c r="Q355" t="str">
        <f t="shared" si="61"/>
        <v/>
      </c>
      <c r="R355" t="str">
        <f t="shared" si="61"/>
        <v/>
      </c>
      <c r="S355" t="str">
        <f t="shared" si="61"/>
        <v/>
      </c>
      <c r="T355" t="str">
        <f t="shared" si="61"/>
        <v/>
      </c>
      <c r="U355" t="str">
        <f t="shared" si="61"/>
        <v/>
      </c>
      <c r="V355" t="str">
        <f t="shared" si="60"/>
        <v/>
      </c>
      <c r="W355" t="str">
        <f t="shared" si="60"/>
        <v/>
      </c>
      <c r="X355" t="str">
        <f t="shared" si="60"/>
        <v/>
      </c>
      <c r="Y355" t="str">
        <f t="shared" si="60"/>
        <v/>
      </c>
      <c r="Z355" t="str">
        <f t="shared" si="60"/>
        <v/>
      </c>
      <c r="AA355" t="str">
        <f t="shared" si="60"/>
        <v/>
      </c>
      <c r="AB355" t="str">
        <f t="shared" si="60"/>
        <v/>
      </c>
      <c r="AC355" t="str">
        <f t="shared" si="60"/>
        <v/>
      </c>
      <c r="AD355" t="str">
        <f t="shared" si="60"/>
        <v/>
      </c>
      <c r="AE355" t="str">
        <f t="shared" si="60"/>
        <v/>
      </c>
      <c r="AF355" t="str">
        <f t="shared" si="60"/>
        <v/>
      </c>
      <c r="AG355" t="str">
        <f t="shared" si="60"/>
        <v/>
      </c>
      <c r="AH355">
        <f t="shared" si="54"/>
        <v>0</v>
      </c>
      <c r="AI355">
        <f t="shared" si="55"/>
        <v>0</v>
      </c>
    </row>
    <row r="356" spans="2:35" hidden="1" x14ac:dyDescent="0.2">
      <c r="B356" s="21" t="str">
        <f>IF(ISNA(LOOKUP($C356,BLIOTECAS!$B$1:$B$27,BLIOTECAS!C$1:C$27)),"",LOOKUP($C356,BLIOTECAS!$B$1:$B$27,BLIOTECAS!C$1:C$27))</f>
        <v/>
      </c>
      <c r="C356" t="str">
        <f>TABLA!E356</f>
        <v>F. Bellas Artes</v>
      </c>
      <c r="D356" s="134">
        <f>TABLA!AV356</f>
        <v>0</v>
      </c>
      <c r="E356" s="271">
        <f>TABLA!BA356</f>
        <v>0</v>
      </c>
      <c r="F356" t="str">
        <f t="shared" si="61"/>
        <v/>
      </c>
      <c r="G356" t="str">
        <f t="shared" si="61"/>
        <v/>
      </c>
      <c r="H356" t="str">
        <f t="shared" si="61"/>
        <v/>
      </c>
      <c r="I356" t="str">
        <f t="shared" si="61"/>
        <v/>
      </c>
      <c r="J356" t="str">
        <f t="shared" si="61"/>
        <v/>
      </c>
      <c r="K356" t="str">
        <f t="shared" si="61"/>
        <v/>
      </c>
      <c r="L356" t="str">
        <f t="shared" si="61"/>
        <v/>
      </c>
      <c r="M356" t="str">
        <f t="shared" si="61"/>
        <v/>
      </c>
      <c r="N356" t="str">
        <f t="shared" si="61"/>
        <v/>
      </c>
      <c r="O356" t="str">
        <f t="shared" si="61"/>
        <v/>
      </c>
      <c r="P356" t="str">
        <f t="shared" si="61"/>
        <v/>
      </c>
      <c r="Q356" t="str">
        <f t="shared" si="61"/>
        <v/>
      </c>
      <c r="R356" t="str">
        <f t="shared" si="61"/>
        <v/>
      </c>
      <c r="S356" t="str">
        <f t="shared" si="61"/>
        <v/>
      </c>
      <c r="T356" t="str">
        <f t="shared" si="61"/>
        <v/>
      </c>
      <c r="U356" t="str">
        <f t="shared" si="61"/>
        <v/>
      </c>
      <c r="V356" t="str">
        <f t="shared" si="60"/>
        <v/>
      </c>
      <c r="W356" t="str">
        <f t="shared" si="60"/>
        <v/>
      </c>
      <c r="X356" t="str">
        <f t="shared" si="60"/>
        <v/>
      </c>
      <c r="Y356" t="str">
        <f t="shared" si="60"/>
        <v/>
      </c>
      <c r="Z356" t="str">
        <f t="shared" si="60"/>
        <v/>
      </c>
      <c r="AA356" t="str">
        <f t="shared" si="60"/>
        <v/>
      </c>
      <c r="AB356" t="str">
        <f t="shared" si="60"/>
        <v/>
      </c>
      <c r="AC356" t="str">
        <f t="shared" si="60"/>
        <v/>
      </c>
      <c r="AD356" t="str">
        <f t="shared" si="60"/>
        <v/>
      </c>
      <c r="AE356" t="str">
        <f t="shared" si="60"/>
        <v/>
      </c>
      <c r="AF356" t="str">
        <f t="shared" si="60"/>
        <v/>
      </c>
      <c r="AG356" t="str">
        <f t="shared" si="60"/>
        <v/>
      </c>
      <c r="AH356">
        <f t="shared" si="54"/>
        <v>0</v>
      </c>
      <c r="AI356">
        <f t="shared" si="55"/>
        <v>0</v>
      </c>
    </row>
    <row r="357" spans="2:35" hidden="1" x14ac:dyDescent="0.2">
      <c r="B357" s="21" t="str">
        <f>IF(ISNA(LOOKUP($C357,BLIOTECAS!$B$1:$B$27,BLIOTECAS!C$1:C$27)),"",LOOKUP($C357,BLIOTECAS!$B$1:$B$27,BLIOTECAS!C$1:C$27))</f>
        <v/>
      </c>
      <c r="C357" t="str">
        <f>TABLA!E357</f>
        <v>F. Geografía e Historia</v>
      </c>
      <c r="D357" s="134">
        <f>TABLA!AV357</f>
        <v>0</v>
      </c>
      <c r="E357" s="271">
        <f>TABLA!BA357</f>
        <v>0</v>
      </c>
      <c r="F357" t="str">
        <f t="shared" si="61"/>
        <v/>
      </c>
      <c r="G357" t="str">
        <f t="shared" si="61"/>
        <v/>
      </c>
      <c r="H357" t="str">
        <f t="shared" si="61"/>
        <v/>
      </c>
      <c r="I357" t="str">
        <f t="shared" si="61"/>
        <v/>
      </c>
      <c r="J357" t="str">
        <f t="shared" si="61"/>
        <v/>
      </c>
      <c r="K357" t="str">
        <f t="shared" si="61"/>
        <v/>
      </c>
      <c r="L357" t="str">
        <f t="shared" si="61"/>
        <v/>
      </c>
      <c r="M357" t="str">
        <f t="shared" si="61"/>
        <v/>
      </c>
      <c r="N357" t="str">
        <f t="shared" si="61"/>
        <v/>
      </c>
      <c r="O357" t="str">
        <f t="shared" si="61"/>
        <v/>
      </c>
      <c r="P357" t="str">
        <f t="shared" si="61"/>
        <v/>
      </c>
      <c r="Q357" t="str">
        <f t="shared" si="61"/>
        <v/>
      </c>
      <c r="R357" t="str">
        <f t="shared" si="61"/>
        <v/>
      </c>
      <c r="S357" t="str">
        <f t="shared" si="61"/>
        <v/>
      </c>
      <c r="T357" t="str">
        <f t="shared" si="61"/>
        <v/>
      </c>
      <c r="U357" t="str">
        <f t="shared" si="61"/>
        <v/>
      </c>
      <c r="V357" t="str">
        <f t="shared" si="60"/>
        <v/>
      </c>
      <c r="W357" t="str">
        <f t="shared" si="60"/>
        <v/>
      </c>
      <c r="X357" t="str">
        <f t="shared" si="60"/>
        <v/>
      </c>
      <c r="Y357" t="str">
        <f t="shared" si="60"/>
        <v/>
      </c>
      <c r="Z357" t="str">
        <f t="shared" si="60"/>
        <v/>
      </c>
      <c r="AA357" t="str">
        <f t="shared" si="60"/>
        <v/>
      </c>
      <c r="AB357" t="str">
        <f t="shared" si="60"/>
        <v/>
      </c>
      <c r="AC357" t="str">
        <f t="shared" si="60"/>
        <v/>
      </c>
      <c r="AD357" t="str">
        <f t="shared" si="60"/>
        <v/>
      </c>
      <c r="AE357" t="str">
        <f t="shared" si="60"/>
        <v/>
      </c>
      <c r="AF357" t="str">
        <f t="shared" si="60"/>
        <v/>
      </c>
      <c r="AG357" t="str">
        <f t="shared" si="60"/>
        <v/>
      </c>
      <c r="AH357">
        <f t="shared" si="54"/>
        <v>0</v>
      </c>
      <c r="AI357">
        <f t="shared" si="55"/>
        <v>0</v>
      </c>
    </row>
    <row r="358" spans="2:35" hidden="1" x14ac:dyDescent="0.2">
      <c r="B358" s="21" t="str">
        <f>IF(ISNA(LOOKUP($C358,BLIOTECAS!$B$1:$B$27,BLIOTECAS!C$1:C$27)),"",LOOKUP($C358,BLIOTECAS!$B$1:$B$27,BLIOTECAS!C$1:C$27))</f>
        <v/>
      </c>
      <c r="C358" t="str">
        <f>TABLA!E358</f>
        <v>F. Filosofía</v>
      </c>
      <c r="D358" s="134">
        <f>TABLA!AV358</f>
        <v>0</v>
      </c>
      <c r="E358" s="271">
        <f>TABLA!BA358</f>
        <v>0</v>
      </c>
      <c r="F358" t="str">
        <f t="shared" si="61"/>
        <v/>
      </c>
      <c r="G358" t="str">
        <f t="shared" si="61"/>
        <v/>
      </c>
      <c r="H358" t="str">
        <f t="shared" si="61"/>
        <v/>
      </c>
      <c r="I358" t="str">
        <f t="shared" si="61"/>
        <v/>
      </c>
      <c r="J358" t="str">
        <f t="shared" si="61"/>
        <v/>
      </c>
      <c r="K358" t="str">
        <f t="shared" si="61"/>
        <v/>
      </c>
      <c r="L358" t="str">
        <f t="shared" si="61"/>
        <v/>
      </c>
      <c r="M358" t="str">
        <f t="shared" si="61"/>
        <v/>
      </c>
      <c r="N358" t="str">
        <f t="shared" si="61"/>
        <v/>
      </c>
      <c r="O358" t="str">
        <f t="shared" si="61"/>
        <v/>
      </c>
      <c r="P358" t="str">
        <f t="shared" si="61"/>
        <v/>
      </c>
      <c r="Q358" t="str">
        <f t="shared" si="61"/>
        <v/>
      </c>
      <c r="R358" t="str">
        <f t="shared" si="61"/>
        <v/>
      </c>
      <c r="S358" t="str">
        <f t="shared" si="61"/>
        <v/>
      </c>
      <c r="T358" t="str">
        <f t="shared" si="61"/>
        <v/>
      </c>
      <c r="U358" t="str">
        <f t="shared" si="61"/>
        <v/>
      </c>
      <c r="V358" t="str">
        <f t="shared" si="60"/>
        <v/>
      </c>
      <c r="W358" t="str">
        <f t="shared" si="60"/>
        <v/>
      </c>
      <c r="X358" t="str">
        <f t="shared" si="60"/>
        <v/>
      </c>
      <c r="Y358" t="str">
        <f t="shared" si="60"/>
        <v/>
      </c>
      <c r="Z358" t="str">
        <f t="shared" si="60"/>
        <v/>
      </c>
      <c r="AA358" t="str">
        <f t="shared" si="60"/>
        <v/>
      </c>
      <c r="AB358" t="str">
        <f t="shared" si="60"/>
        <v/>
      </c>
      <c r="AC358" t="str">
        <f t="shared" si="60"/>
        <v/>
      </c>
      <c r="AD358" t="str">
        <f t="shared" si="60"/>
        <v/>
      </c>
      <c r="AE358" t="str">
        <f t="shared" si="60"/>
        <v/>
      </c>
      <c r="AF358" t="str">
        <f t="shared" si="60"/>
        <v/>
      </c>
      <c r="AG358" t="str">
        <f t="shared" si="60"/>
        <v/>
      </c>
      <c r="AH358">
        <f t="shared" si="54"/>
        <v>0</v>
      </c>
      <c r="AI358">
        <f t="shared" si="55"/>
        <v>0</v>
      </c>
    </row>
    <row r="359" spans="2:35" hidden="1" x14ac:dyDescent="0.2">
      <c r="B359" s="21" t="str">
        <f>IF(ISNA(LOOKUP($C359,BLIOTECAS!$B$1:$B$27,BLIOTECAS!C$1:C$27)),"",LOOKUP($C359,BLIOTECAS!$B$1:$B$27,BLIOTECAS!C$1:C$27))</f>
        <v/>
      </c>
      <c r="C359" t="str">
        <f>TABLA!E359</f>
        <v>F. Farmacia</v>
      </c>
      <c r="D359" s="134">
        <f>TABLA!AV359</f>
        <v>0</v>
      </c>
      <c r="E359" s="271">
        <f>TABLA!BA359</f>
        <v>0</v>
      </c>
      <c r="F359" t="str">
        <f t="shared" si="61"/>
        <v/>
      </c>
      <c r="G359" t="str">
        <f t="shared" si="61"/>
        <v/>
      </c>
      <c r="H359" t="str">
        <f t="shared" si="61"/>
        <v/>
      </c>
      <c r="I359" t="str">
        <f t="shared" si="61"/>
        <v/>
      </c>
      <c r="J359" t="str">
        <f t="shared" si="61"/>
        <v/>
      </c>
      <c r="K359" t="str">
        <f t="shared" si="61"/>
        <v/>
      </c>
      <c r="L359" t="str">
        <f t="shared" si="61"/>
        <v/>
      </c>
      <c r="M359" t="str">
        <f t="shared" si="61"/>
        <v/>
      </c>
      <c r="N359" t="str">
        <f t="shared" si="61"/>
        <v/>
      </c>
      <c r="O359" t="str">
        <f t="shared" si="61"/>
        <v/>
      </c>
      <c r="P359" t="str">
        <f t="shared" si="61"/>
        <v/>
      </c>
      <c r="Q359" t="str">
        <f t="shared" si="61"/>
        <v/>
      </c>
      <c r="R359" t="str">
        <f t="shared" si="61"/>
        <v/>
      </c>
      <c r="S359" t="str">
        <f t="shared" si="61"/>
        <v/>
      </c>
      <c r="T359" t="str">
        <f t="shared" si="61"/>
        <v/>
      </c>
      <c r="U359" t="str">
        <f t="shared" si="61"/>
        <v/>
      </c>
      <c r="V359" t="str">
        <f t="shared" si="60"/>
        <v/>
      </c>
      <c r="W359" t="str">
        <f t="shared" si="60"/>
        <v/>
      </c>
      <c r="X359" t="str">
        <f t="shared" si="60"/>
        <v/>
      </c>
      <c r="Y359" t="str">
        <f t="shared" si="60"/>
        <v/>
      </c>
      <c r="Z359" t="str">
        <f t="shared" si="60"/>
        <v/>
      </c>
      <c r="AA359" t="str">
        <f t="shared" si="60"/>
        <v/>
      </c>
      <c r="AB359" t="str">
        <f t="shared" si="60"/>
        <v/>
      </c>
      <c r="AC359" t="str">
        <f t="shared" si="60"/>
        <v/>
      </c>
      <c r="AD359" t="str">
        <f t="shared" si="60"/>
        <v/>
      </c>
      <c r="AE359" t="str">
        <f t="shared" si="60"/>
        <v/>
      </c>
      <c r="AF359" t="str">
        <f t="shared" si="60"/>
        <v/>
      </c>
      <c r="AG359" t="str">
        <f t="shared" si="60"/>
        <v/>
      </c>
      <c r="AH359">
        <f t="shared" si="54"/>
        <v>0</v>
      </c>
      <c r="AI359">
        <f t="shared" si="55"/>
        <v>0</v>
      </c>
    </row>
    <row r="360" spans="2:35" hidden="1" x14ac:dyDescent="0.2">
      <c r="B360" s="21" t="str">
        <f>IF(ISNA(LOOKUP($C360,BLIOTECAS!$B$1:$B$27,BLIOTECAS!C$1:C$27)),"",LOOKUP($C360,BLIOTECAS!$B$1:$B$27,BLIOTECAS!C$1:C$27))</f>
        <v/>
      </c>
      <c r="C360" t="str">
        <f>TABLA!E360</f>
        <v>F. Medicina</v>
      </c>
      <c r="D360" s="134">
        <f>TABLA!AV360</f>
        <v>0</v>
      </c>
      <c r="E360" s="271">
        <f>TABLA!BA360</f>
        <v>0</v>
      </c>
      <c r="F360" t="str">
        <f t="shared" si="61"/>
        <v/>
      </c>
      <c r="G360" t="str">
        <f t="shared" si="61"/>
        <v/>
      </c>
      <c r="H360" t="str">
        <f t="shared" si="61"/>
        <v/>
      </c>
      <c r="I360" t="str">
        <f t="shared" si="61"/>
        <v/>
      </c>
      <c r="J360" t="str">
        <f t="shared" si="61"/>
        <v/>
      </c>
      <c r="K360" t="str">
        <f t="shared" si="61"/>
        <v/>
      </c>
      <c r="L360" t="str">
        <f t="shared" si="61"/>
        <v/>
      </c>
      <c r="M360" t="str">
        <f t="shared" si="61"/>
        <v/>
      </c>
      <c r="N360" t="str">
        <f t="shared" si="61"/>
        <v/>
      </c>
      <c r="O360" t="str">
        <f t="shared" si="61"/>
        <v/>
      </c>
      <c r="P360" t="str">
        <f t="shared" si="61"/>
        <v/>
      </c>
      <c r="Q360" t="str">
        <f t="shared" si="61"/>
        <v/>
      </c>
      <c r="R360" t="str">
        <f t="shared" si="61"/>
        <v/>
      </c>
      <c r="S360" t="str">
        <f t="shared" si="61"/>
        <v/>
      </c>
      <c r="T360" t="str">
        <f t="shared" si="61"/>
        <v/>
      </c>
      <c r="U360" t="str">
        <f t="shared" si="61"/>
        <v/>
      </c>
      <c r="V360" t="str">
        <f t="shared" si="60"/>
        <v/>
      </c>
      <c r="W360" t="str">
        <f t="shared" si="60"/>
        <v/>
      </c>
      <c r="X360" t="str">
        <f t="shared" si="60"/>
        <v/>
      </c>
      <c r="Y360" t="str">
        <f t="shared" si="60"/>
        <v/>
      </c>
      <c r="Z360" t="str">
        <f t="shared" si="60"/>
        <v/>
      </c>
      <c r="AA360" t="str">
        <f t="shared" si="60"/>
        <v/>
      </c>
      <c r="AB360" t="str">
        <f t="shared" si="60"/>
        <v/>
      </c>
      <c r="AC360" t="str">
        <f t="shared" si="60"/>
        <v/>
      </c>
      <c r="AD360" t="str">
        <f t="shared" si="60"/>
        <v/>
      </c>
      <c r="AE360" t="str">
        <f t="shared" si="60"/>
        <v/>
      </c>
      <c r="AF360" t="str">
        <f t="shared" si="60"/>
        <v/>
      </c>
      <c r="AG360" t="str">
        <f t="shared" si="60"/>
        <v/>
      </c>
      <c r="AH360">
        <f t="shared" si="54"/>
        <v>0</v>
      </c>
      <c r="AI360">
        <f t="shared" si="55"/>
        <v>0</v>
      </c>
    </row>
    <row r="361" spans="2:35" hidden="1" x14ac:dyDescent="0.2">
      <c r="B361" s="21" t="str">
        <f>IF(ISNA(LOOKUP($C361,BLIOTECAS!$B$1:$B$27,BLIOTECAS!C$1:C$27)),"",LOOKUP($C361,BLIOTECAS!$B$1:$B$27,BLIOTECAS!C$1:C$27))</f>
        <v/>
      </c>
      <c r="C361" t="str">
        <f>TABLA!E361</f>
        <v>F. Educación - Centro de Formación del Profesorado</v>
      </c>
      <c r="D361" s="134">
        <f>TABLA!AV361</f>
        <v>0</v>
      </c>
      <c r="E361" s="271">
        <f>TABLA!BA361</f>
        <v>0</v>
      </c>
      <c r="F361" t="str">
        <f t="shared" si="61"/>
        <v/>
      </c>
      <c r="G361" t="str">
        <f t="shared" si="61"/>
        <v/>
      </c>
      <c r="H361" t="str">
        <f t="shared" si="61"/>
        <v/>
      </c>
      <c r="I361" t="str">
        <f t="shared" si="61"/>
        <v/>
      </c>
      <c r="J361" t="str">
        <f t="shared" si="61"/>
        <v/>
      </c>
      <c r="K361" t="str">
        <f t="shared" si="61"/>
        <v/>
      </c>
      <c r="L361" t="str">
        <f t="shared" si="61"/>
        <v/>
      </c>
      <c r="M361" t="str">
        <f t="shared" si="61"/>
        <v/>
      </c>
      <c r="N361" t="str">
        <f t="shared" si="61"/>
        <v/>
      </c>
      <c r="O361" t="str">
        <f t="shared" si="61"/>
        <v/>
      </c>
      <c r="P361" t="str">
        <f t="shared" si="61"/>
        <v/>
      </c>
      <c r="Q361" t="str">
        <f t="shared" si="61"/>
        <v/>
      </c>
      <c r="R361" t="str">
        <f t="shared" si="61"/>
        <v/>
      </c>
      <c r="S361" t="str">
        <f t="shared" si="61"/>
        <v/>
      </c>
      <c r="T361" t="str">
        <f t="shared" si="61"/>
        <v/>
      </c>
      <c r="U361" t="str">
        <f t="shared" si="61"/>
        <v/>
      </c>
      <c r="V361" t="str">
        <f t="shared" si="60"/>
        <v/>
      </c>
      <c r="W361" t="str">
        <f t="shared" si="60"/>
        <v/>
      </c>
      <c r="X361" t="str">
        <f t="shared" si="60"/>
        <v/>
      </c>
      <c r="Y361" t="str">
        <f t="shared" si="60"/>
        <v/>
      </c>
      <c r="Z361" t="str">
        <f t="shared" si="60"/>
        <v/>
      </c>
      <c r="AA361" t="str">
        <f t="shared" si="60"/>
        <v/>
      </c>
      <c r="AB361" t="str">
        <f t="shared" si="60"/>
        <v/>
      </c>
      <c r="AC361" t="str">
        <f t="shared" si="60"/>
        <v/>
      </c>
      <c r="AD361" t="str">
        <f t="shared" si="60"/>
        <v/>
      </c>
      <c r="AE361" t="str">
        <f t="shared" si="60"/>
        <v/>
      </c>
      <c r="AF361" t="str">
        <f t="shared" si="60"/>
        <v/>
      </c>
      <c r="AG361" t="str">
        <f t="shared" si="60"/>
        <v/>
      </c>
      <c r="AH361">
        <f t="shared" si="54"/>
        <v>0</v>
      </c>
      <c r="AI361">
        <f t="shared" si="55"/>
        <v>0</v>
      </c>
    </row>
    <row r="362" spans="2:35" hidden="1" x14ac:dyDescent="0.2">
      <c r="B362" s="21" t="str">
        <f>IF(ISNA(LOOKUP($C362,BLIOTECAS!$B$1:$B$27,BLIOTECAS!C$1:C$27)),"",LOOKUP($C362,BLIOTECAS!$B$1:$B$27,BLIOTECAS!C$1:C$27))</f>
        <v/>
      </c>
      <c r="C362" t="str">
        <f>TABLA!E362</f>
        <v>F. Trabajo Social</v>
      </c>
      <c r="D362" s="134">
        <f>TABLA!AV362</f>
        <v>0</v>
      </c>
      <c r="E362" s="271">
        <f>TABLA!BA362</f>
        <v>0</v>
      </c>
      <c r="F362" t="str">
        <f t="shared" si="61"/>
        <v/>
      </c>
      <c r="G362" t="str">
        <f t="shared" si="61"/>
        <v/>
      </c>
      <c r="H362" t="str">
        <f t="shared" si="61"/>
        <v/>
      </c>
      <c r="I362" t="str">
        <f t="shared" si="61"/>
        <v/>
      </c>
      <c r="J362" t="str">
        <f t="shared" si="61"/>
        <v/>
      </c>
      <c r="K362" t="str">
        <f t="shared" si="61"/>
        <v/>
      </c>
      <c r="L362" t="str">
        <f t="shared" si="61"/>
        <v/>
      </c>
      <c r="M362" t="str">
        <f t="shared" si="61"/>
        <v/>
      </c>
      <c r="N362" t="str">
        <f t="shared" si="61"/>
        <v/>
      </c>
      <c r="O362" t="str">
        <f t="shared" si="61"/>
        <v/>
      </c>
      <c r="P362" t="str">
        <f t="shared" si="61"/>
        <v/>
      </c>
      <c r="Q362" t="str">
        <f t="shared" si="61"/>
        <v/>
      </c>
      <c r="R362" t="str">
        <f t="shared" si="61"/>
        <v/>
      </c>
      <c r="S362" t="str">
        <f t="shared" si="61"/>
        <v/>
      </c>
      <c r="T362" t="str">
        <f t="shared" si="61"/>
        <v/>
      </c>
      <c r="U362" t="str">
        <f t="shared" si="61"/>
        <v/>
      </c>
      <c r="V362" t="str">
        <f t="shared" si="60"/>
        <v/>
      </c>
      <c r="W362" t="str">
        <f t="shared" si="60"/>
        <v/>
      </c>
      <c r="X362" t="str">
        <f t="shared" si="60"/>
        <v/>
      </c>
      <c r="Y362" t="str">
        <f t="shared" si="60"/>
        <v/>
      </c>
      <c r="Z362" t="str">
        <f t="shared" si="60"/>
        <v/>
      </c>
      <c r="AA362" t="str">
        <f t="shared" si="60"/>
        <v/>
      </c>
      <c r="AB362" t="str">
        <f t="shared" si="60"/>
        <v/>
      </c>
      <c r="AC362" t="str">
        <f t="shared" si="60"/>
        <v/>
      </c>
      <c r="AD362" t="str">
        <f t="shared" si="60"/>
        <v/>
      </c>
      <c r="AE362" t="str">
        <f t="shared" si="60"/>
        <v/>
      </c>
      <c r="AF362" t="str">
        <f t="shared" si="60"/>
        <v/>
      </c>
      <c r="AG362" t="str">
        <f t="shared" si="60"/>
        <v/>
      </c>
      <c r="AH362">
        <f t="shared" si="54"/>
        <v>0</v>
      </c>
      <c r="AI362">
        <f t="shared" si="55"/>
        <v>0</v>
      </c>
    </row>
    <row r="363" spans="2:35" hidden="1" x14ac:dyDescent="0.2">
      <c r="B363" s="21" t="str">
        <f>IF(ISNA(LOOKUP($C363,BLIOTECAS!$B$1:$B$27,BLIOTECAS!C$1:C$27)),"",LOOKUP($C363,BLIOTECAS!$B$1:$B$27,BLIOTECAS!C$1:C$27))</f>
        <v/>
      </c>
      <c r="C363" t="str">
        <f>TABLA!E363</f>
        <v>F. Ciencias Físicas</v>
      </c>
      <c r="D363" s="134">
        <f>TABLA!AV363</f>
        <v>0</v>
      </c>
      <c r="E363" s="271">
        <f>TABLA!BA363</f>
        <v>0</v>
      </c>
      <c r="F363" t="str">
        <f t="shared" si="61"/>
        <v/>
      </c>
      <c r="G363" t="str">
        <f t="shared" si="61"/>
        <v/>
      </c>
      <c r="H363" t="str">
        <f t="shared" si="61"/>
        <v/>
      </c>
      <c r="I363" t="str">
        <f t="shared" si="61"/>
        <v/>
      </c>
      <c r="J363" t="str">
        <f t="shared" si="61"/>
        <v/>
      </c>
      <c r="K363" t="str">
        <f t="shared" si="61"/>
        <v/>
      </c>
      <c r="L363" t="str">
        <f t="shared" si="61"/>
        <v/>
      </c>
      <c r="M363" t="str">
        <f t="shared" si="61"/>
        <v/>
      </c>
      <c r="N363" t="str">
        <f t="shared" si="61"/>
        <v/>
      </c>
      <c r="O363" t="str">
        <f t="shared" si="61"/>
        <v/>
      </c>
      <c r="P363" t="str">
        <f t="shared" si="61"/>
        <v/>
      </c>
      <c r="Q363" t="str">
        <f t="shared" si="61"/>
        <v/>
      </c>
      <c r="R363" t="str">
        <f t="shared" si="61"/>
        <v/>
      </c>
      <c r="S363" t="str">
        <f t="shared" si="61"/>
        <v/>
      </c>
      <c r="T363" t="str">
        <f t="shared" si="61"/>
        <v/>
      </c>
      <c r="U363" t="str">
        <f t="shared" si="61"/>
        <v/>
      </c>
      <c r="V363" t="str">
        <f t="shared" si="60"/>
        <v/>
      </c>
      <c r="W363" t="str">
        <f t="shared" si="60"/>
        <v/>
      </c>
      <c r="X363" t="str">
        <f t="shared" si="60"/>
        <v/>
      </c>
      <c r="Y363" t="str">
        <f t="shared" si="60"/>
        <v/>
      </c>
      <c r="Z363" t="str">
        <f t="shared" si="60"/>
        <v/>
      </c>
      <c r="AA363" t="str">
        <f t="shared" si="60"/>
        <v/>
      </c>
      <c r="AB363" t="str">
        <f t="shared" si="60"/>
        <v/>
      </c>
      <c r="AC363" t="str">
        <f t="shared" si="60"/>
        <v/>
      </c>
      <c r="AD363" t="str">
        <f t="shared" si="60"/>
        <v/>
      </c>
      <c r="AE363" t="str">
        <f t="shared" si="60"/>
        <v/>
      </c>
      <c r="AF363" t="str">
        <f t="shared" si="60"/>
        <v/>
      </c>
      <c r="AG363" t="str">
        <f t="shared" si="60"/>
        <v/>
      </c>
      <c r="AH363">
        <f t="shared" si="54"/>
        <v>0</v>
      </c>
      <c r="AI363">
        <f t="shared" si="55"/>
        <v>0</v>
      </c>
    </row>
    <row r="364" spans="2:35" ht="63.75" hidden="1" x14ac:dyDescent="0.2">
      <c r="B364" s="21" t="str">
        <f>IF(ISNA(LOOKUP($C364,BLIOTECAS!$B$1:$B$27,BLIOTECAS!C$1:C$27)),"",LOOKUP($C364,BLIOTECAS!$B$1:$B$27,BLIOTECAS!C$1:C$27))</f>
        <v/>
      </c>
      <c r="C364" t="str">
        <f>TABLA!E364</f>
        <v>F. Bellas Artes</v>
      </c>
      <c r="D364" s="134">
        <f>TABLA!AV364</f>
        <v>0</v>
      </c>
      <c r="E364" s="271" t="str">
        <f>TABLA!BA364</f>
        <v>El actual director de la biblioteca de la facultad de Bellas artes es un comprometido y excelente profesional que  activa de manera espectacular el uso todos los recursos habidos y por haber de nuestra biblioteca, es una de las personas mas valiosas y fundamentales para incentivar la investigación en todos los complejos y plurales aspectos de nuestra particular facultad de bellas artes. Un profesional de 10!</v>
      </c>
      <c r="F364" t="str">
        <f t="shared" si="61"/>
        <v/>
      </c>
      <c r="G364" t="str">
        <f t="shared" si="61"/>
        <v/>
      </c>
      <c r="H364" t="str">
        <f t="shared" si="61"/>
        <v/>
      </c>
      <c r="I364" t="str">
        <f t="shared" si="61"/>
        <v/>
      </c>
      <c r="J364" t="str">
        <f t="shared" si="61"/>
        <v/>
      </c>
      <c r="K364" t="str">
        <f t="shared" si="61"/>
        <v/>
      </c>
      <c r="L364" t="str">
        <f t="shared" si="61"/>
        <v/>
      </c>
      <c r="M364" t="str">
        <f t="shared" si="61"/>
        <v/>
      </c>
      <c r="N364" t="str">
        <f t="shared" si="61"/>
        <v/>
      </c>
      <c r="O364" t="str">
        <f t="shared" si="61"/>
        <v/>
      </c>
      <c r="P364" t="str">
        <f t="shared" si="61"/>
        <v/>
      </c>
      <c r="Q364" t="str">
        <f t="shared" si="61"/>
        <v/>
      </c>
      <c r="R364" t="str">
        <f t="shared" si="61"/>
        <v/>
      </c>
      <c r="S364" t="str">
        <f t="shared" si="61"/>
        <v/>
      </c>
      <c r="T364" t="str">
        <f t="shared" si="61"/>
        <v/>
      </c>
      <c r="U364" t="str">
        <f t="shared" si="61"/>
        <v/>
      </c>
      <c r="V364" t="str">
        <f t="shared" si="60"/>
        <v/>
      </c>
      <c r="W364" t="str">
        <f t="shared" si="60"/>
        <v/>
      </c>
      <c r="X364" t="str">
        <f t="shared" si="60"/>
        <v/>
      </c>
      <c r="Y364" t="str">
        <f t="shared" si="60"/>
        <v/>
      </c>
      <c r="Z364" t="str">
        <f t="shared" si="60"/>
        <v/>
      </c>
      <c r="AA364" t="str">
        <f t="shared" si="60"/>
        <v>x</v>
      </c>
      <c r="AB364" t="str">
        <f t="shared" si="60"/>
        <v/>
      </c>
      <c r="AC364" t="str">
        <f t="shared" si="60"/>
        <v/>
      </c>
      <c r="AD364" t="str">
        <f t="shared" si="60"/>
        <v/>
      </c>
      <c r="AE364" t="str">
        <f t="shared" si="60"/>
        <v>x</v>
      </c>
      <c r="AF364" t="str">
        <f t="shared" si="60"/>
        <v/>
      </c>
      <c r="AG364" t="str">
        <f t="shared" si="60"/>
        <v/>
      </c>
      <c r="AH364">
        <f t="shared" si="54"/>
        <v>0</v>
      </c>
      <c r="AI364">
        <f t="shared" si="55"/>
        <v>1</v>
      </c>
    </row>
    <row r="365" spans="2:35" hidden="1" x14ac:dyDescent="0.2">
      <c r="B365" s="21" t="str">
        <f>IF(ISNA(LOOKUP($C365,BLIOTECAS!$B$1:$B$27,BLIOTECAS!C$1:C$27)),"",LOOKUP($C365,BLIOTECAS!$B$1:$B$27,BLIOTECAS!C$1:C$27))</f>
        <v/>
      </c>
      <c r="C365" t="str">
        <f>TABLA!E365</f>
        <v>F. Odontología</v>
      </c>
      <c r="D365" s="134">
        <f>TABLA!AV365</f>
        <v>0</v>
      </c>
      <c r="E365" s="271">
        <f>TABLA!BA365</f>
        <v>0</v>
      </c>
      <c r="F365" t="str">
        <f t="shared" si="61"/>
        <v/>
      </c>
      <c r="G365" t="str">
        <f t="shared" si="61"/>
        <v/>
      </c>
      <c r="H365" t="str">
        <f t="shared" si="61"/>
        <v/>
      </c>
      <c r="I365" t="str">
        <f t="shared" si="61"/>
        <v/>
      </c>
      <c r="J365" t="str">
        <f t="shared" si="61"/>
        <v/>
      </c>
      <c r="K365" t="str">
        <f t="shared" si="61"/>
        <v/>
      </c>
      <c r="L365" t="str">
        <f t="shared" si="61"/>
        <v/>
      </c>
      <c r="M365" t="str">
        <f t="shared" si="61"/>
        <v/>
      </c>
      <c r="N365" t="str">
        <f t="shared" si="61"/>
        <v/>
      </c>
      <c r="O365" t="str">
        <f t="shared" si="61"/>
        <v/>
      </c>
      <c r="P365" t="str">
        <f t="shared" si="61"/>
        <v/>
      </c>
      <c r="Q365" t="str">
        <f t="shared" si="61"/>
        <v/>
      </c>
      <c r="R365" t="str">
        <f t="shared" si="61"/>
        <v/>
      </c>
      <c r="S365" t="str">
        <f t="shared" si="61"/>
        <v/>
      </c>
      <c r="T365" t="str">
        <f t="shared" si="61"/>
        <v/>
      </c>
      <c r="U365" t="str">
        <f t="shared" si="61"/>
        <v/>
      </c>
      <c r="V365" t="str">
        <f t="shared" si="60"/>
        <v/>
      </c>
      <c r="W365" t="str">
        <f t="shared" si="60"/>
        <v/>
      </c>
      <c r="X365" t="str">
        <f t="shared" si="60"/>
        <v/>
      </c>
      <c r="Y365" t="str">
        <f t="shared" si="60"/>
        <v/>
      </c>
      <c r="Z365" t="str">
        <f t="shared" si="60"/>
        <v/>
      </c>
      <c r="AA365" t="str">
        <f t="shared" si="60"/>
        <v/>
      </c>
      <c r="AB365" t="str">
        <f t="shared" si="60"/>
        <v/>
      </c>
      <c r="AC365" t="str">
        <f t="shared" si="60"/>
        <v/>
      </c>
      <c r="AD365" t="str">
        <f t="shared" si="60"/>
        <v/>
      </c>
      <c r="AE365" t="str">
        <f t="shared" si="60"/>
        <v/>
      </c>
      <c r="AF365" t="str">
        <f t="shared" si="60"/>
        <v/>
      </c>
      <c r="AG365" t="str">
        <f t="shared" si="60"/>
        <v/>
      </c>
      <c r="AH365">
        <f t="shared" si="54"/>
        <v>0</v>
      </c>
      <c r="AI365">
        <f t="shared" si="55"/>
        <v>0</v>
      </c>
    </row>
    <row r="366" spans="2:35" hidden="1" x14ac:dyDescent="0.2">
      <c r="B366" s="21" t="str">
        <f>IF(ISNA(LOOKUP($C366,BLIOTECAS!$B$1:$B$27,BLIOTECAS!C$1:C$27)),"",LOOKUP($C366,BLIOTECAS!$B$1:$B$27,BLIOTECAS!C$1:C$27))</f>
        <v/>
      </c>
      <c r="C366" t="str">
        <f>TABLA!E366</f>
        <v>F. Educación - Centro de Formación del Profesorado</v>
      </c>
      <c r="D366" s="134">
        <f>TABLA!AV366</f>
        <v>0</v>
      </c>
      <c r="E366" s="271">
        <f>TABLA!BA366</f>
        <v>0</v>
      </c>
      <c r="F366" t="str">
        <f t="shared" si="61"/>
        <v/>
      </c>
      <c r="G366" t="str">
        <f t="shared" si="61"/>
        <v/>
      </c>
      <c r="H366" t="str">
        <f t="shared" si="61"/>
        <v/>
      </c>
      <c r="I366" t="str">
        <f t="shared" si="61"/>
        <v/>
      </c>
      <c r="J366" t="str">
        <f t="shared" si="61"/>
        <v/>
      </c>
      <c r="K366" t="str">
        <f t="shared" si="61"/>
        <v/>
      </c>
      <c r="L366" t="str">
        <f t="shared" si="61"/>
        <v/>
      </c>
      <c r="M366" t="str">
        <f t="shared" si="61"/>
        <v/>
      </c>
      <c r="N366" t="str">
        <f t="shared" si="61"/>
        <v/>
      </c>
      <c r="O366" t="str">
        <f t="shared" si="61"/>
        <v/>
      </c>
      <c r="P366" t="str">
        <f t="shared" si="61"/>
        <v/>
      </c>
      <c r="Q366" t="str">
        <f t="shared" si="61"/>
        <v/>
      </c>
      <c r="R366" t="str">
        <f t="shared" si="61"/>
        <v/>
      </c>
      <c r="S366" t="str">
        <f t="shared" si="61"/>
        <v/>
      </c>
      <c r="T366" t="str">
        <f t="shared" si="61"/>
        <v/>
      </c>
      <c r="U366" t="str">
        <f t="shared" si="61"/>
        <v/>
      </c>
      <c r="V366" t="str">
        <f t="shared" si="60"/>
        <v/>
      </c>
      <c r="W366" t="str">
        <f t="shared" si="60"/>
        <v/>
      </c>
      <c r="X366" t="str">
        <f t="shared" si="60"/>
        <v/>
      </c>
      <c r="Y366" t="str">
        <f t="shared" si="60"/>
        <v/>
      </c>
      <c r="Z366" t="str">
        <f t="shared" si="60"/>
        <v/>
      </c>
      <c r="AA366" t="str">
        <f t="shared" si="60"/>
        <v/>
      </c>
      <c r="AB366" t="str">
        <f t="shared" si="60"/>
        <v/>
      </c>
      <c r="AC366" t="str">
        <f t="shared" si="60"/>
        <v/>
      </c>
      <c r="AD366" t="str">
        <f t="shared" si="60"/>
        <v/>
      </c>
      <c r="AE366" t="str">
        <f t="shared" si="60"/>
        <v/>
      </c>
      <c r="AF366" t="str">
        <f t="shared" si="60"/>
        <v/>
      </c>
      <c r="AG366" t="str">
        <f t="shared" si="60"/>
        <v/>
      </c>
      <c r="AH366">
        <f t="shared" si="54"/>
        <v>0</v>
      </c>
      <c r="AI366">
        <f t="shared" si="55"/>
        <v>0</v>
      </c>
    </row>
    <row r="367" spans="2:35" hidden="1" x14ac:dyDescent="0.2">
      <c r="B367" s="21" t="str">
        <f>IF(ISNA(LOOKUP($C367,BLIOTECAS!$B$1:$B$27,BLIOTECAS!C$1:C$27)),"",LOOKUP($C367,BLIOTECAS!$B$1:$B$27,BLIOTECAS!C$1:C$27))</f>
        <v/>
      </c>
      <c r="C367" t="str">
        <f>TABLA!E367</f>
        <v>F. Ciencias Físicas</v>
      </c>
      <c r="D367" s="134">
        <f>TABLA!AV367</f>
        <v>0</v>
      </c>
      <c r="E367" s="271">
        <f>TABLA!BA367</f>
        <v>0</v>
      </c>
      <c r="F367" t="str">
        <f t="shared" si="61"/>
        <v/>
      </c>
      <c r="G367" t="str">
        <f t="shared" si="61"/>
        <v/>
      </c>
      <c r="H367" t="str">
        <f t="shared" si="61"/>
        <v/>
      </c>
      <c r="I367" t="str">
        <f t="shared" si="61"/>
        <v/>
      </c>
      <c r="J367" t="str">
        <f t="shared" si="61"/>
        <v/>
      </c>
      <c r="K367" t="str">
        <f t="shared" si="61"/>
        <v/>
      </c>
      <c r="L367" t="str">
        <f t="shared" si="61"/>
        <v/>
      </c>
      <c r="M367" t="str">
        <f t="shared" si="61"/>
        <v/>
      </c>
      <c r="N367" t="str">
        <f t="shared" si="61"/>
        <v/>
      </c>
      <c r="O367" t="str">
        <f t="shared" si="61"/>
        <v/>
      </c>
      <c r="P367" t="str">
        <f t="shared" si="61"/>
        <v/>
      </c>
      <c r="Q367" t="str">
        <f t="shared" si="61"/>
        <v/>
      </c>
      <c r="R367" t="str">
        <f t="shared" si="61"/>
        <v/>
      </c>
      <c r="S367" t="str">
        <f t="shared" si="61"/>
        <v/>
      </c>
      <c r="T367" t="str">
        <f t="shared" si="61"/>
        <v/>
      </c>
      <c r="U367" t="str">
        <f t="shared" si="61"/>
        <v/>
      </c>
      <c r="V367" t="str">
        <f t="shared" si="60"/>
        <v/>
      </c>
      <c r="W367" t="str">
        <f t="shared" si="60"/>
        <v/>
      </c>
      <c r="X367" t="str">
        <f t="shared" si="60"/>
        <v/>
      </c>
      <c r="Y367" t="str">
        <f t="shared" si="60"/>
        <v/>
      </c>
      <c r="Z367" t="str">
        <f t="shared" si="60"/>
        <v/>
      </c>
      <c r="AA367" t="str">
        <f t="shared" si="60"/>
        <v/>
      </c>
      <c r="AB367" t="str">
        <f t="shared" si="60"/>
        <v/>
      </c>
      <c r="AC367" t="str">
        <f t="shared" si="60"/>
        <v/>
      </c>
      <c r="AD367" t="str">
        <f t="shared" si="60"/>
        <v/>
      </c>
      <c r="AE367" t="str">
        <f t="shared" si="60"/>
        <v/>
      </c>
      <c r="AF367" t="str">
        <f t="shared" si="60"/>
        <v/>
      </c>
      <c r="AG367" t="str">
        <f t="shared" si="60"/>
        <v/>
      </c>
      <c r="AH367">
        <f t="shared" si="54"/>
        <v>0</v>
      </c>
      <c r="AI367">
        <f t="shared" si="55"/>
        <v>0</v>
      </c>
    </row>
    <row r="368" spans="2:35" hidden="1" x14ac:dyDescent="0.2">
      <c r="B368" s="21" t="str">
        <f>IF(ISNA(LOOKUP($C368,BLIOTECAS!$B$1:$B$27,BLIOTECAS!C$1:C$27)),"",LOOKUP($C368,BLIOTECAS!$B$1:$B$27,BLIOTECAS!C$1:C$27))</f>
        <v/>
      </c>
      <c r="C368" t="str">
        <f>TABLA!E368</f>
        <v>F. Enfermería, Fisioterapia y Podología</v>
      </c>
      <c r="D368" s="134" t="str">
        <f>TABLA!AV368</f>
        <v>Servicio de apoyo a la búsqueda bibliográfica</v>
      </c>
      <c r="E368" s="271">
        <f>TABLA!BA368</f>
        <v>0</v>
      </c>
      <c r="F368" t="str">
        <f t="shared" si="61"/>
        <v/>
      </c>
      <c r="G368" t="str">
        <f t="shared" si="61"/>
        <v/>
      </c>
      <c r="H368" t="str">
        <f t="shared" si="61"/>
        <v/>
      </c>
      <c r="I368" t="str">
        <f t="shared" si="61"/>
        <v/>
      </c>
      <c r="J368" t="str">
        <f t="shared" si="61"/>
        <v/>
      </c>
      <c r="K368" t="str">
        <f t="shared" si="61"/>
        <v/>
      </c>
      <c r="L368" t="str">
        <f t="shared" si="61"/>
        <v/>
      </c>
      <c r="M368" t="str">
        <f t="shared" si="61"/>
        <v/>
      </c>
      <c r="N368" t="str">
        <f t="shared" si="61"/>
        <v/>
      </c>
      <c r="O368" t="str">
        <f t="shared" si="61"/>
        <v/>
      </c>
      <c r="P368" t="str">
        <f t="shared" si="61"/>
        <v/>
      </c>
      <c r="Q368" t="str">
        <f t="shared" si="61"/>
        <v/>
      </c>
      <c r="R368" t="str">
        <f t="shared" si="61"/>
        <v/>
      </c>
      <c r="S368" t="str">
        <f t="shared" si="61"/>
        <v/>
      </c>
      <c r="T368" t="str">
        <f t="shared" si="61"/>
        <v/>
      </c>
      <c r="U368" t="str">
        <f t="shared" ref="U368:AG383" si="62">IFERROR((IF(FIND(U$1,$E368,1)&gt;0,"x")),"")</f>
        <v/>
      </c>
      <c r="V368" t="str">
        <f t="shared" si="62"/>
        <v/>
      </c>
      <c r="W368" t="str">
        <f t="shared" si="62"/>
        <v/>
      </c>
      <c r="X368" t="str">
        <f t="shared" si="62"/>
        <v/>
      </c>
      <c r="Y368" t="str">
        <f t="shared" si="62"/>
        <v/>
      </c>
      <c r="Z368" t="str">
        <f t="shared" si="62"/>
        <v/>
      </c>
      <c r="AA368" t="str">
        <f t="shared" si="62"/>
        <v/>
      </c>
      <c r="AB368" t="str">
        <f t="shared" si="62"/>
        <v/>
      </c>
      <c r="AC368" t="str">
        <f t="shared" si="62"/>
        <v/>
      </c>
      <c r="AD368" t="str">
        <f t="shared" si="62"/>
        <v/>
      </c>
      <c r="AE368" t="str">
        <f t="shared" si="62"/>
        <v/>
      </c>
      <c r="AF368" t="str">
        <f t="shared" si="62"/>
        <v/>
      </c>
      <c r="AG368" t="str">
        <f t="shared" si="62"/>
        <v/>
      </c>
      <c r="AH368">
        <f t="shared" si="54"/>
        <v>1</v>
      </c>
      <c r="AI368">
        <f t="shared" si="55"/>
        <v>0</v>
      </c>
    </row>
    <row r="369" spans="2:35" hidden="1" x14ac:dyDescent="0.2">
      <c r="B369" s="21" t="str">
        <f>IF(ISNA(LOOKUP($C369,BLIOTECAS!$B$1:$B$27,BLIOTECAS!C$1:C$27)),"",LOOKUP($C369,BLIOTECAS!$B$1:$B$27,BLIOTECAS!C$1:C$27))</f>
        <v/>
      </c>
      <c r="C369" t="str">
        <f>TABLA!E369</f>
        <v>F. Veterinaria</v>
      </c>
      <c r="D369" s="134">
        <f>TABLA!AV369</f>
        <v>0</v>
      </c>
      <c r="E369" s="271">
        <f>TABLA!BA369</f>
        <v>0</v>
      </c>
      <c r="F369" t="str">
        <f t="shared" ref="F369:U384" si="63">IFERROR((IF(FIND(F$1,$E369,1)&gt;0,"x")),"")</f>
        <v/>
      </c>
      <c r="G369" t="str">
        <f t="shared" si="63"/>
        <v/>
      </c>
      <c r="H369" t="str">
        <f t="shared" si="63"/>
        <v/>
      </c>
      <c r="I369" t="str">
        <f t="shared" si="63"/>
        <v/>
      </c>
      <c r="J369" t="str">
        <f t="shared" si="63"/>
        <v/>
      </c>
      <c r="K369" t="str">
        <f t="shared" si="63"/>
        <v/>
      </c>
      <c r="L369" t="str">
        <f t="shared" si="63"/>
        <v/>
      </c>
      <c r="M369" t="str">
        <f t="shared" si="63"/>
        <v/>
      </c>
      <c r="N369" t="str">
        <f t="shared" si="63"/>
        <v/>
      </c>
      <c r="O369" t="str">
        <f t="shared" si="63"/>
        <v/>
      </c>
      <c r="P369" t="str">
        <f t="shared" si="63"/>
        <v/>
      </c>
      <c r="Q369" t="str">
        <f t="shared" si="63"/>
        <v/>
      </c>
      <c r="R369" t="str">
        <f t="shared" si="63"/>
        <v/>
      </c>
      <c r="S369" t="str">
        <f t="shared" si="63"/>
        <v/>
      </c>
      <c r="T369" t="str">
        <f t="shared" si="63"/>
        <v/>
      </c>
      <c r="U369" t="str">
        <f t="shared" si="63"/>
        <v/>
      </c>
      <c r="V369" t="str">
        <f t="shared" si="62"/>
        <v/>
      </c>
      <c r="W369" t="str">
        <f t="shared" si="62"/>
        <v/>
      </c>
      <c r="X369" t="str">
        <f t="shared" si="62"/>
        <v/>
      </c>
      <c r="Y369" t="str">
        <f t="shared" si="62"/>
        <v/>
      </c>
      <c r="Z369" t="str">
        <f t="shared" si="62"/>
        <v/>
      </c>
      <c r="AA369" t="str">
        <f t="shared" si="62"/>
        <v/>
      </c>
      <c r="AB369" t="str">
        <f t="shared" si="62"/>
        <v/>
      </c>
      <c r="AC369" t="str">
        <f t="shared" si="62"/>
        <v/>
      </c>
      <c r="AD369" t="str">
        <f t="shared" si="62"/>
        <v/>
      </c>
      <c r="AE369" t="str">
        <f t="shared" si="62"/>
        <v/>
      </c>
      <c r="AF369" t="str">
        <f t="shared" si="62"/>
        <v/>
      </c>
      <c r="AG369" t="str">
        <f t="shared" si="62"/>
        <v/>
      </c>
      <c r="AH369">
        <f t="shared" si="54"/>
        <v>0</v>
      </c>
      <c r="AI369">
        <f t="shared" si="55"/>
        <v>0</v>
      </c>
    </row>
    <row r="370" spans="2:35" hidden="1" x14ac:dyDescent="0.2">
      <c r="B370" s="21" t="str">
        <f>IF(ISNA(LOOKUP($C370,BLIOTECAS!$B$1:$B$27,BLIOTECAS!C$1:C$27)),"",LOOKUP($C370,BLIOTECAS!$B$1:$B$27,BLIOTECAS!C$1:C$27))</f>
        <v/>
      </c>
      <c r="C370" t="str">
        <f>TABLA!E370</f>
        <v>F. Filosofía</v>
      </c>
      <c r="D370" s="134">
        <f>TABLA!AV370</f>
        <v>0</v>
      </c>
      <c r="E370" s="271">
        <f>TABLA!BA370</f>
        <v>0</v>
      </c>
      <c r="F370" t="str">
        <f t="shared" si="63"/>
        <v/>
      </c>
      <c r="G370" t="str">
        <f t="shared" si="63"/>
        <v/>
      </c>
      <c r="H370" t="str">
        <f t="shared" si="63"/>
        <v/>
      </c>
      <c r="I370" t="str">
        <f t="shared" si="63"/>
        <v/>
      </c>
      <c r="J370" t="str">
        <f t="shared" si="63"/>
        <v/>
      </c>
      <c r="K370" t="str">
        <f t="shared" si="63"/>
        <v/>
      </c>
      <c r="L370" t="str">
        <f t="shared" si="63"/>
        <v/>
      </c>
      <c r="M370" t="str">
        <f t="shared" si="63"/>
        <v/>
      </c>
      <c r="N370" t="str">
        <f t="shared" si="63"/>
        <v/>
      </c>
      <c r="O370" t="str">
        <f t="shared" si="63"/>
        <v/>
      </c>
      <c r="P370" t="str">
        <f t="shared" si="63"/>
        <v/>
      </c>
      <c r="Q370" t="str">
        <f t="shared" si="63"/>
        <v/>
      </c>
      <c r="R370" t="str">
        <f t="shared" si="63"/>
        <v/>
      </c>
      <c r="S370" t="str">
        <f t="shared" si="63"/>
        <v/>
      </c>
      <c r="T370" t="str">
        <f t="shared" si="63"/>
        <v/>
      </c>
      <c r="U370" t="str">
        <f t="shared" si="63"/>
        <v/>
      </c>
      <c r="V370" t="str">
        <f t="shared" si="62"/>
        <v/>
      </c>
      <c r="W370" t="str">
        <f t="shared" si="62"/>
        <v/>
      </c>
      <c r="X370" t="str">
        <f t="shared" si="62"/>
        <v/>
      </c>
      <c r="Y370" t="str">
        <f t="shared" si="62"/>
        <v/>
      </c>
      <c r="Z370" t="str">
        <f t="shared" si="62"/>
        <v/>
      </c>
      <c r="AA370" t="str">
        <f t="shared" si="62"/>
        <v/>
      </c>
      <c r="AB370" t="str">
        <f t="shared" si="62"/>
        <v/>
      </c>
      <c r="AC370" t="str">
        <f t="shared" si="62"/>
        <v/>
      </c>
      <c r="AD370" t="str">
        <f t="shared" si="62"/>
        <v/>
      </c>
      <c r="AE370" t="str">
        <f t="shared" si="62"/>
        <v/>
      </c>
      <c r="AF370" t="str">
        <f t="shared" si="62"/>
        <v/>
      </c>
      <c r="AG370" t="str">
        <f t="shared" si="62"/>
        <v/>
      </c>
      <c r="AH370">
        <f t="shared" si="54"/>
        <v>0</v>
      </c>
      <c r="AI370">
        <f t="shared" si="55"/>
        <v>0</v>
      </c>
    </row>
    <row r="371" spans="2:35" hidden="1" x14ac:dyDescent="0.2">
      <c r="B371" s="21" t="str">
        <f>IF(ISNA(LOOKUP($C371,BLIOTECAS!$B$1:$B$27,BLIOTECAS!C$1:C$27)),"",LOOKUP($C371,BLIOTECAS!$B$1:$B$27,BLIOTECAS!C$1:C$27))</f>
        <v/>
      </c>
      <c r="C371" t="str">
        <f>TABLA!E371</f>
        <v>F. Ciencias Políticas y Sociología</v>
      </c>
      <c r="D371" s="134">
        <f>TABLA!AV371</f>
        <v>0</v>
      </c>
      <c r="E371" s="271">
        <f>TABLA!BA371</f>
        <v>0</v>
      </c>
      <c r="F371" t="str">
        <f t="shared" si="63"/>
        <v/>
      </c>
      <c r="G371" t="str">
        <f t="shared" si="63"/>
        <v/>
      </c>
      <c r="H371" t="str">
        <f t="shared" si="63"/>
        <v/>
      </c>
      <c r="I371" t="str">
        <f t="shared" si="63"/>
        <v/>
      </c>
      <c r="J371" t="str">
        <f t="shared" si="63"/>
        <v/>
      </c>
      <c r="K371" t="str">
        <f t="shared" si="63"/>
        <v/>
      </c>
      <c r="L371" t="str">
        <f t="shared" si="63"/>
        <v/>
      </c>
      <c r="M371" t="str">
        <f t="shared" si="63"/>
        <v/>
      </c>
      <c r="N371" t="str">
        <f t="shared" si="63"/>
        <v/>
      </c>
      <c r="O371" t="str">
        <f t="shared" si="63"/>
        <v/>
      </c>
      <c r="P371" t="str">
        <f t="shared" si="63"/>
        <v/>
      </c>
      <c r="Q371" t="str">
        <f t="shared" si="63"/>
        <v/>
      </c>
      <c r="R371" t="str">
        <f t="shared" si="63"/>
        <v/>
      </c>
      <c r="S371" t="str">
        <f t="shared" si="63"/>
        <v/>
      </c>
      <c r="T371" t="str">
        <f t="shared" si="63"/>
        <v/>
      </c>
      <c r="U371" t="str">
        <f t="shared" si="63"/>
        <v/>
      </c>
      <c r="V371" t="str">
        <f t="shared" si="62"/>
        <v/>
      </c>
      <c r="W371" t="str">
        <f t="shared" si="62"/>
        <v/>
      </c>
      <c r="X371" t="str">
        <f t="shared" si="62"/>
        <v/>
      </c>
      <c r="Y371" t="str">
        <f t="shared" si="62"/>
        <v/>
      </c>
      <c r="Z371" t="str">
        <f t="shared" si="62"/>
        <v/>
      </c>
      <c r="AA371" t="str">
        <f t="shared" si="62"/>
        <v/>
      </c>
      <c r="AB371" t="str">
        <f t="shared" si="62"/>
        <v/>
      </c>
      <c r="AC371" t="str">
        <f t="shared" si="62"/>
        <v/>
      </c>
      <c r="AD371" t="str">
        <f t="shared" si="62"/>
        <v/>
      </c>
      <c r="AE371" t="str">
        <f t="shared" si="62"/>
        <v/>
      </c>
      <c r="AF371" t="str">
        <f t="shared" si="62"/>
        <v/>
      </c>
      <c r="AG371" t="str">
        <f t="shared" si="62"/>
        <v/>
      </c>
      <c r="AH371">
        <f t="shared" si="54"/>
        <v>0</v>
      </c>
      <c r="AI371">
        <f t="shared" si="55"/>
        <v>0</v>
      </c>
    </row>
    <row r="372" spans="2:35" hidden="1" x14ac:dyDescent="0.2">
      <c r="B372" s="21" t="str">
        <f>IF(ISNA(LOOKUP($C372,BLIOTECAS!$B$1:$B$27,BLIOTECAS!C$1:C$27)),"",LOOKUP($C372,BLIOTECAS!$B$1:$B$27,BLIOTECAS!C$1:C$27))</f>
        <v/>
      </c>
      <c r="C372" t="str">
        <f>TABLA!E372</f>
        <v>F. Ciencias Políticas y Sociología</v>
      </c>
      <c r="D372" s="134" t="str">
        <f>TABLA!AV372</f>
        <v>Tics y lectura</v>
      </c>
      <c r="E372" s="271">
        <f>TABLA!BA372</f>
        <v>0</v>
      </c>
      <c r="F372" t="str">
        <f t="shared" si="63"/>
        <v/>
      </c>
      <c r="G372" t="str">
        <f t="shared" si="63"/>
        <v/>
      </c>
      <c r="H372" t="str">
        <f t="shared" si="63"/>
        <v/>
      </c>
      <c r="I372" t="str">
        <f t="shared" si="63"/>
        <v/>
      </c>
      <c r="J372" t="str">
        <f t="shared" si="63"/>
        <v/>
      </c>
      <c r="K372" t="str">
        <f t="shared" si="63"/>
        <v/>
      </c>
      <c r="L372" t="str">
        <f t="shared" si="63"/>
        <v/>
      </c>
      <c r="M372" t="str">
        <f t="shared" si="63"/>
        <v/>
      </c>
      <c r="N372" t="str">
        <f t="shared" si="63"/>
        <v/>
      </c>
      <c r="O372" t="str">
        <f t="shared" si="63"/>
        <v/>
      </c>
      <c r="P372" t="str">
        <f t="shared" si="63"/>
        <v/>
      </c>
      <c r="Q372" t="str">
        <f t="shared" si="63"/>
        <v/>
      </c>
      <c r="R372" t="str">
        <f t="shared" si="63"/>
        <v/>
      </c>
      <c r="S372" t="str">
        <f t="shared" si="63"/>
        <v/>
      </c>
      <c r="T372" t="str">
        <f t="shared" si="63"/>
        <v/>
      </c>
      <c r="U372" t="str">
        <f t="shared" si="63"/>
        <v/>
      </c>
      <c r="V372" t="str">
        <f t="shared" si="62"/>
        <v/>
      </c>
      <c r="W372" t="str">
        <f t="shared" si="62"/>
        <v/>
      </c>
      <c r="X372" t="str">
        <f t="shared" si="62"/>
        <v/>
      </c>
      <c r="Y372" t="str">
        <f t="shared" si="62"/>
        <v/>
      </c>
      <c r="Z372" t="str">
        <f t="shared" si="62"/>
        <v/>
      </c>
      <c r="AA372" t="str">
        <f t="shared" si="62"/>
        <v/>
      </c>
      <c r="AB372" t="str">
        <f t="shared" si="62"/>
        <v/>
      </c>
      <c r="AC372" t="str">
        <f t="shared" si="62"/>
        <v/>
      </c>
      <c r="AD372" t="str">
        <f t="shared" si="62"/>
        <v/>
      </c>
      <c r="AE372" t="str">
        <f t="shared" si="62"/>
        <v/>
      </c>
      <c r="AF372" t="str">
        <f t="shared" si="62"/>
        <v/>
      </c>
      <c r="AG372" t="str">
        <f t="shared" si="62"/>
        <v/>
      </c>
      <c r="AH372">
        <f t="shared" si="54"/>
        <v>1</v>
      </c>
      <c r="AI372">
        <f t="shared" si="55"/>
        <v>0</v>
      </c>
    </row>
    <row r="373" spans="2:35" hidden="1" x14ac:dyDescent="0.2">
      <c r="B373" s="21" t="str">
        <f>IF(ISNA(LOOKUP($C373,BLIOTECAS!$B$1:$B$27,BLIOTECAS!C$1:C$27)),"",LOOKUP($C373,BLIOTECAS!$B$1:$B$27,BLIOTECAS!C$1:C$27))</f>
        <v/>
      </c>
      <c r="C373" t="str">
        <f>TABLA!E373</f>
        <v>F. Ciencias Económicas y Empresariales</v>
      </c>
      <c r="D373" s="134">
        <f>TABLA!AV373</f>
        <v>0</v>
      </c>
      <c r="E373" s="271">
        <f>TABLA!BA373</f>
        <v>0</v>
      </c>
      <c r="F373" t="str">
        <f t="shared" si="63"/>
        <v/>
      </c>
      <c r="G373" t="str">
        <f t="shared" si="63"/>
        <v/>
      </c>
      <c r="H373" t="str">
        <f t="shared" si="63"/>
        <v/>
      </c>
      <c r="I373" t="str">
        <f t="shared" si="63"/>
        <v/>
      </c>
      <c r="J373" t="str">
        <f t="shared" si="63"/>
        <v/>
      </c>
      <c r="K373" t="str">
        <f t="shared" si="63"/>
        <v/>
      </c>
      <c r="L373" t="str">
        <f t="shared" si="63"/>
        <v/>
      </c>
      <c r="M373" t="str">
        <f t="shared" si="63"/>
        <v/>
      </c>
      <c r="N373" t="str">
        <f t="shared" si="63"/>
        <v/>
      </c>
      <c r="O373" t="str">
        <f t="shared" si="63"/>
        <v/>
      </c>
      <c r="P373" t="str">
        <f t="shared" si="63"/>
        <v/>
      </c>
      <c r="Q373" t="str">
        <f t="shared" si="63"/>
        <v/>
      </c>
      <c r="R373" t="str">
        <f t="shared" si="63"/>
        <v/>
      </c>
      <c r="S373" t="str">
        <f t="shared" si="63"/>
        <v/>
      </c>
      <c r="T373" t="str">
        <f t="shared" si="63"/>
        <v/>
      </c>
      <c r="U373" t="str">
        <f t="shared" si="63"/>
        <v/>
      </c>
      <c r="V373" t="str">
        <f t="shared" si="62"/>
        <v/>
      </c>
      <c r="W373" t="str">
        <f t="shared" si="62"/>
        <v/>
      </c>
      <c r="X373" t="str">
        <f t="shared" si="62"/>
        <v/>
      </c>
      <c r="Y373" t="str">
        <f t="shared" si="62"/>
        <v/>
      </c>
      <c r="Z373" t="str">
        <f t="shared" si="62"/>
        <v/>
      </c>
      <c r="AA373" t="str">
        <f t="shared" si="62"/>
        <v/>
      </c>
      <c r="AB373" t="str">
        <f t="shared" si="62"/>
        <v/>
      </c>
      <c r="AC373" t="str">
        <f t="shared" si="62"/>
        <v/>
      </c>
      <c r="AD373" t="str">
        <f t="shared" si="62"/>
        <v/>
      </c>
      <c r="AE373" t="str">
        <f t="shared" si="62"/>
        <v/>
      </c>
      <c r="AF373" t="str">
        <f t="shared" si="62"/>
        <v/>
      </c>
      <c r="AG373" t="str">
        <f t="shared" si="62"/>
        <v/>
      </c>
      <c r="AH373">
        <f t="shared" si="54"/>
        <v>0</v>
      </c>
      <c r="AI373">
        <f t="shared" si="55"/>
        <v>0</v>
      </c>
    </row>
    <row r="374" spans="2:35" hidden="1" x14ac:dyDescent="0.2">
      <c r="B374" s="21" t="str">
        <f>IF(ISNA(LOOKUP($C374,BLIOTECAS!$B$1:$B$27,BLIOTECAS!C$1:C$27)),"",LOOKUP($C374,BLIOTECAS!$B$1:$B$27,BLIOTECAS!C$1:C$27))</f>
        <v/>
      </c>
      <c r="C374" t="str">
        <f>TABLA!E374</f>
        <v>F. Derecho</v>
      </c>
      <c r="D374" s="134">
        <f>TABLA!AV374</f>
        <v>0</v>
      </c>
      <c r="E374" s="271">
        <f>TABLA!BA374</f>
        <v>0</v>
      </c>
      <c r="F374" t="str">
        <f t="shared" si="63"/>
        <v/>
      </c>
      <c r="G374" t="str">
        <f t="shared" si="63"/>
        <v/>
      </c>
      <c r="H374" t="str">
        <f t="shared" si="63"/>
        <v/>
      </c>
      <c r="I374" t="str">
        <f t="shared" si="63"/>
        <v/>
      </c>
      <c r="J374" t="str">
        <f t="shared" si="63"/>
        <v/>
      </c>
      <c r="K374" t="str">
        <f t="shared" si="63"/>
        <v/>
      </c>
      <c r="L374" t="str">
        <f t="shared" si="63"/>
        <v/>
      </c>
      <c r="M374" t="str">
        <f t="shared" si="63"/>
        <v/>
      </c>
      <c r="N374" t="str">
        <f t="shared" si="63"/>
        <v/>
      </c>
      <c r="O374" t="str">
        <f t="shared" si="63"/>
        <v/>
      </c>
      <c r="P374" t="str">
        <f t="shared" si="63"/>
        <v/>
      </c>
      <c r="Q374" t="str">
        <f t="shared" si="63"/>
        <v/>
      </c>
      <c r="R374" t="str">
        <f t="shared" si="63"/>
        <v/>
      </c>
      <c r="S374" t="str">
        <f t="shared" si="63"/>
        <v/>
      </c>
      <c r="T374" t="str">
        <f t="shared" si="63"/>
        <v/>
      </c>
      <c r="U374" t="str">
        <f t="shared" si="63"/>
        <v/>
      </c>
      <c r="V374" t="str">
        <f t="shared" si="62"/>
        <v/>
      </c>
      <c r="W374" t="str">
        <f t="shared" si="62"/>
        <v/>
      </c>
      <c r="X374" t="str">
        <f t="shared" si="62"/>
        <v/>
      </c>
      <c r="Y374" t="str">
        <f t="shared" si="62"/>
        <v/>
      </c>
      <c r="Z374" t="str">
        <f t="shared" si="62"/>
        <v/>
      </c>
      <c r="AA374" t="str">
        <f t="shared" si="62"/>
        <v/>
      </c>
      <c r="AB374" t="str">
        <f t="shared" si="62"/>
        <v/>
      </c>
      <c r="AC374" t="str">
        <f t="shared" si="62"/>
        <v/>
      </c>
      <c r="AD374" t="str">
        <f t="shared" si="62"/>
        <v/>
      </c>
      <c r="AE374" t="str">
        <f t="shared" si="62"/>
        <v/>
      </c>
      <c r="AF374" t="str">
        <f t="shared" si="62"/>
        <v/>
      </c>
      <c r="AG374" t="str">
        <f t="shared" si="62"/>
        <v/>
      </c>
      <c r="AH374">
        <f t="shared" si="54"/>
        <v>0</v>
      </c>
      <c r="AI374">
        <f t="shared" si="55"/>
        <v>0</v>
      </c>
    </row>
    <row r="375" spans="2:35" hidden="1" x14ac:dyDescent="0.2">
      <c r="B375" s="21" t="str">
        <f>IF(ISNA(LOOKUP($C375,BLIOTECAS!$B$1:$B$27,BLIOTECAS!C$1:C$27)),"",LOOKUP($C375,BLIOTECAS!$B$1:$B$27,BLIOTECAS!C$1:C$27))</f>
        <v/>
      </c>
      <c r="C375" t="str">
        <f>TABLA!E375</f>
        <v>F. Derecho</v>
      </c>
      <c r="D375" s="134">
        <f>TABLA!AV375</f>
        <v>0</v>
      </c>
      <c r="E375" s="271">
        <f>TABLA!BA375</f>
        <v>0</v>
      </c>
      <c r="F375" t="str">
        <f t="shared" si="63"/>
        <v/>
      </c>
      <c r="G375" t="str">
        <f t="shared" si="63"/>
        <v/>
      </c>
      <c r="H375" t="str">
        <f t="shared" si="63"/>
        <v/>
      </c>
      <c r="I375" t="str">
        <f t="shared" si="63"/>
        <v/>
      </c>
      <c r="J375" t="str">
        <f t="shared" si="63"/>
        <v/>
      </c>
      <c r="K375" t="str">
        <f t="shared" si="63"/>
        <v/>
      </c>
      <c r="L375" t="str">
        <f t="shared" si="63"/>
        <v/>
      </c>
      <c r="M375" t="str">
        <f t="shared" si="63"/>
        <v/>
      </c>
      <c r="N375" t="str">
        <f t="shared" si="63"/>
        <v/>
      </c>
      <c r="O375" t="str">
        <f t="shared" si="63"/>
        <v/>
      </c>
      <c r="P375" t="str">
        <f t="shared" si="63"/>
        <v/>
      </c>
      <c r="Q375" t="str">
        <f t="shared" si="63"/>
        <v/>
      </c>
      <c r="R375" t="str">
        <f t="shared" si="63"/>
        <v/>
      </c>
      <c r="S375" t="str">
        <f t="shared" si="63"/>
        <v/>
      </c>
      <c r="T375" t="str">
        <f t="shared" si="63"/>
        <v/>
      </c>
      <c r="U375" t="str">
        <f t="shared" si="63"/>
        <v/>
      </c>
      <c r="V375" t="str">
        <f t="shared" si="62"/>
        <v/>
      </c>
      <c r="W375" t="str">
        <f t="shared" si="62"/>
        <v/>
      </c>
      <c r="X375" t="str">
        <f t="shared" si="62"/>
        <v/>
      </c>
      <c r="Y375" t="str">
        <f t="shared" si="62"/>
        <v/>
      </c>
      <c r="Z375" t="str">
        <f t="shared" si="62"/>
        <v/>
      </c>
      <c r="AA375" t="str">
        <f t="shared" si="62"/>
        <v/>
      </c>
      <c r="AB375" t="str">
        <f t="shared" si="62"/>
        <v/>
      </c>
      <c r="AC375" t="str">
        <f t="shared" si="62"/>
        <v/>
      </c>
      <c r="AD375" t="str">
        <f t="shared" si="62"/>
        <v/>
      </c>
      <c r="AE375" t="str">
        <f t="shared" si="62"/>
        <v/>
      </c>
      <c r="AF375" t="str">
        <f t="shared" si="62"/>
        <v/>
      </c>
      <c r="AG375" t="str">
        <f t="shared" si="62"/>
        <v/>
      </c>
      <c r="AH375">
        <f t="shared" si="54"/>
        <v>0</v>
      </c>
      <c r="AI375">
        <f t="shared" si="55"/>
        <v>0</v>
      </c>
    </row>
    <row r="376" spans="2:35" hidden="1" x14ac:dyDescent="0.2">
      <c r="B376" s="21" t="str">
        <f>IF(ISNA(LOOKUP($C376,BLIOTECAS!$B$1:$B$27,BLIOTECAS!C$1:C$27)),"",LOOKUP($C376,BLIOTECAS!$B$1:$B$27,BLIOTECAS!C$1:C$27))</f>
        <v/>
      </c>
      <c r="C376" t="str">
        <f>TABLA!E376</f>
        <v>F. Geografía e Historia</v>
      </c>
      <c r="D376" s="134">
        <f>TABLA!AV376</f>
        <v>0</v>
      </c>
      <c r="E376" s="271">
        <f>TABLA!BA376</f>
        <v>0</v>
      </c>
      <c r="F376" t="str">
        <f t="shared" si="63"/>
        <v/>
      </c>
      <c r="G376" t="str">
        <f t="shared" si="63"/>
        <v/>
      </c>
      <c r="H376" t="str">
        <f t="shared" si="63"/>
        <v/>
      </c>
      <c r="I376" t="str">
        <f t="shared" si="63"/>
        <v/>
      </c>
      <c r="J376" t="str">
        <f t="shared" si="63"/>
        <v/>
      </c>
      <c r="K376" t="str">
        <f t="shared" si="63"/>
        <v/>
      </c>
      <c r="L376" t="str">
        <f t="shared" si="63"/>
        <v/>
      </c>
      <c r="M376" t="str">
        <f t="shared" si="63"/>
        <v/>
      </c>
      <c r="N376" t="str">
        <f t="shared" si="63"/>
        <v/>
      </c>
      <c r="O376" t="str">
        <f t="shared" si="63"/>
        <v/>
      </c>
      <c r="P376" t="str">
        <f t="shared" si="63"/>
        <v/>
      </c>
      <c r="Q376" t="str">
        <f t="shared" si="63"/>
        <v/>
      </c>
      <c r="R376" t="str">
        <f t="shared" si="63"/>
        <v/>
      </c>
      <c r="S376" t="str">
        <f t="shared" si="63"/>
        <v/>
      </c>
      <c r="T376" t="str">
        <f t="shared" si="63"/>
        <v/>
      </c>
      <c r="U376" t="str">
        <f t="shared" si="63"/>
        <v/>
      </c>
      <c r="V376" t="str">
        <f t="shared" si="62"/>
        <v/>
      </c>
      <c r="W376" t="str">
        <f t="shared" si="62"/>
        <v/>
      </c>
      <c r="X376" t="str">
        <f t="shared" si="62"/>
        <v/>
      </c>
      <c r="Y376" t="str">
        <f t="shared" si="62"/>
        <v/>
      </c>
      <c r="Z376" t="str">
        <f t="shared" si="62"/>
        <v/>
      </c>
      <c r="AA376" t="str">
        <f t="shared" si="62"/>
        <v/>
      </c>
      <c r="AB376" t="str">
        <f t="shared" si="62"/>
        <v/>
      </c>
      <c r="AC376" t="str">
        <f t="shared" si="62"/>
        <v/>
      </c>
      <c r="AD376" t="str">
        <f t="shared" si="62"/>
        <v/>
      </c>
      <c r="AE376" t="str">
        <f t="shared" si="62"/>
        <v/>
      </c>
      <c r="AF376" t="str">
        <f t="shared" si="62"/>
        <v/>
      </c>
      <c r="AG376" t="str">
        <f t="shared" si="62"/>
        <v/>
      </c>
      <c r="AH376">
        <f t="shared" si="54"/>
        <v>0</v>
      </c>
      <c r="AI376">
        <f t="shared" si="55"/>
        <v>0</v>
      </c>
    </row>
    <row r="377" spans="2:35" ht="102" hidden="1" x14ac:dyDescent="0.2">
      <c r="B377" s="21" t="str">
        <f>IF(ISNA(LOOKUP($C377,BLIOTECAS!$B$1:$B$27,BLIOTECAS!C$1:C$27)),"",LOOKUP($C377,BLIOTECAS!$B$1:$B$27,BLIOTECAS!C$1:C$27))</f>
        <v/>
      </c>
      <c r="C377" t="str">
        <f>TABLA!E377</f>
        <v>F. Derecho</v>
      </c>
      <c r="D377" s="134" t="str">
        <f>TABLA!AV377</f>
        <v>que los cursos estén organizados y grabados de forma permanente para ser utilizados en cualquier momento, y puestos en un lugar muy visible de la página inicial de la biblioteca, igual que los enlaces a los usos más frecuentes y/o de más difícil acceso (por ejemplo revistas suscritas exteriores y que sólo se pueden obtener con VPN tunel)</v>
      </c>
      <c r="E377" s="271" t="str">
        <f>TABLA!BA377</f>
        <v>Quitar las imágenes muy grandes y en su lugar porner una especie de "índice" (con los enlaces adecuados) a los servicios más frecuentes Y/o de más difícil acceso</v>
      </c>
      <c r="F377" t="str">
        <f t="shared" si="63"/>
        <v/>
      </c>
      <c r="G377" t="str">
        <f t="shared" si="63"/>
        <v/>
      </c>
      <c r="H377" t="str">
        <f t="shared" si="63"/>
        <v/>
      </c>
      <c r="I377" t="str">
        <f t="shared" si="63"/>
        <v/>
      </c>
      <c r="J377" t="str">
        <f t="shared" si="63"/>
        <v/>
      </c>
      <c r="K377" t="str">
        <f t="shared" si="63"/>
        <v/>
      </c>
      <c r="L377" t="str">
        <f t="shared" si="63"/>
        <v/>
      </c>
      <c r="M377" t="str">
        <f t="shared" si="63"/>
        <v/>
      </c>
      <c r="N377" t="str">
        <f t="shared" si="63"/>
        <v/>
      </c>
      <c r="O377" t="str">
        <f t="shared" si="63"/>
        <v/>
      </c>
      <c r="P377" t="str">
        <f t="shared" si="63"/>
        <v/>
      </c>
      <c r="Q377" t="str">
        <f t="shared" si="63"/>
        <v/>
      </c>
      <c r="R377" t="str">
        <f t="shared" si="63"/>
        <v/>
      </c>
      <c r="S377" t="str">
        <f t="shared" si="63"/>
        <v/>
      </c>
      <c r="T377" t="str">
        <f t="shared" si="63"/>
        <v/>
      </c>
      <c r="U377" t="str">
        <f t="shared" si="63"/>
        <v/>
      </c>
      <c r="V377" t="str">
        <f t="shared" si="62"/>
        <v/>
      </c>
      <c r="W377" t="str">
        <f t="shared" si="62"/>
        <v/>
      </c>
      <c r="X377" t="str">
        <f t="shared" si="62"/>
        <v/>
      </c>
      <c r="Y377" t="str">
        <f t="shared" si="62"/>
        <v/>
      </c>
      <c r="Z377" t="str">
        <f t="shared" si="62"/>
        <v/>
      </c>
      <c r="AA377" t="str">
        <f t="shared" si="62"/>
        <v/>
      </c>
      <c r="AB377" t="str">
        <f t="shared" si="62"/>
        <v/>
      </c>
      <c r="AC377" t="str">
        <f t="shared" si="62"/>
        <v/>
      </c>
      <c r="AD377" t="str">
        <f t="shared" si="62"/>
        <v/>
      </c>
      <c r="AE377" t="str">
        <f t="shared" si="62"/>
        <v/>
      </c>
      <c r="AF377" t="str">
        <f t="shared" si="62"/>
        <v/>
      </c>
      <c r="AG377" t="str">
        <f t="shared" si="62"/>
        <v/>
      </c>
      <c r="AH377">
        <f t="shared" si="54"/>
        <v>1</v>
      </c>
      <c r="AI377">
        <f t="shared" si="55"/>
        <v>1</v>
      </c>
    </row>
    <row r="378" spans="2:35" hidden="1" x14ac:dyDescent="0.2">
      <c r="B378" s="21" t="str">
        <f>IF(ISNA(LOOKUP($C378,BLIOTECAS!$B$1:$B$27,BLIOTECAS!C$1:C$27)),"",LOOKUP($C378,BLIOTECAS!$B$1:$B$27,BLIOTECAS!C$1:C$27))</f>
        <v/>
      </c>
      <c r="C378" t="str">
        <f>TABLA!E378</f>
        <v>F. Derecho</v>
      </c>
      <c r="D378" s="134">
        <f>TABLA!AV378</f>
        <v>0</v>
      </c>
      <c r="E378" s="271">
        <f>TABLA!BA378</f>
        <v>0</v>
      </c>
      <c r="F378" t="str">
        <f t="shared" si="63"/>
        <v/>
      </c>
      <c r="G378" t="str">
        <f t="shared" si="63"/>
        <v/>
      </c>
      <c r="H378" t="str">
        <f t="shared" si="63"/>
        <v/>
      </c>
      <c r="I378" t="str">
        <f t="shared" si="63"/>
        <v/>
      </c>
      <c r="J378" t="str">
        <f t="shared" si="63"/>
        <v/>
      </c>
      <c r="K378" t="str">
        <f t="shared" si="63"/>
        <v/>
      </c>
      <c r="L378" t="str">
        <f t="shared" si="63"/>
        <v/>
      </c>
      <c r="M378" t="str">
        <f t="shared" si="63"/>
        <v/>
      </c>
      <c r="N378" t="str">
        <f t="shared" si="63"/>
        <v/>
      </c>
      <c r="O378" t="str">
        <f t="shared" si="63"/>
        <v/>
      </c>
      <c r="P378" t="str">
        <f t="shared" si="63"/>
        <v/>
      </c>
      <c r="Q378" t="str">
        <f t="shared" si="63"/>
        <v/>
      </c>
      <c r="R378" t="str">
        <f t="shared" si="63"/>
        <v/>
      </c>
      <c r="S378" t="str">
        <f t="shared" si="63"/>
        <v/>
      </c>
      <c r="T378" t="str">
        <f t="shared" si="63"/>
        <v/>
      </c>
      <c r="U378" t="str">
        <f t="shared" si="63"/>
        <v/>
      </c>
      <c r="V378" t="str">
        <f t="shared" si="62"/>
        <v/>
      </c>
      <c r="W378" t="str">
        <f t="shared" si="62"/>
        <v/>
      </c>
      <c r="X378" t="str">
        <f t="shared" si="62"/>
        <v/>
      </c>
      <c r="Y378" t="str">
        <f t="shared" si="62"/>
        <v/>
      </c>
      <c r="Z378" t="str">
        <f t="shared" si="62"/>
        <v/>
      </c>
      <c r="AA378" t="str">
        <f t="shared" si="62"/>
        <v/>
      </c>
      <c r="AB378" t="str">
        <f t="shared" si="62"/>
        <v/>
      </c>
      <c r="AC378" t="str">
        <f t="shared" si="62"/>
        <v/>
      </c>
      <c r="AD378" t="str">
        <f t="shared" si="62"/>
        <v/>
      </c>
      <c r="AE378" t="str">
        <f t="shared" si="62"/>
        <v/>
      </c>
      <c r="AF378" t="str">
        <f t="shared" si="62"/>
        <v/>
      </c>
      <c r="AG378" t="str">
        <f t="shared" si="62"/>
        <v/>
      </c>
      <c r="AH378">
        <f t="shared" si="54"/>
        <v>0</v>
      </c>
      <c r="AI378">
        <f t="shared" si="55"/>
        <v>0</v>
      </c>
    </row>
    <row r="379" spans="2:35" hidden="1" x14ac:dyDescent="0.2">
      <c r="B379" s="21" t="str">
        <f>IF(ISNA(LOOKUP($C379,BLIOTECAS!$B$1:$B$27,BLIOTECAS!C$1:C$27)),"",LOOKUP($C379,BLIOTECAS!$B$1:$B$27,BLIOTECAS!C$1:C$27))</f>
        <v/>
      </c>
      <c r="C379" t="str">
        <f>TABLA!E379</f>
        <v>F. Ciencias Químicas</v>
      </c>
      <c r="D379" s="134">
        <f>TABLA!AV379</f>
        <v>0</v>
      </c>
      <c r="E379" s="271">
        <f>TABLA!BA379</f>
        <v>0</v>
      </c>
      <c r="F379" t="str">
        <f t="shared" si="63"/>
        <v/>
      </c>
      <c r="G379" t="str">
        <f t="shared" si="63"/>
        <v/>
      </c>
      <c r="H379" t="str">
        <f t="shared" si="63"/>
        <v/>
      </c>
      <c r="I379" t="str">
        <f t="shared" si="63"/>
        <v/>
      </c>
      <c r="J379" t="str">
        <f t="shared" si="63"/>
        <v/>
      </c>
      <c r="K379" t="str">
        <f t="shared" si="63"/>
        <v/>
      </c>
      <c r="L379" t="str">
        <f t="shared" si="63"/>
        <v/>
      </c>
      <c r="M379" t="str">
        <f t="shared" si="63"/>
        <v/>
      </c>
      <c r="N379" t="str">
        <f t="shared" si="63"/>
        <v/>
      </c>
      <c r="O379" t="str">
        <f t="shared" si="63"/>
        <v/>
      </c>
      <c r="P379" t="str">
        <f t="shared" si="63"/>
        <v/>
      </c>
      <c r="Q379" t="str">
        <f t="shared" si="63"/>
        <v/>
      </c>
      <c r="R379" t="str">
        <f t="shared" si="63"/>
        <v/>
      </c>
      <c r="S379" t="str">
        <f t="shared" si="63"/>
        <v/>
      </c>
      <c r="T379" t="str">
        <f t="shared" si="63"/>
        <v/>
      </c>
      <c r="U379" t="str">
        <f t="shared" si="63"/>
        <v/>
      </c>
      <c r="V379" t="str">
        <f t="shared" si="62"/>
        <v/>
      </c>
      <c r="W379" t="str">
        <f t="shared" si="62"/>
        <v/>
      </c>
      <c r="X379" t="str">
        <f t="shared" si="62"/>
        <v/>
      </c>
      <c r="Y379" t="str">
        <f t="shared" si="62"/>
        <v/>
      </c>
      <c r="Z379" t="str">
        <f t="shared" si="62"/>
        <v/>
      </c>
      <c r="AA379" t="str">
        <f t="shared" si="62"/>
        <v/>
      </c>
      <c r="AB379" t="str">
        <f t="shared" si="62"/>
        <v/>
      </c>
      <c r="AC379" t="str">
        <f t="shared" si="62"/>
        <v/>
      </c>
      <c r="AD379" t="str">
        <f t="shared" si="62"/>
        <v/>
      </c>
      <c r="AE379" t="str">
        <f t="shared" si="62"/>
        <v/>
      </c>
      <c r="AF379" t="str">
        <f t="shared" si="62"/>
        <v/>
      </c>
      <c r="AG379" t="str">
        <f t="shared" si="62"/>
        <v/>
      </c>
      <c r="AH379">
        <f t="shared" si="54"/>
        <v>0</v>
      </c>
      <c r="AI379">
        <f t="shared" si="55"/>
        <v>0</v>
      </c>
    </row>
    <row r="380" spans="2:35" hidden="1" x14ac:dyDescent="0.2">
      <c r="B380" s="21" t="str">
        <f>IF(ISNA(LOOKUP($C380,BLIOTECAS!$B$1:$B$27,BLIOTECAS!C$1:C$27)),"",LOOKUP($C380,BLIOTECAS!$B$1:$B$27,BLIOTECAS!C$1:C$27))</f>
        <v/>
      </c>
      <c r="C380" t="str">
        <f>TABLA!E380</f>
        <v>F. Filología</v>
      </c>
      <c r="D380" s="134">
        <f>TABLA!AV380</f>
        <v>0</v>
      </c>
      <c r="E380" s="271">
        <f>TABLA!BA380</f>
        <v>0</v>
      </c>
      <c r="F380" t="str">
        <f t="shared" si="63"/>
        <v/>
      </c>
      <c r="G380" t="str">
        <f t="shared" si="63"/>
        <v/>
      </c>
      <c r="H380" t="str">
        <f t="shared" si="63"/>
        <v/>
      </c>
      <c r="I380" t="str">
        <f t="shared" si="63"/>
        <v/>
      </c>
      <c r="J380" t="str">
        <f t="shared" si="63"/>
        <v/>
      </c>
      <c r="K380" t="str">
        <f t="shared" si="63"/>
        <v/>
      </c>
      <c r="L380" t="str">
        <f t="shared" si="63"/>
        <v/>
      </c>
      <c r="M380" t="str">
        <f t="shared" si="63"/>
        <v/>
      </c>
      <c r="N380" t="str">
        <f t="shared" si="63"/>
        <v/>
      </c>
      <c r="O380" t="str">
        <f t="shared" si="63"/>
        <v/>
      </c>
      <c r="P380" t="str">
        <f t="shared" si="63"/>
        <v/>
      </c>
      <c r="Q380" t="str">
        <f t="shared" si="63"/>
        <v/>
      </c>
      <c r="R380" t="str">
        <f t="shared" si="63"/>
        <v/>
      </c>
      <c r="S380" t="str">
        <f t="shared" si="63"/>
        <v/>
      </c>
      <c r="T380" t="str">
        <f t="shared" si="63"/>
        <v/>
      </c>
      <c r="U380" t="str">
        <f t="shared" si="63"/>
        <v/>
      </c>
      <c r="V380" t="str">
        <f t="shared" si="62"/>
        <v/>
      </c>
      <c r="W380" t="str">
        <f t="shared" si="62"/>
        <v/>
      </c>
      <c r="X380" t="str">
        <f t="shared" si="62"/>
        <v/>
      </c>
      <c r="Y380" t="str">
        <f t="shared" si="62"/>
        <v/>
      </c>
      <c r="Z380" t="str">
        <f t="shared" si="62"/>
        <v/>
      </c>
      <c r="AA380" t="str">
        <f t="shared" si="62"/>
        <v/>
      </c>
      <c r="AB380" t="str">
        <f t="shared" si="62"/>
        <v/>
      </c>
      <c r="AC380" t="str">
        <f t="shared" si="62"/>
        <v/>
      </c>
      <c r="AD380" t="str">
        <f t="shared" si="62"/>
        <v/>
      </c>
      <c r="AE380" t="str">
        <f t="shared" si="62"/>
        <v/>
      </c>
      <c r="AF380" t="str">
        <f t="shared" si="62"/>
        <v/>
      </c>
      <c r="AG380" t="str">
        <f t="shared" si="62"/>
        <v/>
      </c>
      <c r="AH380">
        <f t="shared" si="54"/>
        <v>0</v>
      </c>
      <c r="AI380">
        <f t="shared" si="55"/>
        <v>0</v>
      </c>
    </row>
    <row r="381" spans="2:35" hidden="1" x14ac:dyDescent="0.2">
      <c r="B381" s="21" t="str">
        <f>IF(ISNA(LOOKUP($C381,BLIOTECAS!$B$1:$B$27,BLIOTECAS!C$1:C$27)),"",LOOKUP($C381,BLIOTECAS!$B$1:$B$27,BLIOTECAS!C$1:C$27))</f>
        <v/>
      </c>
      <c r="C381" t="str">
        <f>TABLA!E381</f>
        <v>F. Filosofía</v>
      </c>
      <c r="D381" s="134">
        <f>TABLA!AV381</f>
        <v>0</v>
      </c>
      <c r="E381" s="271" t="str">
        <f>TABLA!BA381</f>
        <v>Reabrir la Biblioteca de Investigación de la Facultad de Filosofía</v>
      </c>
      <c r="F381" t="str">
        <f t="shared" si="63"/>
        <v/>
      </c>
      <c r="G381" t="str">
        <f t="shared" si="63"/>
        <v/>
      </c>
      <c r="H381" t="str">
        <f t="shared" si="63"/>
        <v/>
      </c>
      <c r="I381" t="str">
        <f t="shared" si="63"/>
        <v/>
      </c>
      <c r="J381" t="str">
        <f t="shared" si="63"/>
        <v/>
      </c>
      <c r="K381" t="str">
        <f t="shared" si="63"/>
        <v/>
      </c>
      <c r="L381" t="str">
        <f t="shared" si="63"/>
        <v/>
      </c>
      <c r="M381" t="str">
        <f t="shared" si="63"/>
        <v/>
      </c>
      <c r="N381" t="str">
        <f t="shared" si="63"/>
        <v/>
      </c>
      <c r="O381" t="str">
        <f t="shared" si="63"/>
        <v/>
      </c>
      <c r="P381" t="str">
        <f t="shared" si="63"/>
        <v/>
      </c>
      <c r="Q381" t="str">
        <f t="shared" si="63"/>
        <v/>
      </c>
      <c r="R381" t="str">
        <f t="shared" si="63"/>
        <v/>
      </c>
      <c r="S381" t="str">
        <f t="shared" si="63"/>
        <v/>
      </c>
      <c r="T381" t="str">
        <f t="shared" si="63"/>
        <v/>
      </c>
      <c r="U381" t="str">
        <f t="shared" si="63"/>
        <v/>
      </c>
      <c r="V381" t="str">
        <f t="shared" si="62"/>
        <v/>
      </c>
      <c r="W381" t="str">
        <f t="shared" si="62"/>
        <v/>
      </c>
      <c r="X381" t="str">
        <f t="shared" si="62"/>
        <v/>
      </c>
      <c r="Y381" t="str">
        <f t="shared" si="62"/>
        <v/>
      </c>
      <c r="Z381" t="str">
        <f t="shared" si="62"/>
        <v/>
      </c>
      <c r="AA381" t="str">
        <f t="shared" si="62"/>
        <v/>
      </c>
      <c r="AB381" t="str">
        <f t="shared" si="62"/>
        <v/>
      </c>
      <c r="AC381" t="str">
        <f t="shared" si="62"/>
        <v/>
      </c>
      <c r="AD381" t="str">
        <f t="shared" si="62"/>
        <v/>
      </c>
      <c r="AE381" t="str">
        <f t="shared" si="62"/>
        <v/>
      </c>
      <c r="AF381" t="str">
        <f t="shared" si="62"/>
        <v/>
      </c>
      <c r="AG381" t="str">
        <f t="shared" si="62"/>
        <v/>
      </c>
      <c r="AH381">
        <f t="shared" si="54"/>
        <v>0</v>
      </c>
      <c r="AI381">
        <f t="shared" si="55"/>
        <v>1</v>
      </c>
    </row>
    <row r="382" spans="2:35" hidden="1" x14ac:dyDescent="0.2">
      <c r="B382" s="21" t="str">
        <f>IF(ISNA(LOOKUP($C382,BLIOTECAS!$B$1:$B$27,BLIOTECAS!C$1:C$27)),"",LOOKUP($C382,BLIOTECAS!$B$1:$B$27,BLIOTECAS!C$1:C$27))</f>
        <v/>
      </c>
      <c r="C382">
        <f>TABLA!E382</f>
        <v>0</v>
      </c>
      <c r="D382" s="134">
        <f>TABLA!AV382</f>
        <v>0</v>
      </c>
      <c r="E382" s="271">
        <f>TABLA!BA382</f>
        <v>0</v>
      </c>
      <c r="F382" t="str">
        <f t="shared" si="63"/>
        <v/>
      </c>
      <c r="G382" t="str">
        <f t="shared" si="63"/>
        <v/>
      </c>
      <c r="H382" t="str">
        <f t="shared" si="63"/>
        <v/>
      </c>
      <c r="I382" t="str">
        <f t="shared" si="63"/>
        <v/>
      </c>
      <c r="J382" t="str">
        <f t="shared" si="63"/>
        <v/>
      </c>
      <c r="K382" t="str">
        <f t="shared" si="63"/>
        <v/>
      </c>
      <c r="L382" t="str">
        <f t="shared" si="63"/>
        <v/>
      </c>
      <c r="M382" t="str">
        <f t="shared" si="63"/>
        <v/>
      </c>
      <c r="N382" t="str">
        <f t="shared" si="63"/>
        <v/>
      </c>
      <c r="O382" t="str">
        <f t="shared" si="63"/>
        <v/>
      </c>
      <c r="P382" t="str">
        <f t="shared" si="63"/>
        <v/>
      </c>
      <c r="Q382" t="str">
        <f t="shared" si="63"/>
        <v/>
      </c>
      <c r="R382" t="str">
        <f t="shared" si="63"/>
        <v/>
      </c>
      <c r="S382" t="str">
        <f t="shared" si="63"/>
        <v/>
      </c>
      <c r="T382" t="str">
        <f t="shared" si="63"/>
        <v/>
      </c>
      <c r="U382" t="str">
        <f t="shared" si="63"/>
        <v/>
      </c>
      <c r="V382" t="str">
        <f t="shared" si="62"/>
        <v/>
      </c>
      <c r="W382" t="str">
        <f t="shared" si="62"/>
        <v/>
      </c>
      <c r="X382" t="str">
        <f t="shared" si="62"/>
        <v/>
      </c>
      <c r="Y382" t="str">
        <f t="shared" si="62"/>
        <v/>
      </c>
      <c r="Z382" t="str">
        <f t="shared" si="62"/>
        <v/>
      </c>
      <c r="AA382" t="str">
        <f t="shared" si="62"/>
        <v/>
      </c>
      <c r="AB382" t="str">
        <f t="shared" si="62"/>
        <v/>
      </c>
      <c r="AC382" t="str">
        <f t="shared" si="62"/>
        <v/>
      </c>
      <c r="AD382" t="str">
        <f t="shared" si="62"/>
        <v/>
      </c>
      <c r="AE382" t="str">
        <f t="shared" si="62"/>
        <v/>
      </c>
      <c r="AF382" t="str">
        <f t="shared" si="62"/>
        <v/>
      </c>
      <c r="AG382" t="str">
        <f t="shared" si="62"/>
        <v/>
      </c>
      <c r="AH382">
        <f t="shared" ref="AH382:AH445" si="64">COUNTIF(D382,"&lt;&gt;0")</f>
        <v>0</v>
      </c>
      <c r="AI382">
        <f t="shared" ref="AI382:AI445" si="65">COUNTIF(E382,"&lt;&gt;0")</f>
        <v>0</v>
      </c>
    </row>
    <row r="383" spans="2:35" hidden="1" x14ac:dyDescent="0.2">
      <c r="B383" s="21" t="str">
        <f>IF(ISNA(LOOKUP($C383,BLIOTECAS!$B$1:$B$27,BLIOTECAS!C$1:C$27)),"",LOOKUP($C383,BLIOTECAS!$B$1:$B$27,BLIOTECAS!C$1:C$27))</f>
        <v/>
      </c>
      <c r="C383" t="str">
        <f>TABLA!E383</f>
        <v>F. Educación - Centro de Formación del Profesorado</v>
      </c>
      <c r="D383" s="134">
        <f>TABLA!AV383</f>
        <v>0</v>
      </c>
      <c r="E383" s="271">
        <f>TABLA!BA383</f>
        <v>0</v>
      </c>
      <c r="F383" t="str">
        <f t="shared" si="63"/>
        <v/>
      </c>
      <c r="G383" t="str">
        <f t="shared" si="63"/>
        <v/>
      </c>
      <c r="H383" t="str">
        <f t="shared" si="63"/>
        <v/>
      </c>
      <c r="I383" t="str">
        <f t="shared" si="63"/>
        <v/>
      </c>
      <c r="J383" t="str">
        <f t="shared" si="63"/>
        <v/>
      </c>
      <c r="K383" t="str">
        <f t="shared" si="63"/>
        <v/>
      </c>
      <c r="L383" t="str">
        <f t="shared" si="63"/>
        <v/>
      </c>
      <c r="M383" t="str">
        <f t="shared" si="63"/>
        <v/>
      </c>
      <c r="N383" t="str">
        <f t="shared" si="63"/>
        <v/>
      </c>
      <c r="O383" t="str">
        <f t="shared" si="63"/>
        <v/>
      </c>
      <c r="P383" t="str">
        <f t="shared" si="63"/>
        <v/>
      </c>
      <c r="Q383" t="str">
        <f t="shared" si="63"/>
        <v/>
      </c>
      <c r="R383" t="str">
        <f t="shared" si="63"/>
        <v/>
      </c>
      <c r="S383" t="str">
        <f t="shared" si="63"/>
        <v/>
      </c>
      <c r="T383" t="str">
        <f t="shared" si="63"/>
        <v/>
      </c>
      <c r="U383" t="str">
        <f t="shared" si="63"/>
        <v/>
      </c>
      <c r="V383" t="str">
        <f t="shared" si="62"/>
        <v/>
      </c>
      <c r="W383" t="str">
        <f t="shared" si="62"/>
        <v/>
      </c>
      <c r="X383" t="str">
        <f t="shared" si="62"/>
        <v/>
      </c>
      <c r="Y383" t="str">
        <f t="shared" si="62"/>
        <v/>
      </c>
      <c r="Z383" t="str">
        <f t="shared" si="62"/>
        <v/>
      </c>
      <c r="AA383" t="str">
        <f t="shared" si="62"/>
        <v/>
      </c>
      <c r="AB383" t="str">
        <f t="shared" si="62"/>
        <v/>
      </c>
      <c r="AC383" t="str">
        <f t="shared" si="62"/>
        <v/>
      </c>
      <c r="AD383" t="str">
        <f t="shared" si="62"/>
        <v/>
      </c>
      <c r="AE383" t="str">
        <f t="shared" si="62"/>
        <v/>
      </c>
      <c r="AF383" t="str">
        <f t="shared" si="62"/>
        <v/>
      </c>
      <c r="AG383" t="str">
        <f t="shared" si="62"/>
        <v/>
      </c>
      <c r="AH383">
        <f t="shared" si="64"/>
        <v>0</v>
      </c>
      <c r="AI383">
        <f t="shared" si="65"/>
        <v>0</v>
      </c>
    </row>
    <row r="384" spans="2:35" hidden="1" x14ac:dyDescent="0.2">
      <c r="B384" s="21" t="str">
        <f>IF(ISNA(LOOKUP($C384,BLIOTECAS!$B$1:$B$27,BLIOTECAS!C$1:C$27)),"",LOOKUP($C384,BLIOTECAS!$B$1:$B$27,BLIOTECAS!C$1:C$27))</f>
        <v/>
      </c>
      <c r="C384" t="str">
        <f>TABLA!E384</f>
        <v>F. Ciencias Geológicas</v>
      </c>
      <c r="D384" s="134">
        <f>TABLA!AV384</f>
        <v>0</v>
      </c>
      <c r="E384" s="271">
        <f>TABLA!BA384</f>
        <v>0</v>
      </c>
      <c r="F384" t="str">
        <f t="shared" si="63"/>
        <v/>
      </c>
      <c r="G384" t="str">
        <f t="shared" si="63"/>
        <v/>
      </c>
      <c r="H384" t="str">
        <f t="shared" si="63"/>
        <v/>
      </c>
      <c r="I384" t="str">
        <f t="shared" si="63"/>
        <v/>
      </c>
      <c r="J384" t="str">
        <f t="shared" si="63"/>
        <v/>
      </c>
      <c r="K384" t="str">
        <f t="shared" si="63"/>
        <v/>
      </c>
      <c r="L384" t="str">
        <f t="shared" si="63"/>
        <v/>
      </c>
      <c r="M384" t="str">
        <f t="shared" si="63"/>
        <v/>
      </c>
      <c r="N384" t="str">
        <f t="shared" si="63"/>
        <v/>
      </c>
      <c r="O384" t="str">
        <f t="shared" si="63"/>
        <v/>
      </c>
      <c r="P384" t="str">
        <f t="shared" si="63"/>
        <v/>
      </c>
      <c r="Q384" t="str">
        <f t="shared" si="63"/>
        <v/>
      </c>
      <c r="R384" t="str">
        <f t="shared" si="63"/>
        <v/>
      </c>
      <c r="S384" t="str">
        <f t="shared" si="63"/>
        <v/>
      </c>
      <c r="T384" t="str">
        <f t="shared" si="63"/>
        <v/>
      </c>
      <c r="U384" t="str">
        <f t="shared" ref="U384:AG399" si="66">IFERROR((IF(FIND(U$1,$E384,1)&gt;0,"x")),"")</f>
        <v/>
      </c>
      <c r="V384" t="str">
        <f t="shared" si="66"/>
        <v/>
      </c>
      <c r="W384" t="str">
        <f t="shared" si="66"/>
        <v/>
      </c>
      <c r="X384" t="str">
        <f t="shared" si="66"/>
        <v/>
      </c>
      <c r="Y384" t="str">
        <f t="shared" si="66"/>
        <v/>
      </c>
      <c r="Z384" t="str">
        <f t="shared" si="66"/>
        <v/>
      </c>
      <c r="AA384" t="str">
        <f t="shared" si="66"/>
        <v/>
      </c>
      <c r="AB384" t="str">
        <f t="shared" si="66"/>
        <v/>
      </c>
      <c r="AC384" t="str">
        <f t="shared" si="66"/>
        <v/>
      </c>
      <c r="AD384" t="str">
        <f t="shared" si="66"/>
        <v/>
      </c>
      <c r="AE384" t="str">
        <f t="shared" si="66"/>
        <v/>
      </c>
      <c r="AF384" t="str">
        <f t="shared" si="66"/>
        <v/>
      </c>
      <c r="AG384" t="str">
        <f t="shared" si="66"/>
        <v/>
      </c>
      <c r="AH384">
        <f t="shared" si="64"/>
        <v>0</v>
      </c>
      <c r="AI384">
        <f t="shared" si="65"/>
        <v>0</v>
      </c>
    </row>
    <row r="385" spans="2:35" hidden="1" x14ac:dyDescent="0.2">
      <c r="B385" s="21" t="str">
        <f>IF(ISNA(LOOKUP($C385,BLIOTECAS!$B$1:$B$27,BLIOTECAS!C$1:C$27)),"",LOOKUP($C385,BLIOTECAS!$B$1:$B$27,BLIOTECAS!C$1:C$27))</f>
        <v/>
      </c>
      <c r="C385" t="str">
        <f>TABLA!E385</f>
        <v>F. Comercio y Turismo</v>
      </c>
      <c r="D385" s="134">
        <f>TABLA!AV385</f>
        <v>0</v>
      </c>
      <c r="E385" s="271">
        <f>TABLA!BA385</f>
        <v>0</v>
      </c>
      <c r="F385" t="str">
        <f t="shared" ref="F385:U400" si="67">IFERROR((IF(FIND(F$1,$E385,1)&gt;0,"x")),"")</f>
        <v/>
      </c>
      <c r="G385" t="str">
        <f t="shared" si="67"/>
        <v/>
      </c>
      <c r="H385" t="str">
        <f t="shared" si="67"/>
        <v/>
      </c>
      <c r="I385" t="str">
        <f t="shared" si="67"/>
        <v/>
      </c>
      <c r="J385" t="str">
        <f t="shared" si="67"/>
        <v/>
      </c>
      <c r="K385" t="str">
        <f t="shared" si="67"/>
        <v/>
      </c>
      <c r="L385" t="str">
        <f t="shared" si="67"/>
        <v/>
      </c>
      <c r="M385" t="str">
        <f t="shared" si="67"/>
        <v/>
      </c>
      <c r="N385" t="str">
        <f t="shared" si="67"/>
        <v/>
      </c>
      <c r="O385" t="str">
        <f t="shared" si="67"/>
        <v/>
      </c>
      <c r="P385" t="str">
        <f t="shared" si="67"/>
        <v/>
      </c>
      <c r="Q385" t="str">
        <f t="shared" si="67"/>
        <v/>
      </c>
      <c r="R385" t="str">
        <f t="shared" si="67"/>
        <v/>
      </c>
      <c r="S385" t="str">
        <f t="shared" si="67"/>
        <v/>
      </c>
      <c r="T385" t="str">
        <f t="shared" si="67"/>
        <v/>
      </c>
      <c r="U385" t="str">
        <f t="shared" si="67"/>
        <v/>
      </c>
      <c r="V385" t="str">
        <f t="shared" si="66"/>
        <v/>
      </c>
      <c r="W385" t="str">
        <f t="shared" si="66"/>
        <v/>
      </c>
      <c r="X385" t="str">
        <f t="shared" si="66"/>
        <v/>
      </c>
      <c r="Y385" t="str">
        <f t="shared" si="66"/>
        <v/>
      </c>
      <c r="Z385" t="str">
        <f t="shared" si="66"/>
        <v/>
      </c>
      <c r="AA385" t="str">
        <f t="shared" si="66"/>
        <v/>
      </c>
      <c r="AB385" t="str">
        <f t="shared" si="66"/>
        <v/>
      </c>
      <c r="AC385" t="str">
        <f t="shared" si="66"/>
        <v/>
      </c>
      <c r="AD385" t="str">
        <f t="shared" si="66"/>
        <v/>
      </c>
      <c r="AE385" t="str">
        <f t="shared" si="66"/>
        <v/>
      </c>
      <c r="AF385" t="str">
        <f t="shared" si="66"/>
        <v/>
      </c>
      <c r="AG385" t="str">
        <f t="shared" si="66"/>
        <v/>
      </c>
      <c r="AH385">
        <f t="shared" si="64"/>
        <v>0</v>
      </c>
      <c r="AI385">
        <f t="shared" si="65"/>
        <v>0</v>
      </c>
    </row>
    <row r="386" spans="2:35" ht="25.5" hidden="1" x14ac:dyDescent="0.2">
      <c r="B386" s="21" t="str">
        <f>IF(ISNA(LOOKUP($C386,BLIOTECAS!$B$1:$B$27,BLIOTECAS!C$1:C$27)),"",LOOKUP($C386,BLIOTECAS!$B$1:$B$27,BLIOTECAS!C$1:C$27))</f>
        <v/>
      </c>
      <c r="C386" t="str">
        <f>TABLA!E386</f>
        <v>F. Enfermería, Fisioterapia y Podología</v>
      </c>
      <c r="D386" s="134" t="str">
        <f>TABLA!AV386</f>
        <v>Creo que aporta todos los servicios en estos momentos. Son muy competentes y útiles.</v>
      </c>
      <c r="E386" s="271" t="str">
        <f>TABLA!BA386</f>
        <v>Aclaro la pregunta anterior. El servicio de la biblioteca se puede decir que ha mejorado, pero realmente siempre ha sido excelente.</v>
      </c>
      <c r="F386" t="str">
        <f t="shared" si="67"/>
        <v/>
      </c>
      <c r="G386" t="str">
        <f t="shared" si="67"/>
        <v/>
      </c>
      <c r="H386" t="str">
        <f t="shared" si="67"/>
        <v/>
      </c>
      <c r="I386" t="str">
        <f t="shared" si="67"/>
        <v/>
      </c>
      <c r="J386" t="str">
        <f t="shared" si="67"/>
        <v/>
      </c>
      <c r="K386" t="str">
        <f t="shared" si="67"/>
        <v/>
      </c>
      <c r="L386" t="str">
        <f t="shared" si="67"/>
        <v/>
      </c>
      <c r="M386" t="str">
        <f t="shared" si="67"/>
        <v/>
      </c>
      <c r="N386" t="str">
        <f t="shared" si="67"/>
        <v/>
      </c>
      <c r="O386" t="str">
        <f t="shared" si="67"/>
        <v/>
      </c>
      <c r="P386" t="str">
        <f t="shared" si="67"/>
        <v/>
      </c>
      <c r="Q386" t="str">
        <f t="shared" si="67"/>
        <v/>
      </c>
      <c r="R386" t="str">
        <f t="shared" si="67"/>
        <v/>
      </c>
      <c r="S386" t="str">
        <f t="shared" si="67"/>
        <v/>
      </c>
      <c r="T386" t="str">
        <f t="shared" si="67"/>
        <v/>
      </c>
      <c r="U386" t="str">
        <f t="shared" si="67"/>
        <v/>
      </c>
      <c r="V386" t="str">
        <f t="shared" si="66"/>
        <v/>
      </c>
      <c r="W386" t="str">
        <f t="shared" si="66"/>
        <v/>
      </c>
      <c r="X386" t="str">
        <f t="shared" si="66"/>
        <v/>
      </c>
      <c r="Y386" t="str">
        <f t="shared" si="66"/>
        <v/>
      </c>
      <c r="Z386" t="str">
        <f t="shared" si="66"/>
        <v/>
      </c>
      <c r="AA386" t="str">
        <f t="shared" si="66"/>
        <v/>
      </c>
      <c r="AB386" t="str">
        <f t="shared" si="66"/>
        <v/>
      </c>
      <c r="AC386" t="str">
        <f t="shared" si="66"/>
        <v/>
      </c>
      <c r="AD386" t="str">
        <f t="shared" si="66"/>
        <v/>
      </c>
      <c r="AE386" t="str">
        <f t="shared" si="66"/>
        <v/>
      </c>
      <c r="AF386" t="str">
        <f t="shared" si="66"/>
        <v/>
      </c>
      <c r="AG386" t="str">
        <f t="shared" si="66"/>
        <v/>
      </c>
      <c r="AH386">
        <f t="shared" si="64"/>
        <v>1</v>
      </c>
      <c r="AI386">
        <f t="shared" si="65"/>
        <v>1</v>
      </c>
    </row>
    <row r="387" spans="2:35" hidden="1" x14ac:dyDescent="0.2">
      <c r="B387" s="21" t="str">
        <f>IF(ISNA(LOOKUP($C387,BLIOTECAS!$B$1:$B$27,BLIOTECAS!C$1:C$27)),"",LOOKUP($C387,BLIOTECAS!$B$1:$B$27,BLIOTECAS!C$1:C$27))</f>
        <v/>
      </c>
      <c r="C387" t="str">
        <f>TABLA!E387</f>
        <v>F. Bellas Artes</v>
      </c>
      <c r="D387" s="134">
        <f>TABLA!AV387</f>
        <v>0</v>
      </c>
      <c r="E387" s="271">
        <f>TABLA!BA387</f>
        <v>0</v>
      </c>
      <c r="F387" t="str">
        <f t="shared" si="67"/>
        <v/>
      </c>
      <c r="G387" t="str">
        <f t="shared" si="67"/>
        <v/>
      </c>
      <c r="H387" t="str">
        <f t="shared" si="67"/>
        <v/>
      </c>
      <c r="I387" t="str">
        <f t="shared" si="67"/>
        <v/>
      </c>
      <c r="J387" t="str">
        <f t="shared" si="67"/>
        <v/>
      </c>
      <c r="K387" t="str">
        <f t="shared" si="67"/>
        <v/>
      </c>
      <c r="L387" t="str">
        <f t="shared" si="67"/>
        <v/>
      </c>
      <c r="M387" t="str">
        <f t="shared" si="67"/>
        <v/>
      </c>
      <c r="N387" t="str">
        <f t="shared" si="67"/>
        <v/>
      </c>
      <c r="O387" t="str">
        <f t="shared" si="67"/>
        <v/>
      </c>
      <c r="P387" t="str">
        <f t="shared" si="67"/>
        <v/>
      </c>
      <c r="Q387" t="str">
        <f t="shared" si="67"/>
        <v/>
      </c>
      <c r="R387" t="str">
        <f t="shared" si="67"/>
        <v/>
      </c>
      <c r="S387" t="str">
        <f t="shared" si="67"/>
        <v/>
      </c>
      <c r="T387" t="str">
        <f t="shared" si="67"/>
        <v/>
      </c>
      <c r="U387" t="str">
        <f t="shared" si="67"/>
        <v/>
      </c>
      <c r="V387" t="str">
        <f t="shared" si="66"/>
        <v/>
      </c>
      <c r="W387" t="str">
        <f t="shared" si="66"/>
        <v/>
      </c>
      <c r="X387" t="str">
        <f t="shared" si="66"/>
        <v/>
      </c>
      <c r="Y387" t="str">
        <f t="shared" si="66"/>
        <v/>
      </c>
      <c r="Z387" t="str">
        <f t="shared" si="66"/>
        <v/>
      </c>
      <c r="AA387" t="str">
        <f t="shared" si="66"/>
        <v/>
      </c>
      <c r="AB387" t="str">
        <f t="shared" si="66"/>
        <v/>
      </c>
      <c r="AC387" t="str">
        <f t="shared" si="66"/>
        <v/>
      </c>
      <c r="AD387" t="str">
        <f t="shared" si="66"/>
        <v/>
      </c>
      <c r="AE387" t="str">
        <f t="shared" si="66"/>
        <v/>
      </c>
      <c r="AF387" t="str">
        <f t="shared" si="66"/>
        <v/>
      </c>
      <c r="AG387" t="str">
        <f t="shared" si="66"/>
        <v/>
      </c>
      <c r="AH387">
        <f t="shared" si="64"/>
        <v>0</v>
      </c>
      <c r="AI387">
        <f t="shared" si="65"/>
        <v>0</v>
      </c>
    </row>
    <row r="388" spans="2:35" hidden="1" x14ac:dyDescent="0.2">
      <c r="B388" s="21" t="str">
        <f>IF(ISNA(LOOKUP($C388,BLIOTECAS!$B$1:$B$27,BLIOTECAS!C$1:C$27)),"",LOOKUP($C388,BLIOTECAS!$B$1:$B$27,BLIOTECAS!C$1:C$27))</f>
        <v/>
      </c>
      <c r="C388" t="str">
        <f>TABLA!E388</f>
        <v>F. Filología</v>
      </c>
      <c r="D388" s="134">
        <f>TABLA!AV388</f>
        <v>0</v>
      </c>
      <c r="E388" s="271">
        <f>TABLA!BA388</f>
        <v>0</v>
      </c>
      <c r="F388" t="str">
        <f t="shared" si="67"/>
        <v/>
      </c>
      <c r="G388" t="str">
        <f t="shared" si="67"/>
        <v/>
      </c>
      <c r="H388" t="str">
        <f t="shared" si="67"/>
        <v/>
      </c>
      <c r="I388" t="str">
        <f t="shared" si="67"/>
        <v/>
      </c>
      <c r="J388" t="str">
        <f t="shared" si="67"/>
        <v/>
      </c>
      <c r="K388" t="str">
        <f t="shared" si="67"/>
        <v/>
      </c>
      <c r="L388" t="str">
        <f t="shared" si="67"/>
        <v/>
      </c>
      <c r="M388" t="str">
        <f t="shared" si="67"/>
        <v/>
      </c>
      <c r="N388" t="str">
        <f t="shared" si="67"/>
        <v/>
      </c>
      <c r="O388" t="str">
        <f t="shared" si="67"/>
        <v/>
      </c>
      <c r="P388" t="str">
        <f t="shared" si="67"/>
        <v/>
      </c>
      <c r="Q388" t="str">
        <f t="shared" si="67"/>
        <v/>
      </c>
      <c r="R388" t="str">
        <f t="shared" si="67"/>
        <v/>
      </c>
      <c r="S388" t="str">
        <f t="shared" si="67"/>
        <v/>
      </c>
      <c r="T388" t="str">
        <f t="shared" si="67"/>
        <v/>
      </c>
      <c r="U388" t="str">
        <f t="shared" si="67"/>
        <v/>
      </c>
      <c r="V388" t="str">
        <f t="shared" si="66"/>
        <v/>
      </c>
      <c r="W388" t="str">
        <f t="shared" si="66"/>
        <v/>
      </c>
      <c r="X388" t="str">
        <f t="shared" si="66"/>
        <v/>
      </c>
      <c r="Y388" t="str">
        <f t="shared" si="66"/>
        <v/>
      </c>
      <c r="Z388" t="str">
        <f t="shared" si="66"/>
        <v/>
      </c>
      <c r="AA388" t="str">
        <f t="shared" si="66"/>
        <v/>
      </c>
      <c r="AB388" t="str">
        <f t="shared" si="66"/>
        <v/>
      </c>
      <c r="AC388" t="str">
        <f t="shared" si="66"/>
        <v/>
      </c>
      <c r="AD388" t="str">
        <f t="shared" si="66"/>
        <v/>
      </c>
      <c r="AE388" t="str">
        <f t="shared" si="66"/>
        <v/>
      </c>
      <c r="AF388" t="str">
        <f t="shared" si="66"/>
        <v/>
      </c>
      <c r="AG388" t="str">
        <f t="shared" si="66"/>
        <v/>
      </c>
      <c r="AH388">
        <f t="shared" si="64"/>
        <v>0</v>
      </c>
      <c r="AI388">
        <f t="shared" si="65"/>
        <v>0</v>
      </c>
    </row>
    <row r="389" spans="2:35" hidden="1" x14ac:dyDescent="0.2">
      <c r="B389" s="21" t="str">
        <f>IF(ISNA(LOOKUP($C389,BLIOTECAS!$B$1:$B$27,BLIOTECAS!C$1:C$27)),"",LOOKUP($C389,BLIOTECAS!$B$1:$B$27,BLIOTECAS!C$1:C$27))</f>
        <v/>
      </c>
      <c r="C389" t="str">
        <f>TABLA!E389</f>
        <v>F. Farmacia</v>
      </c>
      <c r="D389" s="134">
        <f>TABLA!AV389</f>
        <v>0</v>
      </c>
      <c r="E389" s="271">
        <f>TABLA!BA389</f>
        <v>0</v>
      </c>
      <c r="F389" t="str">
        <f t="shared" si="67"/>
        <v/>
      </c>
      <c r="G389" t="str">
        <f t="shared" si="67"/>
        <v/>
      </c>
      <c r="H389" t="str">
        <f t="shared" si="67"/>
        <v/>
      </c>
      <c r="I389" t="str">
        <f t="shared" si="67"/>
        <v/>
      </c>
      <c r="J389" t="str">
        <f t="shared" si="67"/>
        <v/>
      </c>
      <c r="K389" t="str">
        <f t="shared" si="67"/>
        <v/>
      </c>
      <c r="L389" t="str">
        <f t="shared" si="67"/>
        <v/>
      </c>
      <c r="M389" t="str">
        <f t="shared" si="67"/>
        <v/>
      </c>
      <c r="N389" t="str">
        <f t="shared" si="67"/>
        <v/>
      </c>
      <c r="O389" t="str">
        <f t="shared" si="67"/>
        <v/>
      </c>
      <c r="P389" t="str">
        <f t="shared" si="67"/>
        <v/>
      </c>
      <c r="Q389" t="str">
        <f t="shared" si="67"/>
        <v/>
      </c>
      <c r="R389" t="str">
        <f t="shared" si="67"/>
        <v/>
      </c>
      <c r="S389" t="str">
        <f t="shared" si="67"/>
        <v/>
      </c>
      <c r="T389" t="str">
        <f t="shared" si="67"/>
        <v/>
      </c>
      <c r="U389" t="str">
        <f t="shared" si="67"/>
        <v/>
      </c>
      <c r="V389" t="str">
        <f t="shared" si="66"/>
        <v/>
      </c>
      <c r="W389" t="str">
        <f t="shared" si="66"/>
        <v/>
      </c>
      <c r="X389" t="str">
        <f t="shared" si="66"/>
        <v/>
      </c>
      <c r="Y389" t="str">
        <f t="shared" si="66"/>
        <v/>
      </c>
      <c r="Z389" t="str">
        <f t="shared" si="66"/>
        <v/>
      </c>
      <c r="AA389" t="str">
        <f t="shared" si="66"/>
        <v/>
      </c>
      <c r="AB389" t="str">
        <f t="shared" si="66"/>
        <v/>
      </c>
      <c r="AC389" t="str">
        <f t="shared" si="66"/>
        <v/>
      </c>
      <c r="AD389" t="str">
        <f t="shared" si="66"/>
        <v/>
      </c>
      <c r="AE389" t="str">
        <f t="shared" si="66"/>
        <v/>
      </c>
      <c r="AF389" t="str">
        <f t="shared" si="66"/>
        <v/>
      </c>
      <c r="AG389" t="str">
        <f t="shared" si="66"/>
        <v/>
      </c>
      <c r="AH389">
        <f t="shared" si="64"/>
        <v>0</v>
      </c>
      <c r="AI389">
        <f t="shared" si="65"/>
        <v>0</v>
      </c>
    </row>
    <row r="390" spans="2:35" hidden="1" x14ac:dyDescent="0.2">
      <c r="B390" s="21" t="str">
        <f>IF(ISNA(LOOKUP($C390,BLIOTECAS!$B$1:$B$27,BLIOTECAS!C$1:C$27)),"",LOOKUP($C390,BLIOTECAS!$B$1:$B$27,BLIOTECAS!C$1:C$27))</f>
        <v/>
      </c>
      <c r="C390" t="str">
        <f>TABLA!E390</f>
        <v>F. Educación - Centro de Formación del Profesorado</v>
      </c>
      <c r="D390" s="134">
        <f>TABLA!AV390</f>
        <v>0</v>
      </c>
      <c r="E390" s="271">
        <f>TABLA!BA390</f>
        <v>0</v>
      </c>
      <c r="F390" t="str">
        <f t="shared" si="67"/>
        <v/>
      </c>
      <c r="G390" t="str">
        <f t="shared" si="67"/>
        <v/>
      </c>
      <c r="H390" t="str">
        <f t="shared" si="67"/>
        <v/>
      </c>
      <c r="I390" t="str">
        <f t="shared" si="67"/>
        <v/>
      </c>
      <c r="J390" t="str">
        <f t="shared" si="67"/>
        <v/>
      </c>
      <c r="K390" t="str">
        <f t="shared" si="67"/>
        <v/>
      </c>
      <c r="L390" t="str">
        <f t="shared" si="67"/>
        <v/>
      </c>
      <c r="M390" t="str">
        <f t="shared" si="67"/>
        <v/>
      </c>
      <c r="N390" t="str">
        <f t="shared" si="67"/>
        <v/>
      </c>
      <c r="O390" t="str">
        <f t="shared" si="67"/>
        <v/>
      </c>
      <c r="P390" t="str">
        <f t="shared" si="67"/>
        <v/>
      </c>
      <c r="Q390" t="str">
        <f t="shared" si="67"/>
        <v/>
      </c>
      <c r="R390" t="str">
        <f t="shared" si="67"/>
        <v/>
      </c>
      <c r="S390" t="str">
        <f t="shared" si="67"/>
        <v/>
      </c>
      <c r="T390" t="str">
        <f t="shared" si="67"/>
        <v/>
      </c>
      <c r="U390" t="str">
        <f t="shared" si="67"/>
        <v/>
      </c>
      <c r="V390" t="str">
        <f t="shared" si="66"/>
        <v/>
      </c>
      <c r="W390" t="str">
        <f t="shared" si="66"/>
        <v/>
      </c>
      <c r="X390" t="str">
        <f t="shared" si="66"/>
        <v/>
      </c>
      <c r="Y390" t="str">
        <f t="shared" si="66"/>
        <v/>
      </c>
      <c r="Z390" t="str">
        <f t="shared" si="66"/>
        <v/>
      </c>
      <c r="AA390" t="str">
        <f t="shared" si="66"/>
        <v/>
      </c>
      <c r="AB390" t="str">
        <f t="shared" si="66"/>
        <v/>
      </c>
      <c r="AC390" t="str">
        <f t="shared" si="66"/>
        <v/>
      </c>
      <c r="AD390" t="str">
        <f t="shared" si="66"/>
        <v/>
      </c>
      <c r="AE390" t="str">
        <f t="shared" si="66"/>
        <v/>
      </c>
      <c r="AF390" t="str">
        <f t="shared" si="66"/>
        <v/>
      </c>
      <c r="AG390" t="str">
        <f t="shared" si="66"/>
        <v/>
      </c>
      <c r="AH390">
        <f t="shared" si="64"/>
        <v>0</v>
      </c>
      <c r="AI390">
        <f t="shared" si="65"/>
        <v>0</v>
      </c>
    </row>
    <row r="391" spans="2:35" hidden="1" x14ac:dyDescent="0.2">
      <c r="B391" s="21" t="str">
        <f>IF(ISNA(LOOKUP($C391,BLIOTECAS!$B$1:$B$27,BLIOTECAS!C$1:C$27)),"",LOOKUP($C391,BLIOTECAS!$B$1:$B$27,BLIOTECAS!C$1:C$27))</f>
        <v/>
      </c>
      <c r="C391" t="str">
        <f>TABLA!E391</f>
        <v>F. Trabajo Social</v>
      </c>
      <c r="D391" s="134">
        <f>TABLA!AV391</f>
        <v>0</v>
      </c>
      <c r="E391" s="271">
        <f>TABLA!BA391</f>
        <v>0</v>
      </c>
      <c r="F391" t="str">
        <f t="shared" si="67"/>
        <v/>
      </c>
      <c r="G391" t="str">
        <f t="shared" si="67"/>
        <v/>
      </c>
      <c r="H391" t="str">
        <f t="shared" si="67"/>
        <v/>
      </c>
      <c r="I391" t="str">
        <f t="shared" si="67"/>
        <v/>
      </c>
      <c r="J391" t="str">
        <f t="shared" si="67"/>
        <v/>
      </c>
      <c r="K391" t="str">
        <f t="shared" si="67"/>
        <v/>
      </c>
      <c r="L391" t="str">
        <f t="shared" si="67"/>
        <v/>
      </c>
      <c r="M391" t="str">
        <f t="shared" si="67"/>
        <v/>
      </c>
      <c r="N391" t="str">
        <f t="shared" si="67"/>
        <v/>
      </c>
      <c r="O391" t="str">
        <f t="shared" si="67"/>
        <v/>
      </c>
      <c r="P391" t="str">
        <f t="shared" si="67"/>
        <v/>
      </c>
      <c r="Q391" t="str">
        <f t="shared" si="67"/>
        <v/>
      </c>
      <c r="R391" t="str">
        <f t="shared" si="67"/>
        <v/>
      </c>
      <c r="S391" t="str">
        <f t="shared" si="67"/>
        <v/>
      </c>
      <c r="T391" t="str">
        <f t="shared" si="67"/>
        <v/>
      </c>
      <c r="U391" t="str">
        <f t="shared" si="67"/>
        <v/>
      </c>
      <c r="V391" t="str">
        <f t="shared" si="66"/>
        <v/>
      </c>
      <c r="W391" t="str">
        <f t="shared" si="66"/>
        <v/>
      </c>
      <c r="X391" t="str">
        <f t="shared" si="66"/>
        <v/>
      </c>
      <c r="Y391" t="str">
        <f t="shared" si="66"/>
        <v/>
      </c>
      <c r="Z391" t="str">
        <f t="shared" si="66"/>
        <v/>
      </c>
      <c r="AA391" t="str">
        <f t="shared" si="66"/>
        <v/>
      </c>
      <c r="AB391" t="str">
        <f t="shared" si="66"/>
        <v/>
      </c>
      <c r="AC391" t="str">
        <f t="shared" si="66"/>
        <v/>
      </c>
      <c r="AD391" t="str">
        <f t="shared" si="66"/>
        <v/>
      </c>
      <c r="AE391" t="str">
        <f t="shared" si="66"/>
        <v/>
      </c>
      <c r="AF391" t="str">
        <f t="shared" si="66"/>
        <v/>
      </c>
      <c r="AG391" t="str">
        <f t="shared" si="66"/>
        <v/>
      </c>
      <c r="AH391">
        <f t="shared" si="64"/>
        <v>0</v>
      </c>
      <c r="AI391">
        <f t="shared" si="65"/>
        <v>0</v>
      </c>
    </row>
    <row r="392" spans="2:35" hidden="1" x14ac:dyDescent="0.2">
      <c r="B392" s="21" t="str">
        <f>IF(ISNA(LOOKUP($C392,BLIOTECAS!$B$1:$B$27,BLIOTECAS!C$1:C$27)),"",LOOKUP($C392,BLIOTECAS!$B$1:$B$27,BLIOTECAS!C$1:C$27))</f>
        <v/>
      </c>
      <c r="C392" t="str">
        <f>TABLA!E392</f>
        <v>F. Educación - Centro de Formación del Profesorado</v>
      </c>
      <c r="D392" s="134">
        <f>TABLA!AV392</f>
        <v>0</v>
      </c>
      <c r="E392" s="271">
        <f>TABLA!BA392</f>
        <v>0</v>
      </c>
      <c r="F392" t="str">
        <f t="shared" si="67"/>
        <v/>
      </c>
      <c r="G392" t="str">
        <f t="shared" si="67"/>
        <v/>
      </c>
      <c r="H392" t="str">
        <f t="shared" si="67"/>
        <v/>
      </c>
      <c r="I392" t="str">
        <f t="shared" si="67"/>
        <v/>
      </c>
      <c r="J392" t="str">
        <f t="shared" si="67"/>
        <v/>
      </c>
      <c r="K392" t="str">
        <f t="shared" si="67"/>
        <v/>
      </c>
      <c r="L392" t="str">
        <f t="shared" si="67"/>
        <v/>
      </c>
      <c r="M392" t="str">
        <f t="shared" si="67"/>
        <v/>
      </c>
      <c r="N392" t="str">
        <f t="shared" si="67"/>
        <v/>
      </c>
      <c r="O392" t="str">
        <f t="shared" si="67"/>
        <v/>
      </c>
      <c r="P392" t="str">
        <f t="shared" si="67"/>
        <v/>
      </c>
      <c r="Q392" t="str">
        <f t="shared" si="67"/>
        <v/>
      </c>
      <c r="R392" t="str">
        <f t="shared" si="67"/>
        <v/>
      </c>
      <c r="S392" t="str">
        <f t="shared" si="67"/>
        <v/>
      </c>
      <c r="T392" t="str">
        <f t="shared" si="67"/>
        <v/>
      </c>
      <c r="U392" t="str">
        <f t="shared" si="67"/>
        <v/>
      </c>
      <c r="V392" t="str">
        <f t="shared" si="66"/>
        <v/>
      </c>
      <c r="W392" t="str">
        <f t="shared" si="66"/>
        <v/>
      </c>
      <c r="X392" t="str">
        <f t="shared" si="66"/>
        <v/>
      </c>
      <c r="Y392" t="str">
        <f t="shared" si="66"/>
        <v/>
      </c>
      <c r="Z392" t="str">
        <f t="shared" si="66"/>
        <v/>
      </c>
      <c r="AA392" t="str">
        <f t="shared" si="66"/>
        <v/>
      </c>
      <c r="AB392" t="str">
        <f t="shared" si="66"/>
        <v/>
      </c>
      <c r="AC392" t="str">
        <f t="shared" si="66"/>
        <v/>
      </c>
      <c r="AD392" t="str">
        <f t="shared" si="66"/>
        <v/>
      </c>
      <c r="AE392" t="str">
        <f t="shared" si="66"/>
        <v/>
      </c>
      <c r="AF392" t="str">
        <f t="shared" si="66"/>
        <v/>
      </c>
      <c r="AG392" t="str">
        <f t="shared" si="66"/>
        <v/>
      </c>
      <c r="AH392">
        <f t="shared" si="64"/>
        <v>0</v>
      </c>
      <c r="AI392">
        <f t="shared" si="65"/>
        <v>0</v>
      </c>
    </row>
    <row r="393" spans="2:35" hidden="1" x14ac:dyDescent="0.2">
      <c r="B393" s="21" t="str">
        <f>IF(ISNA(LOOKUP($C393,BLIOTECAS!$B$1:$B$27,BLIOTECAS!C$1:C$27)),"",LOOKUP($C393,BLIOTECAS!$B$1:$B$27,BLIOTECAS!C$1:C$27))</f>
        <v/>
      </c>
      <c r="C393" t="str">
        <f>TABLA!E393</f>
        <v>F. Farmacia</v>
      </c>
      <c r="D393" s="134">
        <f>TABLA!AV393</f>
        <v>0</v>
      </c>
      <c r="E393" s="271">
        <f>TABLA!BA393</f>
        <v>0</v>
      </c>
      <c r="F393" t="str">
        <f t="shared" si="67"/>
        <v/>
      </c>
      <c r="G393" t="str">
        <f t="shared" si="67"/>
        <v/>
      </c>
      <c r="H393" t="str">
        <f t="shared" si="67"/>
        <v/>
      </c>
      <c r="I393" t="str">
        <f t="shared" si="67"/>
        <v/>
      </c>
      <c r="J393" t="str">
        <f t="shared" si="67"/>
        <v/>
      </c>
      <c r="K393" t="str">
        <f t="shared" si="67"/>
        <v/>
      </c>
      <c r="L393" t="str">
        <f t="shared" si="67"/>
        <v/>
      </c>
      <c r="M393" t="str">
        <f t="shared" si="67"/>
        <v/>
      </c>
      <c r="N393" t="str">
        <f t="shared" si="67"/>
        <v/>
      </c>
      <c r="O393" t="str">
        <f t="shared" si="67"/>
        <v/>
      </c>
      <c r="P393" t="str">
        <f t="shared" si="67"/>
        <v/>
      </c>
      <c r="Q393" t="str">
        <f t="shared" si="67"/>
        <v/>
      </c>
      <c r="R393" t="str">
        <f t="shared" si="67"/>
        <v/>
      </c>
      <c r="S393" t="str">
        <f t="shared" si="67"/>
        <v/>
      </c>
      <c r="T393" t="str">
        <f t="shared" si="67"/>
        <v/>
      </c>
      <c r="U393" t="str">
        <f t="shared" si="67"/>
        <v/>
      </c>
      <c r="V393" t="str">
        <f t="shared" si="66"/>
        <v/>
      </c>
      <c r="W393" t="str">
        <f t="shared" si="66"/>
        <v/>
      </c>
      <c r="X393" t="str">
        <f t="shared" si="66"/>
        <v/>
      </c>
      <c r="Y393" t="str">
        <f t="shared" si="66"/>
        <v/>
      </c>
      <c r="Z393" t="str">
        <f t="shared" si="66"/>
        <v/>
      </c>
      <c r="AA393" t="str">
        <f t="shared" si="66"/>
        <v/>
      </c>
      <c r="AB393" t="str">
        <f t="shared" si="66"/>
        <v/>
      </c>
      <c r="AC393" t="str">
        <f t="shared" si="66"/>
        <v/>
      </c>
      <c r="AD393" t="str">
        <f t="shared" si="66"/>
        <v/>
      </c>
      <c r="AE393" t="str">
        <f t="shared" si="66"/>
        <v/>
      </c>
      <c r="AF393" t="str">
        <f t="shared" si="66"/>
        <v/>
      </c>
      <c r="AG393" t="str">
        <f t="shared" si="66"/>
        <v/>
      </c>
      <c r="AH393">
        <f t="shared" si="64"/>
        <v>0</v>
      </c>
      <c r="AI393">
        <f t="shared" si="65"/>
        <v>0</v>
      </c>
    </row>
    <row r="394" spans="2:35" hidden="1" x14ac:dyDescent="0.2">
      <c r="B394" s="21" t="str">
        <f>IF(ISNA(LOOKUP($C394,BLIOTECAS!$B$1:$B$27,BLIOTECAS!C$1:C$27)),"",LOOKUP($C394,BLIOTECAS!$B$1:$B$27,BLIOTECAS!C$1:C$27))</f>
        <v/>
      </c>
      <c r="C394" t="str">
        <f>TABLA!E394</f>
        <v>F. Veterinaria</v>
      </c>
      <c r="D394" s="134">
        <f>TABLA!AV394</f>
        <v>0</v>
      </c>
      <c r="E394" s="271">
        <f>TABLA!BA394</f>
        <v>0</v>
      </c>
      <c r="F394" t="str">
        <f t="shared" si="67"/>
        <v/>
      </c>
      <c r="G394" t="str">
        <f t="shared" si="67"/>
        <v/>
      </c>
      <c r="H394" t="str">
        <f t="shared" si="67"/>
        <v/>
      </c>
      <c r="I394" t="str">
        <f t="shared" si="67"/>
        <v/>
      </c>
      <c r="J394" t="str">
        <f t="shared" si="67"/>
        <v/>
      </c>
      <c r="K394" t="str">
        <f t="shared" si="67"/>
        <v/>
      </c>
      <c r="L394" t="str">
        <f t="shared" si="67"/>
        <v/>
      </c>
      <c r="M394" t="str">
        <f t="shared" si="67"/>
        <v/>
      </c>
      <c r="N394" t="str">
        <f t="shared" si="67"/>
        <v/>
      </c>
      <c r="O394" t="str">
        <f t="shared" si="67"/>
        <v/>
      </c>
      <c r="P394" t="str">
        <f t="shared" si="67"/>
        <v/>
      </c>
      <c r="Q394" t="str">
        <f t="shared" si="67"/>
        <v/>
      </c>
      <c r="R394" t="str">
        <f t="shared" si="67"/>
        <v/>
      </c>
      <c r="S394" t="str">
        <f t="shared" si="67"/>
        <v/>
      </c>
      <c r="T394" t="str">
        <f t="shared" si="67"/>
        <v/>
      </c>
      <c r="U394" t="str">
        <f t="shared" si="67"/>
        <v/>
      </c>
      <c r="V394" t="str">
        <f t="shared" si="66"/>
        <v/>
      </c>
      <c r="W394" t="str">
        <f t="shared" si="66"/>
        <v/>
      </c>
      <c r="X394" t="str">
        <f t="shared" si="66"/>
        <v/>
      </c>
      <c r="Y394" t="str">
        <f t="shared" si="66"/>
        <v/>
      </c>
      <c r="Z394" t="str">
        <f t="shared" si="66"/>
        <v/>
      </c>
      <c r="AA394" t="str">
        <f t="shared" si="66"/>
        <v/>
      </c>
      <c r="AB394" t="str">
        <f t="shared" si="66"/>
        <v/>
      </c>
      <c r="AC394" t="str">
        <f t="shared" si="66"/>
        <v/>
      </c>
      <c r="AD394" t="str">
        <f t="shared" si="66"/>
        <v/>
      </c>
      <c r="AE394" t="str">
        <f t="shared" si="66"/>
        <v/>
      </c>
      <c r="AF394" t="str">
        <f t="shared" si="66"/>
        <v/>
      </c>
      <c r="AG394" t="str">
        <f t="shared" si="66"/>
        <v/>
      </c>
      <c r="AH394">
        <f t="shared" si="64"/>
        <v>0</v>
      </c>
      <c r="AI394">
        <f t="shared" si="65"/>
        <v>0</v>
      </c>
    </row>
    <row r="395" spans="2:35" hidden="1" x14ac:dyDescent="0.2">
      <c r="B395" s="21" t="str">
        <f>IF(ISNA(LOOKUP($C395,BLIOTECAS!$B$1:$B$27,BLIOTECAS!C$1:C$27)),"",LOOKUP($C395,BLIOTECAS!$B$1:$B$27,BLIOTECAS!C$1:C$27))</f>
        <v/>
      </c>
      <c r="C395" t="str">
        <f>TABLA!E395</f>
        <v>F. Enfermería, Fisioterapia y Podología</v>
      </c>
      <c r="D395" s="134">
        <f>TABLA!AV395</f>
        <v>0</v>
      </c>
      <c r="E395" s="271">
        <f>TABLA!BA395</f>
        <v>0</v>
      </c>
      <c r="F395" t="str">
        <f t="shared" si="67"/>
        <v/>
      </c>
      <c r="G395" t="str">
        <f t="shared" si="67"/>
        <v/>
      </c>
      <c r="H395" t="str">
        <f t="shared" si="67"/>
        <v/>
      </c>
      <c r="I395" t="str">
        <f t="shared" si="67"/>
        <v/>
      </c>
      <c r="J395" t="str">
        <f t="shared" si="67"/>
        <v/>
      </c>
      <c r="K395" t="str">
        <f t="shared" si="67"/>
        <v/>
      </c>
      <c r="L395" t="str">
        <f t="shared" si="67"/>
        <v/>
      </c>
      <c r="M395" t="str">
        <f t="shared" si="67"/>
        <v/>
      </c>
      <c r="N395" t="str">
        <f t="shared" si="67"/>
        <v/>
      </c>
      <c r="O395" t="str">
        <f t="shared" si="67"/>
        <v/>
      </c>
      <c r="P395" t="str">
        <f t="shared" si="67"/>
        <v/>
      </c>
      <c r="Q395" t="str">
        <f t="shared" si="67"/>
        <v/>
      </c>
      <c r="R395" t="str">
        <f t="shared" si="67"/>
        <v/>
      </c>
      <c r="S395" t="str">
        <f t="shared" si="67"/>
        <v/>
      </c>
      <c r="T395" t="str">
        <f t="shared" si="67"/>
        <v/>
      </c>
      <c r="U395" t="str">
        <f t="shared" si="67"/>
        <v/>
      </c>
      <c r="V395" t="str">
        <f t="shared" si="66"/>
        <v/>
      </c>
      <c r="W395" t="str">
        <f t="shared" si="66"/>
        <v/>
      </c>
      <c r="X395" t="str">
        <f t="shared" si="66"/>
        <v/>
      </c>
      <c r="Y395" t="str">
        <f t="shared" si="66"/>
        <v/>
      </c>
      <c r="Z395" t="str">
        <f t="shared" si="66"/>
        <v/>
      </c>
      <c r="AA395" t="str">
        <f t="shared" si="66"/>
        <v/>
      </c>
      <c r="AB395" t="str">
        <f t="shared" si="66"/>
        <v/>
      </c>
      <c r="AC395" t="str">
        <f t="shared" si="66"/>
        <v/>
      </c>
      <c r="AD395" t="str">
        <f t="shared" si="66"/>
        <v/>
      </c>
      <c r="AE395" t="str">
        <f t="shared" si="66"/>
        <v/>
      </c>
      <c r="AF395" t="str">
        <f t="shared" si="66"/>
        <v/>
      </c>
      <c r="AG395" t="str">
        <f t="shared" si="66"/>
        <v/>
      </c>
      <c r="AH395">
        <f t="shared" si="64"/>
        <v>0</v>
      </c>
      <c r="AI395">
        <f t="shared" si="65"/>
        <v>0</v>
      </c>
    </row>
    <row r="396" spans="2:35" hidden="1" x14ac:dyDescent="0.2">
      <c r="B396" s="21" t="str">
        <f>IF(ISNA(LOOKUP($C396,BLIOTECAS!$B$1:$B$27,BLIOTECAS!C$1:C$27)),"",LOOKUP($C396,BLIOTECAS!$B$1:$B$27,BLIOTECAS!C$1:C$27))</f>
        <v/>
      </c>
      <c r="C396" t="str">
        <f>TABLA!E396</f>
        <v>F. Ciencias Físicas</v>
      </c>
      <c r="D396" s="134">
        <f>TABLA!AV396</f>
        <v>0</v>
      </c>
      <c r="E396" s="271">
        <f>TABLA!BA396</f>
        <v>0</v>
      </c>
      <c r="F396" t="str">
        <f t="shared" si="67"/>
        <v/>
      </c>
      <c r="G396" t="str">
        <f t="shared" si="67"/>
        <v/>
      </c>
      <c r="H396" t="str">
        <f t="shared" si="67"/>
        <v/>
      </c>
      <c r="I396" t="str">
        <f t="shared" si="67"/>
        <v/>
      </c>
      <c r="J396" t="str">
        <f t="shared" si="67"/>
        <v/>
      </c>
      <c r="K396" t="str">
        <f t="shared" si="67"/>
        <v/>
      </c>
      <c r="L396" t="str">
        <f t="shared" si="67"/>
        <v/>
      </c>
      <c r="M396" t="str">
        <f t="shared" si="67"/>
        <v/>
      </c>
      <c r="N396" t="str">
        <f t="shared" si="67"/>
        <v/>
      </c>
      <c r="O396" t="str">
        <f t="shared" si="67"/>
        <v/>
      </c>
      <c r="P396" t="str">
        <f t="shared" si="67"/>
        <v/>
      </c>
      <c r="Q396" t="str">
        <f t="shared" si="67"/>
        <v/>
      </c>
      <c r="R396" t="str">
        <f t="shared" si="67"/>
        <v/>
      </c>
      <c r="S396" t="str">
        <f t="shared" si="67"/>
        <v/>
      </c>
      <c r="T396" t="str">
        <f t="shared" si="67"/>
        <v/>
      </c>
      <c r="U396" t="str">
        <f t="shared" si="67"/>
        <v/>
      </c>
      <c r="V396" t="str">
        <f t="shared" si="66"/>
        <v/>
      </c>
      <c r="W396" t="str">
        <f t="shared" si="66"/>
        <v/>
      </c>
      <c r="X396" t="str">
        <f t="shared" si="66"/>
        <v/>
      </c>
      <c r="Y396" t="str">
        <f t="shared" si="66"/>
        <v/>
      </c>
      <c r="Z396" t="str">
        <f t="shared" si="66"/>
        <v/>
      </c>
      <c r="AA396" t="str">
        <f t="shared" si="66"/>
        <v/>
      </c>
      <c r="AB396" t="str">
        <f t="shared" si="66"/>
        <v/>
      </c>
      <c r="AC396" t="str">
        <f t="shared" si="66"/>
        <v/>
      </c>
      <c r="AD396" t="str">
        <f t="shared" si="66"/>
        <v/>
      </c>
      <c r="AE396" t="str">
        <f t="shared" si="66"/>
        <v/>
      </c>
      <c r="AF396" t="str">
        <f t="shared" si="66"/>
        <v/>
      </c>
      <c r="AG396" t="str">
        <f t="shared" si="66"/>
        <v/>
      </c>
      <c r="AH396">
        <f t="shared" si="64"/>
        <v>0</v>
      </c>
      <c r="AI396">
        <f t="shared" si="65"/>
        <v>0</v>
      </c>
    </row>
    <row r="397" spans="2:35" ht="38.25" hidden="1" x14ac:dyDescent="0.2">
      <c r="B397" s="21" t="str">
        <f>IF(ISNA(LOOKUP($C397,BLIOTECAS!$B$1:$B$27,BLIOTECAS!C$1:C$27)),"",LOOKUP($C397,BLIOTECAS!$B$1:$B$27,BLIOTECAS!C$1:C$27))</f>
        <v/>
      </c>
      <c r="C397" t="str">
        <f>TABLA!E397</f>
        <v>F. Ciencias Geológicas</v>
      </c>
      <c r="D397" s="134" t="str">
        <f>TABLA!AV397</f>
        <v>Cursos sobre busqueda de información para estudiantes</v>
      </c>
      <c r="E397" s="271" t="str">
        <f>TABLA!BA397</f>
        <v>Desde mi punto de vista la biblioteca de geológicas realiza un trabajo magnífico. En todo caso, si tienen algun problema puede estar realcionado con falta de financiación, pero el trato y la ayuda prestada son imejorables.</v>
      </c>
      <c r="F397" t="str">
        <f t="shared" si="67"/>
        <v/>
      </c>
      <c r="G397" t="str">
        <f t="shared" si="67"/>
        <v/>
      </c>
      <c r="H397" t="str">
        <f t="shared" si="67"/>
        <v/>
      </c>
      <c r="I397" t="str">
        <f t="shared" si="67"/>
        <v/>
      </c>
      <c r="J397" t="str">
        <f t="shared" si="67"/>
        <v/>
      </c>
      <c r="K397" t="str">
        <f t="shared" si="67"/>
        <v/>
      </c>
      <c r="L397" t="str">
        <f t="shared" si="67"/>
        <v/>
      </c>
      <c r="M397" t="str">
        <f t="shared" si="67"/>
        <v/>
      </c>
      <c r="N397" t="str">
        <f t="shared" si="67"/>
        <v/>
      </c>
      <c r="O397" t="str">
        <f t="shared" si="67"/>
        <v/>
      </c>
      <c r="P397" t="str">
        <f t="shared" si="67"/>
        <v/>
      </c>
      <c r="Q397" t="str">
        <f t="shared" si="67"/>
        <v/>
      </c>
      <c r="R397" t="str">
        <f t="shared" si="67"/>
        <v/>
      </c>
      <c r="S397" t="str">
        <f t="shared" si="67"/>
        <v/>
      </c>
      <c r="T397" t="str">
        <f t="shared" si="67"/>
        <v/>
      </c>
      <c r="U397" t="str">
        <f t="shared" si="67"/>
        <v/>
      </c>
      <c r="V397" t="str">
        <f t="shared" si="66"/>
        <v/>
      </c>
      <c r="W397" t="str">
        <f t="shared" si="66"/>
        <v/>
      </c>
      <c r="X397" t="str">
        <f t="shared" si="66"/>
        <v/>
      </c>
      <c r="Y397" t="str">
        <f t="shared" si="66"/>
        <v/>
      </c>
      <c r="Z397" t="str">
        <f t="shared" si="66"/>
        <v/>
      </c>
      <c r="AA397" t="str">
        <f t="shared" si="66"/>
        <v/>
      </c>
      <c r="AB397" t="str">
        <f t="shared" si="66"/>
        <v/>
      </c>
      <c r="AC397" t="str">
        <f t="shared" si="66"/>
        <v/>
      </c>
      <c r="AD397" t="str">
        <f t="shared" si="66"/>
        <v/>
      </c>
      <c r="AE397" t="str">
        <f t="shared" si="66"/>
        <v/>
      </c>
      <c r="AF397" t="str">
        <f t="shared" si="66"/>
        <v/>
      </c>
      <c r="AG397" t="str">
        <f t="shared" si="66"/>
        <v/>
      </c>
      <c r="AH397">
        <f t="shared" si="64"/>
        <v>1</v>
      </c>
      <c r="AI397">
        <f t="shared" si="65"/>
        <v>1</v>
      </c>
    </row>
    <row r="398" spans="2:35" ht="38.25" hidden="1" x14ac:dyDescent="0.2">
      <c r="B398" s="21" t="str">
        <f>IF(ISNA(LOOKUP($C398,BLIOTECAS!$B$1:$B$27,BLIOTECAS!C$1:C$27)),"",LOOKUP($C398,BLIOTECAS!$B$1:$B$27,BLIOTECAS!C$1:C$27))</f>
        <v/>
      </c>
      <c r="C398" t="str">
        <f>TABLA!E398</f>
        <v>F. Trabajo Social</v>
      </c>
      <c r="D398" s="134">
        <f>TABLA!AV398</f>
        <v>0</v>
      </c>
      <c r="E398" s="271" t="str">
        <f>TABLA!BA398</f>
        <v>El personal de las bibliotecas de Trabajo Social y de Ciencias Políticas y Sociología es excelente, estando siempre disponibles para ayudar en todos los sentidos. Felicidades por el buen trabajo.</v>
      </c>
      <c r="F398" t="str">
        <f t="shared" si="67"/>
        <v/>
      </c>
      <c r="G398" t="str">
        <f t="shared" si="67"/>
        <v/>
      </c>
      <c r="H398" t="str">
        <f t="shared" si="67"/>
        <v/>
      </c>
      <c r="I398" t="str">
        <f t="shared" si="67"/>
        <v/>
      </c>
      <c r="J398" t="str">
        <f t="shared" si="67"/>
        <v/>
      </c>
      <c r="K398" t="str">
        <f t="shared" si="67"/>
        <v/>
      </c>
      <c r="L398" t="str">
        <f t="shared" si="67"/>
        <v/>
      </c>
      <c r="M398" t="str">
        <f t="shared" si="67"/>
        <v/>
      </c>
      <c r="N398" t="str">
        <f t="shared" si="67"/>
        <v/>
      </c>
      <c r="O398" t="str">
        <f t="shared" si="67"/>
        <v/>
      </c>
      <c r="P398" t="str">
        <f t="shared" si="67"/>
        <v/>
      </c>
      <c r="Q398" t="str">
        <f t="shared" si="67"/>
        <v/>
      </c>
      <c r="R398" t="str">
        <f t="shared" si="67"/>
        <v/>
      </c>
      <c r="S398" t="str">
        <f t="shared" si="67"/>
        <v/>
      </c>
      <c r="T398" t="str">
        <f t="shared" si="67"/>
        <v/>
      </c>
      <c r="U398" t="str">
        <f t="shared" si="67"/>
        <v/>
      </c>
      <c r="V398" t="str">
        <f t="shared" si="66"/>
        <v/>
      </c>
      <c r="W398" t="str">
        <f t="shared" si="66"/>
        <v/>
      </c>
      <c r="X398" t="str">
        <f t="shared" si="66"/>
        <v/>
      </c>
      <c r="Y398" t="str">
        <f t="shared" si="66"/>
        <v/>
      </c>
      <c r="Z398" t="str">
        <f t="shared" si="66"/>
        <v/>
      </c>
      <c r="AA398" t="str">
        <f t="shared" si="66"/>
        <v>x</v>
      </c>
      <c r="AB398" t="str">
        <f t="shared" si="66"/>
        <v/>
      </c>
      <c r="AC398" t="str">
        <f t="shared" si="66"/>
        <v/>
      </c>
      <c r="AD398" t="str">
        <f t="shared" si="66"/>
        <v/>
      </c>
      <c r="AE398" t="str">
        <f t="shared" si="66"/>
        <v/>
      </c>
      <c r="AF398" t="str">
        <f t="shared" si="66"/>
        <v/>
      </c>
      <c r="AG398" t="str">
        <f t="shared" si="66"/>
        <v/>
      </c>
      <c r="AH398">
        <f t="shared" si="64"/>
        <v>0</v>
      </c>
      <c r="AI398">
        <f t="shared" si="65"/>
        <v>1</v>
      </c>
    </row>
    <row r="399" spans="2:35" hidden="1" x14ac:dyDescent="0.2">
      <c r="B399" s="21" t="str">
        <f>IF(ISNA(LOOKUP($C399,BLIOTECAS!$B$1:$B$27,BLIOTECAS!C$1:C$27)),"",LOOKUP($C399,BLIOTECAS!$B$1:$B$27,BLIOTECAS!C$1:C$27))</f>
        <v/>
      </c>
      <c r="C399" t="str">
        <f>TABLA!E399</f>
        <v>F. Psicología</v>
      </c>
      <c r="D399" s="134">
        <f>TABLA!AV399</f>
        <v>0</v>
      </c>
      <c r="E399" s="271">
        <f>TABLA!BA399</f>
        <v>0</v>
      </c>
      <c r="F399" t="str">
        <f t="shared" si="67"/>
        <v/>
      </c>
      <c r="G399" t="str">
        <f t="shared" si="67"/>
        <v/>
      </c>
      <c r="H399" t="str">
        <f t="shared" si="67"/>
        <v/>
      </c>
      <c r="I399" t="str">
        <f t="shared" si="67"/>
        <v/>
      </c>
      <c r="J399" t="str">
        <f t="shared" si="67"/>
        <v/>
      </c>
      <c r="K399" t="str">
        <f t="shared" si="67"/>
        <v/>
      </c>
      <c r="L399" t="str">
        <f t="shared" si="67"/>
        <v/>
      </c>
      <c r="M399" t="str">
        <f t="shared" si="67"/>
        <v/>
      </c>
      <c r="N399" t="str">
        <f t="shared" si="67"/>
        <v/>
      </c>
      <c r="O399" t="str">
        <f t="shared" si="67"/>
        <v/>
      </c>
      <c r="P399" t="str">
        <f t="shared" si="67"/>
        <v/>
      </c>
      <c r="Q399" t="str">
        <f t="shared" si="67"/>
        <v/>
      </c>
      <c r="R399" t="str">
        <f t="shared" si="67"/>
        <v/>
      </c>
      <c r="S399" t="str">
        <f t="shared" si="67"/>
        <v/>
      </c>
      <c r="T399" t="str">
        <f t="shared" si="67"/>
        <v/>
      </c>
      <c r="U399" t="str">
        <f t="shared" si="67"/>
        <v/>
      </c>
      <c r="V399" t="str">
        <f t="shared" si="66"/>
        <v/>
      </c>
      <c r="W399" t="str">
        <f t="shared" si="66"/>
        <v/>
      </c>
      <c r="X399" t="str">
        <f t="shared" si="66"/>
        <v/>
      </c>
      <c r="Y399" t="str">
        <f t="shared" si="66"/>
        <v/>
      </c>
      <c r="Z399" t="str">
        <f t="shared" si="66"/>
        <v/>
      </c>
      <c r="AA399" t="str">
        <f t="shared" si="66"/>
        <v/>
      </c>
      <c r="AB399" t="str">
        <f t="shared" si="66"/>
        <v/>
      </c>
      <c r="AC399" t="str">
        <f t="shared" si="66"/>
        <v/>
      </c>
      <c r="AD399" t="str">
        <f t="shared" si="66"/>
        <v/>
      </c>
      <c r="AE399" t="str">
        <f t="shared" si="66"/>
        <v/>
      </c>
      <c r="AF399" t="str">
        <f t="shared" si="66"/>
        <v/>
      </c>
      <c r="AG399" t="str">
        <f t="shared" si="66"/>
        <v/>
      </c>
      <c r="AH399">
        <f t="shared" si="64"/>
        <v>0</v>
      </c>
      <c r="AI399">
        <f t="shared" si="65"/>
        <v>0</v>
      </c>
    </row>
    <row r="400" spans="2:35" hidden="1" x14ac:dyDescent="0.2">
      <c r="B400" s="21" t="str">
        <f>IF(ISNA(LOOKUP($C400,BLIOTECAS!$B$1:$B$27,BLIOTECAS!C$1:C$27)),"",LOOKUP($C400,BLIOTECAS!$B$1:$B$27,BLIOTECAS!C$1:C$27))</f>
        <v/>
      </c>
      <c r="C400" t="str">
        <f>TABLA!E400</f>
        <v>F. Ciencias Químicas</v>
      </c>
      <c r="D400" s="134">
        <f>TABLA!AV400</f>
        <v>0</v>
      </c>
      <c r="E400" s="271">
        <f>TABLA!BA400</f>
        <v>0</v>
      </c>
      <c r="F400" t="str">
        <f t="shared" si="67"/>
        <v/>
      </c>
      <c r="G400" t="str">
        <f t="shared" si="67"/>
        <v/>
      </c>
      <c r="H400" t="str">
        <f t="shared" si="67"/>
        <v/>
      </c>
      <c r="I400" t="str">
        <f t="shared" si="67"/>
        <v/>
      </c>
      <c r="J400" t="str">
        <f t="shared" si="67"/>
        <v/>
      </c>
      <c r="K400" t="str">
        <f t="shared" si="67"/>
        <v/>
      </c>
      <c r="L400" t="str">
        <f t="shared" si="67"/>
        <v/>
      </c>
      <c r="M400" t="str">
        <f t="shared" si="67"/>
        <v/>
      </c>
      <c r="N400" t="str">
        <f t="shared" si="67"/>
        <v/>
      </c>
      <c r="O400" t="str">
        <f t="shared" si="67"/>
        <v/>
      </c>
      <c r="P400" t="str">
        <f t="shared" si="67"/>
        <v/>
      </c>
      <c r="Q400" t="str">
        <f t="shared" si="67"/>
        <v/>
      </c>
      <c r="R400" t="str">
        <f t="shared" si="67"/>
        <v/>
      </c>
      <c r="S400" t="str">
        <f t="shared" si="67"/>
        <v/>
      </c>
      <c r="T400" t="str">
        <f t="shared" si="67"/>
        <v/>
      </c>
      <c r="U400" t="str">
        <f t="shared" ref="U400:AG415" si="68">IFERROR((IF(FIND(U$1,$E400,1)&gt;0,"x")),"")</f>
        <v/>
      </c>
      <c r="V400" t="str">
        <f t="shared" si="68"/>
        <v/>
      </c>
      <c r="W400" t="str">
        <f t="shared" si="68"/>
        <v/>
      </c>
      <c r="X400" t="str">
        <f t="shared" si="68"/>
        <v/>
      </c>
      <c r="Y400" t="str">
        <f t="shared" si="68"/>
        <v/>
      </c>
      <c r="Z400" t="str">
        <f t="shared" si="68"/>
        <v/>
      </c>
      <c r="AA400" t="str">
        <f t="shared" si="68"/>
        <v/>
      </c>
      <c r="AB400" t="str">
        <f t="shared" si="68"/>
        <v/>
      </c>
      <c r="AC400" t="str">
        <f t="shared" si="68"/>
        <v/>
      </c>
      <c r="AD400" t="str">
        <f t="shared" si="68"/>
        <v/>
      </c>
      <c r="AE400" t="str">
        <f t="shared" si="68"/>
        <v/>
      </c>
      <c r="AF400" t="str">
        <f t="shared" si="68"/>
        <v/>
      </c>
      <c r="AG400" t="str">
        <f t="shared" si="68"/>
        <v/>
      </c>
      <c r="AH400">
        <f t="shared" si="64"/>
        <v>0</v>
      </c>
      <c r="AI400">
        <f t="shared" si="65"/>
        <v>0</v>
      </c>
    </row>
    <row r="401" spans="2:35" hidden="1" x14ac:dyDescent="0.2">
      <c r="B401" s="21" t="str">
        <f>IF(ISNA(LOOKUP($C401,BLIOTECAS!$B$1:$B$27,BLIOTECAS!C$1:C$27)),"",LOOKUP($C401,BLIOTECAS!$B$1:$B$27,BLIOTECAS!C$1:C$27))</f>
        <v/>
      </c>
      <c r="C401" t="str">
        <f>TABLA!E401</f>
        <v>F. Ciencias de la Documentación</v>
      </c>
      <c r="D401" s="134">
        <f>TABLA!AV401</f>
        <v>0</v>
      </c>
      <c r="E401" s="271">
        <f>TABLA!BA401</f>
        <v>0</v>
      </c>
      <c r="F401" t="str">
        <f t="shared" ref="F401:U416" si="69">IFERROR((IF(FIND(F$1,$E401,1)&gt;0,"x")),"")</f>
        <v/>
      </c>
      <c r="G401" t="str">
        <f t="shared" si="69"/>
        <v/>
      </c>
      <c r="H401" t="str">
        <f t="shared" si="69"/>
        <v/>
      </c>
      <c r="I401" t="str">
        <f t="shared" si="69"/>
        <v/>
      </c>
      <c r="J401" t="str">
        <f t="shared" si="69"/>
        <v/>
      </c>
      <c r="K401" t="str">
        <f t="shared" si="69"/>
        <v/>
      </c>
      <c r="L401" t="str">
        <f t="shared" si="69"/>
        <v/>
      </c>
      <c r="M401" t="str">
        <f t="shared" si="69"/>
        <v/>
      </c>
      <c r="N401" t="str">
        <f t="shared" si="69"/>
        <v/>
      </c>
      <c r="O401" t="str">
        <f t="shared" si="69"/>
        <v/>
      </c>
      <c r="P401" t="str">
        <f t="shared" si="69"/>
        <v/>
      </c>
      <c r="Q401" t="str">
        <f t="shared" si="69"/>
        <v/>
      </c>
      <c r="R401" t="str">
        <f t="shared" si="69"/>
        <v/>
      </c>
      <c r="S401" t="str">
        <f t="shared" si="69"/>
        <v/>
      </c>
      <c r="T401" t="str">
        <f t="shared" si="69"/>
        <v/>
      </c>
      <c r="U401" t="str">
        <f t="shared" si="69"/>
        <v/>
      </c>
      <c r="V401" t="str">
        <f t="shared" si="68"/>
        <v/>
      </c>
      <c r="W401" t="str">
        <f t="shared" si="68"/>
        <v/>
      </c>
      <c r="X401" t="str">
        <f t="shared" si="68"/>
        <v/>
      </c>
      <c r="Y401" t="str">
        <f t="shared" si="68"/>
        <v/>
      </c>
      <c r="Z401" t="str">
        <f t="shared" si="68"/>
        <v/>
      </c>
      <c r="AA401" t="str">
        <f t="shared" si="68"/>
        <v/>
      </c>
      <c r="AB401" t="str">
        <f t="shared" si="68"/>
        <v/>
      </c>
      <c r="AC401" t="str">
        <f t="shared" si="68"/>
        <v/>
      </c>
      <c r="AD401" t="str">
        <f t="shared" si="68"/>
        <v/>
      </c>
      <c r="AE401" t="str">
        <f t="shared" si="68"/>
        <v/>
      </c>
      <c r="AF401" t="str">
        <f t="shared" si="68"/>
        <v/>
      </c>
      <c r="AG401" t="str">
        <f t="shared" si="68"/>
        <v/>
      </c>
      <c r="AH401">
        <f t="shared" si="64"/>
        <v>0</v>
      </c>
      <c r="AI401">
        <f t="shared" si="65"/>
        <v>0</v>
      </c>
    </row>
    <row r="402" spans="2:35" hidden="1" x14ac:dyDescent="0.2">
      <c r="B402" s="21" t="str">
        <f>IF(ISNA(LOOKUP($C402,BLIOTECAS!$B$1:$B$27,BLIOTECAS!C$1:C$27)),"",LOOKUP($C402,BLIOTECAS!$B$1:$B$27,BLIOTECAS!C$1:C$27))</f>
        <v/>
      </c>
      <c r="C402" t="str">
        <f>TABLA!E402</f>
        <v>F. Filosofía</v>
      </c>
      <c r="D402" s="134">
        <f>TABLA!AV402</f>
        <v>0</v>
      </c>
      <c r="E402" s="271">
        <f>TABLA!BA402</f>
        <v>0</v>
      </c>
      <c r="F402" t="str">
        <f t="shared" si="69"/>
        <v/>
      </c>
      <c r="G402" t="str">
        <f t="shared" si="69"/>
        <v/>
      </c>
      <c r="H402" t="str">
        <f t="shared" si="69"/>
        <v/>
      </c>
      <c r="I402" t="str">
        <f t="shared" si="69"/>
        <v/>
      </c>
      <c r="J402" t="str">
        <f t="shared" si="69"/>
        <v/>
      </c>
      <c r="K402" t="str">
        <f t="shared" si="69"/>
        <v/>
      </c>
      <c r="L402" t="str">
        <f t="shared" si="69"/>
        <v/>
      </c>
      <c r="M402" t="str">
        <f t="shared" si="69"/>
        <v/>
      </c>
      <c r="N402" t="str">
        <f t="shared" si="69"/>
        <v/>
      </c>
      <c r="O402" t="str">
        <f t="shared" si="69"/>
        <v/>
      </c>
      <c r="P402" t="str">
        <f t="shared" si="69"/>
        <v/>
      </c>
      <c r="Q402" t="str">
        <f t="shared" si="69"/>
        <v/>
      </c>
      <c r="R402" t="str">
        <f t="shared" si="69"/>
        <v/>
      </c>
      <c r="S402" t="str">
        <f t="shared" si="69"/>
        <v/>
      </c>
      <c r="T402" t="str">
        <f t="shared" si="69"/>
        <v/>
      </c>
      <c r="U402" t="str">
        <f t="shared" si="69"/>
        <v/>
      </c>
      <c r="V402" t="str">
        <f t="shared" si="68"/>
        <v/>
      </c>
      <c r="W402" t="str">
        <f t="shared" si="68"/>
        <v/>
      </c>
      <c r="X402" t="str">
        <f t="shared" si="68"/>
        <v/>
      </c>
      <c r="Y402" t="str">
        <f t="shared" si="68"/>
        <v/>
      </c>
      <c r="Z402" t="str">
        <f t="shared" si="68"/>
        <v/>
      </c>
      <c r="AA402" t="str">
        <f t="shared" si="68"/>
        <v/>
      </c>
      <c r="AB402" t="str">
        <f t="shared" si="68"/>
        <v/>
      </c>
      <c r="AC402" t="str">
        <f t="shared" si="68"/>
        <v/>
      </c>
      <c r="AD402" t="str">
        <f t="shared" si="68"/>
        <v/>
      </c>
      <c r="AE402" t="str">
        <f t="shared" si="68"/>
        <v/>
      </c>
      <c r="AF402" t="str">
        <f t="shared" si="68"/>
        <v/>
      </c>
      <c r="AG402" t="str">
        <f t="shared" si="68"/>
        <v/>
      </c>
      <c r="AH402">
        <f t="shared" si="64"/>
        <v>0</v>
      </c>
      <c r="AI402">
        <f t="shared" si="65"/>
        <v>0</v>
      </c>
    </row>
    <row r="403" spans="2:35" hidden="1" x14ac:dyDescent="0.2">
      <c r="B403" s="21" t="str">
        <f>IF(ISNA(LOOKUP($C403,BLIOTECAS!$B$1:$B$27,BLIOTECAS!C$1:C$27)),"",LOOKUP($C403,BLIOTECAS!$B$1:$B$27,BLIOTECAS!C$1:C$27))</f>
        <v/>
      </c>
      <c r="C403" t="str">
        <f>TABLA!E403</f>
        <v>F. Veterinaria</v>
      </c>
      <c r="D403" s="134">
        <f>TABLA!AV403</f>
        <v>0</v>
      </c>
      <c r="E403" s="271">
        <f>TABLA!BA403</f>
        <v>0</v>
      </c>
      <c r="F403" t="str">
        <f t="shared" si="69"/>
        <v/>
      </c>
      <c r="G403" t="str">
        <f t="shared" si="69"/>
        <v/>
      </c>
      <c r="H403" t="str">
        <f t="shared" si="69"/>
        <v/>
      </c>
      <c r="I403" t="str">
        <f t="shared" si="69"/>
        <v/>
      </c>
      <c r="J403" t="str">
        <f t="shared" si="69"/>
        <v/>
      </c>
      <c r="K403" t="str">
        <f t="shared" si="69"/>
        <v/>
      </c>
      <c r="L403" t="str">
        <f t="shared" si="69"/>
        <v/>
      </c>
      <c r="M403" t="str">
        <f t="shared" si="69"/>
        <v/>
      </c>
      <c r="N403" t="str">
        <f t="shared" si="69"/>
        <v/>
      </c>
      <c r="O403" t="str">
        <f t="shared" si="69"/>
        <v/>
      </c>
      <c r="P403" t="str">
        <f t="shared" si="69"/>
        <v/>
      </c>
      <c r="Q403" t="str">
        <f t="shared" si="69"/>
        <v/>
      </c>
      <c r="R403" t="str">
        <f t="shared" si="69"/>
        <v/>
      </c>
      <c r="S403" t="str">
        <f t="shared" si="69"/>
        <v/>
      </c>
      <c r="T403" t="str">
        <f t="shared" si="69"/>
        <v/>
      </c>
      <c r="U403" t="str">
        <f t="shared" si="69"/>
        <v/>
      </c>
      <c r="V403" t="str">
        <f t="shared" si="68"/>
        <v/>
      </c>
      <c r="W403" t="str">
        <f t="shared" si="68"/>
        <v/>
      </c>
      <c r="X403" t="str">
        <f t="shared" si="68"/>
        <v/>
      </c>
      <c r="Y403" t="str">
        <f t="shared" si="68"/>
        <v/>
      </c>
      <c r="Z403" t="str">
        <f t="shared" si="68"/>
        <v/>
      </c>
      <c r="AA403" t="str">
        <f t="shared" si="68"/>
        <v/>
      </c>
      <c r="AB403" t="str">
        <f t="shared" si="68"/>
        <v/>
      </c>
      <c r="AC403" t="str">
        <f t="shared" si="68"/>
        <v/>
      </c>
      <c r="AD403" t="str">
        <f t="shared" si="68"/>
        <v/>
      </c>
      <c r="AE403" t="str">
        <f t="shared" si="68"/>
        <v/>
      </c>
      <c r="AF403" t="str">
        <f t="shared" si="68"/>
        <v/>
      </c>
      <c r="AG403" t="str">
        <f t="shared" si="68"/>
        <v/>
      </c>
      <c r="AH403">
        <f t="shared" si="64"/>
        <v>0</v>
      </c>
      <c r="AI403">
        <f t="shared" si="65"/>
        <v>0</v>
      </c>
    </row>
    <row r="404" spans="2:35" hidden="1" x14ac:dyDescent="0.2">
      <c r="B404" s="21" t="str">
        <f>IF(ISNA(LOOKUP($C404,BLIOTECAS!$B$1:$B$27,BLIOTECAS!C$1:C$27)),"",LOOKUP($C404,BLIOTECAS!$B$1:$B$27,BLIOTECAS!C$1:C$27))</f>
        <v/>
      </c>
      <c r="C404" t="str">
        <f>TABLA!E404</f>
        <v>F. Ciencias Físicas</v>
      </c>
      <c r="D404" s="134">
        <f>TABLA!AV404</f>
        <v>0</v>
      </c>
      <c r="E404" s="271">
        <f>TABLA!BA404</f>
        <v>0</v>
      </c>
      <c r="F404" t="str">
        <f t="shared" si="69"/>
        <v/>
      </c>
      <c r="G404" t="str">
        <f t="shared" si="69"/>
        <v/>
      </c>
      <c r="H404" t="str">
        <f t="shared" si="69"/>
        <v/>
      </c>
      <c r="I404" t="str">
        <f t="shared" si="69"/>
        <v/>
      </c>
      <c r="J404" t="str">
        <f t="shared" si="69"/>
        <v/>
      </c>
      <c r="K404" t="str">
        <f t="shared" si="69"/>
        <v/>
      </c>
      <c r="L404" t="str">
        <f t="shared" si="69"/>
        <v/>
      </c>
      <c r="M404" t="str">
        <f t="shared" si="69"/>
        <v/>
      </c>
      <c r="N404" t="str">
        <f t="shared" si="69"/>
        <v/>
      </c>
      <c r="O404" t="str">
        <f t="shared" si="69"/>
        <v/>
      </c>
      <c r="P404" t="str">
        <f t="shared" si="69"/>
        <v/>
      </c>
      <c r="Q404" t="str">
        <f t="shared" si="69"/>
        <v/>
      </c>
      <c r="R404" t="str">
        <f t="shared" si="69"/>
        <v/>
      </c>
      <c r="S404" t="str">
        <f t="shared" si="69"/>
        <v/>
      </c>
      <c r="T404" t="str">
        <f t="shared" si="69"/>
        <v/>
      </c>
      <c r="U404" t="str">
        <f t="shared" si="69"/>
        <v/>
      </c>
      <c r="V404" t="str">
        <f t="shared" si="68"/>
        <v/>
      </c>
      <c r="W404" t="str">
        <f t="shared" si="68"/>
        <v/>
      </c>
      <c r="X404" t="str">
        <f t="shared" si="68"/>
        <v/>
      </c>
      <c r="Y404" t="str">
        <f t="shared" si="68"/>
        <v/>
      </c>
      <c r="Z404" t="str">
        <f t="shared" si="68"/>
        <v/>
      </c>
      <c r="AA404" t="str">
        <f t="shared" si="68"/>
        <v/>
      </c>
      <c r="AB404" t="str">
        <f t="shared" si="68"/>
        <v/>
      </c>
      <c r="AC404" t="str">
        <f t="shared" si="68"/>
        <v/>
      </c>
      <c r="AD404" t="str">
        <f t="shared" si="68"/>
        <v/>
      </c>
      <c r="AE404" t="str">
        <f t="shared" si="68"/>
        <v/>
      </c>
      <c r="AF404" t="str">
        <f t="shared" si="68"/>
        <v/>
      </c>
      <c r="AG404" t="str">
        <f t="shared" si="68"/>
        <v/>
      </c>
      <c r="AH404">
        <f t="shared" si="64"/>
        <v>0</v>
      </c>
      <c r="AI404">
        <f t="shared" si="65"/>
        <v>0</v>
      </c>
    </row>
    <row r="405" spans="2:35" ht="25.5" hidden="1" x14ac:dyDescent="0.2">
      <c r="B405" s="21" t="str">
        <f>IF(ISNA(LOOKUP($C405,BLIOTECAS!$B$1:$B$27,BLIOTECAS!C$1:C$27)),"",LOOKUP($C405,BLIOTECAS!$B$1:$B$27,BLIOTECAS!C$1:C$27))</f>
        <v/>
      </c>
      <c r="C405" t="str">
        <f>TABLA!E405</f>
        <v>F. Educación - Centro de Formación del Profesorado</v>
      </c>
      <c r="D405" s="134" t="str">
        <f>TABLA!AV405</f>
        <v>Cursos de apoyo a la investigación, si los hay los desconozco</v>
      </c>
      <c r="E405" s="271" t="str">
        <f>TABLA!BA405</f>
        <v>Me gustaría conocer la oferta de cursos de la biblioteca, me gustaría saber como obtener indicadores de publicaciones.</v>
      </c>
      <c r="F405" t="str">
        <f t="shared" si="69"/>
        <v/>
      </c>
      <c r="G405" t="str">
        <f t="shared" si="69"/>
        <v/>
      </c>
      <c r="H405" t="str">
        <f t="shared" si="69"/>
        <v/>
      </c>
      <c r="I405" t="str">
        <f t="shared" si="69"/>
        <v/>
      </c>
      <c r="J405" t="str">
        <f t="shared" si="69"/>
        <v/>
      </c>
      <c r="K405" t="str">
        <f t="shared" si="69"/>
        <v/>
      </c>
      <c r="L405" t="str">
        <f t="shared" si="69"/>
        <v/>
      </c>
      <c r="M405" t="str">
        <f t="shared" si="69"/>
        <v/>
      </c>
      <c r="N405" t="str">
        <f t="shared" si="69"/>
        <v/>
      </c>
      <c r="O405" t="str">
        <f t="shared" si="69"/>
        <v/>
      </c>
      <c r="P405" t="str">
        <f t="shared" si="69"/>
        <v/>
      </c>
      <c r="Q405" t="str">
        <f t="shared" si="69"/>
        <v/>
      </c>
      <c r="R405" t="str">
        <f t="shared" si="69"/>
        <v/>
      </c>
      <c r="S405" t="str">
        <f t="shared" si="69"/>
        <v/>
      </c>
      <c r="T405" t="str">
        <f t="shared" si="69"/>
        <v/>
      </c>
      <c r="U405" t="str">
        <f t="shared" si="69"/>
        <v/>
      </c>
      <c r="V405" t="str">
        <f t="shared" si="68"/>
        <v/>
      </c>
      <c r="W405" t="str">
        <f t="shared" si="68"/>
        <v/>
      </c>
      <c r="X405" t="str">
        <f t="shared" si="68"/>
        <v/>
      </c>
      <c r="Y405" t="str">
        <f t="shared" si="68"/>
        <v/>
      </c>
      <c r="Z405" t="str">
        <f t="shared" si="68"/>
        <v/>
      </c>
      <c r="AA405" t="str">
        <f t="shared" si="68"/>
        <v/>
      </c>
      <c r="AB405" t="str">
        <f t="shared" si="68"/>
        <v/>
      </c>
      <c r="AC405" t="str">
        <f t="shared" si="68"/>
        <v/>
      </c>
      <c r="AD405" t="str">
        <f t="shared" si="68"/>
        <v/>
      </c>
      <c r="AE405" t="str">
        <f t="shared" si="68"/>
        <v>x</v>
      </c>
      <c r="AF405" t="str">
        <f t="shared" si="68"/>
        <v/>
      </c>
      <c r="AG405" t="str">
        <f t="shared" si="68"/>
        <v/>
      </c>
      <c r="AH405">
        <f t="shared" si="64"/>
        <v>1</v>
      </c>
      <c r="AI405">
        <f t="shared" si="65"/>
        <v>1</v>
      </c>
    </row>
    <row r="406" spans="2:35" hidden="1" x14ac:dyDescent="0.2">
      <c r="B406" s="21" t="str">
        <f>IF(ISNA(LOOKUP($C406,BLIOTECAS!$B$1:$B$27,BLIOTECAS!C$1:C$27)),"",LOOKUP($C406,BLIOTECAS!$B$1:$B$27,BLIOTECAS!C$1:C$27))</f>
        <v/>
      </c>
      <c r="C406" t="str">
        <f>TABLA!E406</f>
        <v>F. Enfermería, Fisioterapia y Podología</v>
      </c>
      <c r="D406" s="134">
        <f>TABLA!AV406</f>
        <v>0</v>
      </c>
      <c r="E406" s="271" t="str">
        <f>TABLA!BA406</f>
        <v>Podría mejorar el buscador Cisne, el anterior me resultaba mucho más intuitivo</v>
      </c>
      <c r="F406" t="str">
        <f t="shared" si="69"/>
        <v/>
      </c>
      <c r="G406" t="str">
        <f t="shared" si="69"/>
        <v/>
      </c>
      <c r="H406" t="str">
        <f t="shared" si="69"/>
        <v/>
      </c>
      <c r="I406" t="str">
        <f t="shared" si="69"/>
        <v/>
      </c>
      <c r="J406" t="str">
        <f t="shared" si="69"/>
        <v/>
      </c>
      <c r="K406" t="str">
        <f t="shared" si="69"/>
        <v/>
      </c>
      <c r="L406" t="str">
        <f t="shared" si="69"/>
        <v/>
      </c>
      <c r="M406" t="str">
        <f t="shared" si="69"/>
        <v/>
      </c>
      <c r="N406" t="str">
        <f t="shared" si="69"/>
        <v/>
      </c>
      <c r="O406" t="str">
        <f t="shared" si="69"/>
        <v/>
      </c>
      <c r="P406" t="str">
        <f t="shared" si="69"/>
        <v/>
      </c>
      <c r="Q406" t="str">
        <f t="shared" si="69"/>
        <v/>
      </c>
      <c r="R406" t="str">
        <f t="shared" si="69"/>
        <v/>
      </c>
      <c r="S406" t="str">
        <f t="shared" si="69"/>
        <v/>
      </c>
      <c r="T406" t="str">
        <f t="shared" si="69"/>
        <v/>
      </c>
      <c r="U406" t="str">
        <f t="shared" si="69"/>
        <v/>
      </c>
      <c r="V406" t="str">
        <f t="shared" si="68"/>
        <v/>
      </c>
      <c r="W406" t="str">
        <f t="shared" si="68"/>
        <v/>
      </c>
      <c r="X406" t="str">
        <f t="shared" si="68"/>
        <v/>
      </c>
      <c r="Y406" t="str">
        <f t="shared" si="68"/>
        <v/>
      </c>
      <c r="Z406" t="str">
        <f t="shared" si="68"/>
        <v/>
      </c>
      <c r="AA406" t="str">
        <f t="shared" si="68"/>
        <v/>
      </c>
      <c r="AB406" t="str">
        <f t="shared" si="68"/>
        <v/>
      </c>
      <c r="AC406" t="str">
        <f t="shared" si="68"/>
        <v/>
      </c>
      <c r="AD406" t="str">
        <f t="shared" si="68"/>
        <v/>
      </c>
      <c r="AE406" t="str">
        <f t="shared" si="68"/>
        <v/>
      </c>
      <c r="AF406" t="str">
        <f t="shared" si="68"/>
        <v/>
      </c>
      <c r="AG406" t="str">
        <f t="shared" si="68"/>
        <v/>
      </c>
      <c r="AH406">
        <f t="shared" si="64"/>
        <v>0</v>
      </c>
      <c r="AI406">
        <f t="shared" si="65"/>
        <v>1</v>
      </c>
    </row>
    <row r="407" spans="2:35" hidden="1" x14ac:dyDescent="0.2">
      <c r="B407" s="21" t="str">
        <f>IF(ISNA(LOOKUP($C407,BLIOTECAS!$B$1:$B$27,BLIOTECAS!C$1:C$27)),"",LOOKUP($C407,BLIOTECAS!$B$1:$B$27,BLIOTECAS!C$1:C$27))</f>
        <v/>
      </c>
      <c r="C407" t="str">
        <f>TABLA!E407</f>
        <v>F. Filología</v>
      </c>
      <c r="D407" s="134">
        <f>TABLA!AV407</f>
        <v>0</v>
      </c>
      <c r="E407" s="271">
        <f>TABLA!BA407</f>
        <v>0</v>
      </c>
      <c r="F407" t="str">
        <f t="shared" si="69"/>
        <v/>
      </c>
      <c r="G407" t="str">
        <f t="shared" si="69"/>
        <v/>
      </c>
      <c r="H407" t="str">
        <f t="shared" si="69"/>
        <v/>
      </c>
      <c r="I407" t="str">
        <f t="shared" si="69"/>
        <v/>
      </c>
      <c r="J407" t="str">
        <f t="shared" si="69"/>
        <v/>
      </c>
      <c r="K407" t="str">
        <f t="shared" si="69"/>
        <v/>
      </c>
      <c r="L407" t="str">
        <f t="shared" si="69"/>
        <v/>
      </c>
      <c r="M407" t="str">
        <f t="shared" si="69"/>
        <v/>
      </c>
      <c r="N407" t="str">
        <f t="shared" si="69"/>
        <v/>
      </c>
      <c r="O407" t="str">
        <f t="shared" si="69"/>
        <v/>
      </c>
      <c r="P407" t="str">
        <f t="shared" si="69"/>
        <v/>
      </c>
      <c r="Q407" t="str">
        <f t="shared" si="69"/>
        <v/>
      </c>
      <c r="R407" t="str">
        <f t="shared" si="69"/>
        <v/>
      </c>
      <c r="S407" t="str">
        <f t="shared" si="69"/>
        <v/>
      </c>
      <c r="T407" t="str">
        <f t="shared" si="69"/>
        <v/>
      </c>
      <c r="U407" t="str">
        <f t="shared" si="69"/>
        <v/>
      </c>
      <c r="V407" t="str">
        <f t="shared" si="68"/>
        <v/>
      </c>
      <c r="W407" t="str">
        <f t="shared" si="68"/>
        <v/>
      </c>
      <c r="X407" t="str">
        <f t="shared" si="68"/>
        <v/>
      </c>
      <c r="Y407" t="str">
        <f t="shared" si="68"/>
        <v/>
      </c>
      <c r="Z407" t="str">
        <f t="shared" si="68"/>
        <v/>
      </c>
      <c r="AA407" t="str">
        <f t="shared" si="68"/>
        <v/>
      </c>
      <c r="AB407" t="str">
        <f t="shared" si="68"/>
        <v/>
      </c>
      <c r="AC407" t="str">
        <f t="shared" si="68"/>
        <v/>
      </c>
      <c r="AD407" t="str">
        <f t="shared" si="68"/>
        <v/>
      </c>
      <c r="AE407" t="str">
        <f t="shared" si="68"/>
        <v/>
      </c>
      <c r="AF407" t="str">
        <f t="shared" si="68"/>
        <v/>
      </c>
      <c r="AG407" t="str">
        <f t="shared" si="68"/>
        <v/>
      </c>
      <c r="AH407">
        <f t="shared" si="64"/>
        <v>0</v>
      </c>
      <c r="AI407">
        <f t="shared" si="65"/>
        <v>0</v>
      </c>
    </row>
    <row r="408" spans="2:35" hidden="1" x14ac:dyDescent="0.2">
      <c r="B408" s="21" t="str">
        <f>IF(ISNA(LOOKUP($C408,BLIOTECAS!$B$1:$B$27,BLIOTECAS!C$1:C$27)),"",LOOKUP($C408,BLIOTECAS!$B$1:$B$27,BLIOTECAS!C$1:C$27))</f>
        <v/>
      </c>
      <c r="C408" t="str">
        <f>TABLA!E408</f>
        <v>F. Filosofía</v>
      </c>
      <c r="D408" s="134">
        <f>TABLA!AV408</f>
        <v>0</v>
      </c>
      <c r="E408" s="271">
        <f>TABLA!BA408</f>
        <v>0</v>
      </c>
      <c r="F408" t="str">
        <f t="shared" si="69"/>
        <v/>
      </c>
      <c r="G408" t="str">
        <f t="shared" si="69"/>
        <v/>
      </c>
      <c r="H408" t="str">
        <f t="shared" si="69"/>
        <v/>
      </c>
      <c r="I408" t="str">
        <f t="shared" si="69"/>
        <v/>
      </c>
      <c r="J408" t="str">
        <f t="shared" si="69"/>
        <v/>
      </c>
      <c r="K408" t="str">
        <f t="shared" si="69"/>
        <v/>
      </c>
      <c r="L408" t="str">
        <f t="shared" si="69"/>
        <v/>
      </c>
      <c r="M408" t="str">
        <f t="shared" si="69"/>
        <v/>
      </c>
      <c r="N408" t="str">
        <f t="shared" si="69"/>
        <v/>
      </c>
      <c r="O408" t="str">
        <f t="shared" si="69"/>
        <v/>
      </c>
      <c r="P408" t="str">
        <f t="shared" si="69"/>
        <v/>
      </c>
      <c r="Q408" t="str">
        <f t="shared" si="69"/>
        <v/>
      </c>
      <c r="R408" t="str">
        <f t="shared" si="69"/>
        <v/>
      </c>
      <c r="S408" t="str">
        <f t="shared" si="69"/>
        <v/>
      </c>
      <c r="T408" t="str">
        <f t="shared" si="69"/>
        <v/>
      </c>
      <c r="U408" t="str">
        <f t="shared" si="69"/>
        <v/>
      </c>
      <c r="V408" t="str">
        <f t="shared" si="68"/>
        <v/>
      </c>
      <c r="W408" t="str">
        <f t="shared" si="68"/>
        <v/>
      </c>
      <c r="X408" t="str">
        <f t="shared" si="68"/>
        <v/>
      </c>
      <c r="Y408" t="str">
        <f t="shared" si="68"/>
        <v/>
      </c>
      <c r="Z408" t="str">
        <f t="shared" si="68"/>
        <v/>
      </c>
      <c r="AA408" t="str">
        <f t="shared" si="68"/>
        <v/>
      </c>
      <c r="AB408" t="str">
        <f t="shared" si="68"/>
        <v/>
      </c>
      <c r="AC408" t="str">
        <f t="shared" si="68"/>
        <v/>
      </c>
      <c r="AD408" t="str">
        <f t="shared" si="68"/>
        <v/>
      </c>
      <c r="AE408" t="str">
        <f t="shared" si="68"/>
        <v/>
      </c>
      <c r="AF408" t="str">
        <f t="shared" si="68"/>
        <v/>
      </c>
      <c r="AG408" t="str">
        <f t="shared" si="68"/>
        <v/>
      </c>
      <c r="AH408">
        <f t="shared" si="64"/>
        <v>0</v>
      </c>
      <c r="AI408">
        <f t="shared" si="65"/>
        <v>0</v>
      </c>
    </row>
    <row r="409" spans="2:35" hidden="1" x14ac:dyDescent="0.2">
      <c r="B409" s="21" t="str">
        <f>IF(ISNA(LOOKUP($C409,BLIOTECAS!$B$1:$B$27,BLIOTECAS!C$1:C$27)),"",LOOKUP($C409,BLIOTECAS!$B$1:$B$27,BLIOTECAS!C$1:C$27))</f>
        <v/>
      </c>
      <c r="C409" t="str">
        <f>TABLA!E409</f>
        <v>F. Geografía e Historia</v>
      </c>
      <c r="D409" s="134">
        <f>TABLA!AV409</f>
        <v>0</v>
      </c>
      <c r="E409" s="271">
        <f>TABLA!BA409</f>
        <v>0</v>
      </c>
      <c r="F409" t="str">
        <f t="shared" si="69"/>
        <v/>
      </c>
      <c r="G409" t="str">
        <f t="shared" si="69"/>
        <v/>
      </c>
      <c r="H409" t="str">
        <f t="shared" si="69"/>
        <v/>
      </c>
      <c r="I409" t="str">
        <f t="shared" si="69"/>
        <v/>
      </c>
      <c r="J409" t="str">
        <f t="shared" si="69"/>
        <v/>
      </c>
      <c r="K409" t="str">
        <f t="shared" si="69"/>
        <v/>
      </c>
      <c r="L409" t="str">
        <f t="shared" si="69"/>
        <v/>
      </c>
      <c r="M409" t="str">
        <f t="shared" si="69"/>
        <v/>
      </c>
      <c r="N409" t="str">
        <f t="shared" si="69"/>
        <v/>
      </c>
      <c r="O409" t="str">
        <f t="shared" si="69"/>
        <v/>
      </c>
      <c r="P409" t="str">
        <f t="shared" si="69"/>
        <v/>
      </c>
      <c r="Q409" t="str">
        <f t="shared" si="69"/>
        <v/>
      </c>
      <c r="R409" t="str">
        <f t="shared" si="69"/>
        <v/>
      </c>
      <c r="S409" t="str">
        <f t="shared" si="69"/>
        <v/>
      </c>
      <c r="T409" t="str">
        <f t="shared" si="69"/>
        <v/>
      </c>
      <c r="U409" t="str">
        <f t="shared" si="69"/>
        <v/>
      </c>
      <c r="V409" t="str">
        <f t="shared" si="68"/>
        <v/>
      </c>
      <c r="W409" t="str">
        <f t="shared" si="68"/>
        <v/>
      </c>
      <c r="X409" t="str">
        <f t="shared" si="68"/>
        <v/>
      </c>
      <c r="Y409" t="str">
        <f t="shared" si="68"/>
        <v/>
      </c>
      <c r="Z409" t="str">
        <f t="shared" si="68"/>
        <v/>
      </c>
      <c r="AA409" t="str">
        <f t="shared" si="68"/>
        <v/>
      </c>
      <c r="AB409" t="str">
        <f t="shared" si="68"/>
        <v/>
      </c>
      <c r="AC409" t="str">
        <f t="shared" si="68"/>
        <v/>
      </c>
      <c r="AD409" t="str">
        <f t="shared" si="68"/>
        <v/>
      </c>
      <c r="AE409" t="str">
        <f t="shared" si="68"/>
        <v/>
      </c>
      <c r="AF409" t="str">
        <f t="shared" si="68"/>
        <v/>
      </c>
      <c r="AG409" t="str">
        <f t="shared" si="68"/>
        <v/>
      </c>
      <c r="AH409">
        <f t="shared" si="64"/>
        <v>0</v>
      </c>
      <c r="AI409">
        <f t="shared" si="65"/>
        <v>0</v>
      </c>
    </row>
    <row r="410" spans="2:35" ht="25.5" hidden="1" x14ac:dyDescent="0.2">
      <c r="B410" s="21" t="str">
        <f>IF(ISNA(LOOKUP($C410,BLIOTECAS!$B$1:$B$27,BLIOTECAS!C$1:C$27)),"",LOOKUP($C410,BLIOTECAS!$B$1:$B$27,BLIOTECAS!C$1:C$27))</f>
        <v/>
      </c>
      <c r="C410" t="str">
        <f>TABLA!E410</f>
        <v>F. Ciencias Geológicas</v>
      </c>
      <c r="D410" s="134">
        <f>TABLA!AV410</f>
        <v>0</v>
      </c>
      <c r="E410" s="271" t="str">
        <f>TABLA!BA410</f>
        <v>Debería haber disponibilidad de revistas de alto indice de impacto del grupo Nature, de las que faltan muchas, lo cual es un problema de cara a la investigación .</v>
      </c>
      <c r="F410" t="str">
        <f t="shared" si="69"/>
        <v/>
      </c>
      <c r="G410" t="str">
        <f t="shared" si="69"/>
        <v/>
      </c>
      <c r="H410" t="str">
        <f t="shared" si="69"/>
        <v/>
      </c>
      <c r="I410" t="str">
        <f t="shared" si="69"/>
        <v>x</v>
      </c>
      <c r="J410" t="str">
        <f t="shared" si="69"/>
        <v/>
      </c>
      <c r="K410" t="str">
        <f t="shared" si="69"/>
        <v/>
      </c>
      <c r="L410" t="str">
        <f t="shared" si="69"/>
        <v/>
      </c>
      <c r="M410" t="str">
        <f t="shared" si="69"/>
        <v/>
      </c>
      <c r="N410" t="str">
        <f t="shared" si="69"/>
        <v/>
      </c>
      <c r="O410" t="str">
        <f t="shared" si="69"/>
        <v/>
      </c>
      <c r="P410" t="str">
        <f t="shared" si="69"/>
        <v/>
      </c>
      <c r="Q410" t="str">
        <f t="shared" si="69"/>
        <v/>
      </c>
      <c r="R410" t="str">
        <f t="shared" si="69"/>
        <v/>
      </c>
      <c r="S410" t="str">
        <f t="shared" si="69"/>
        <v/>
      </c>
      <c r="T410" t="str">
        <f t="shared" si="69"/>
        <v/>
      </c>
      <c r="U410" t="str">
        <f t="shared" si="69"/>
        <v/>
      </c>
      <c r="V410" t="str">
        <f t="shared" si="68"/>
        <v/>
      </c>
      <c r="W410" t="str">
        <f t="shared" si="68"/>
        <v/>
      </c>
      <c r="X410" t="str">
        <f t="shared" si="68"/>
        <v/>
      </c>
      <c r="Y410" t="str">
        <f t="shared" si="68"/>
        <v/>
      </c>
      <c r="Z410" t="str">
        <f t="shared" si="68"/>
        <v/>
      </c>
      <c r="AA410" t="str">
        <f t="shared" si="68"/>
        <v/>
      </c>
      <c r="AB410" t="str">
        <f t="shared" si="68"/>
        <v/>
      </c>
      <c r="AC410" t="str">
        <f t="shared" si="68"/>
        <v/>
      </c>
      <c r="AD410" t="str">
        <f t="shared" si="68"/>
        <v/>
      </c>
      <c r="AE410" t="str">
        <f t="shared" si="68"/>
        <v/>
      </c>
      <c r="AF410" t="str">
        <f t="shared" si="68"/>
        <v/>
      </c>
      <c r="AG410" t="str">
        <f t="shared" si="68"/>
        <v/>
      </c>
      <c r="AH410">
        <f t="shared" si="64"/>
        <v>0</v>
      </c>
      <c r="AI410">
        <f t="shared" si="65"/>
        <v>1</v>
      </c>
    </row>
    <row r="411" spans="2:35" hidden="1" x14ac:dyDescent="0.2">
      <c r="B411" s="21" t="str">
        <f>IF(ISNA(LOOKUP($C411,BLIOTECAS!$B$1:$B$27,BLIOTECAS!C$1:C$27)),"",LOOKUP($C411,BLIOTECAS!$B$1:$B$27,BLIOTECAS!C$1:C$27))</f>
        <v/>
      </c>
      <c r="C411" t="str">
        <f>TABLA!E411</f>
        <v>F. Óptica y Optometría</v>
      </c>
      <c r="D411" s="134">
        <f>TABLA!AV411</f>
        <v>0</v>
      </c>
      <c r="E411" s="271">
        <f>TABLA!BA411</f>
        <v>0</v>
      </c>
      <c r="F411" t="str">
        <f t="shared" si="69"/>
        <v/>
      </c>
      <c r="G411" t="str">
        <f t="shared" si="69"/>
        <v/>
      </c>
      <c r="H411" t="str">
        <f t="shared" si="69"/>
        <v/>
      </c>
      <c r="I411" t="str">
        <f t="shared" si="69"/>
        <v/>
      </c>
      <c r="J411" t="str">
        <f t="shared" si="69"/>
        <v/>
      </c>
      <c r="K411" t="str">
        <f t="shared" si="69"/>
        <v/>
      </c>
      <c r="L411" t="str">
        <f t="shared" si="69"/>
        <v/>
      </c>
      <c r="M411" t="str">
        <f t="shared" si="69"/>
        <v/>
      </c>
      <c r="N411" t="str">
        <f t="shared" si="69"/>
        <v/>
      </c>
      <c r="O411" t="str">
        <f t="shared" si="69"/>
        <v/>
      </c>
      <c r="P411" t="str">
        <f t="shared" si="69"/>
        <v/>
      </c>
      <c r="Q411" t="str">
        <f t="shared" si="69"/>
        <v/>
      </c>
      <c r="R411" t="str">
        <f t="shared" si="69"/>
        <v/>
      </c>
      <c r="S411" t="str">
        <f t="shared" si="69"/>
        <v/>
      </c>
      <c r="T411" t="str">
        <f t="shared" si="69"/>
        <v/>
      </c>
      <c r="U411" t="str">
        <f t="shared" si="69"/>
        <v/>
      </c>
      <c r="V411" t="str">
        <f t="shared" si="68"/>
        <v/>
      </c>
      <c r="W411" t="str">
        <f t="shared" si="68"/>
        <v/>
      </c>
      <c r="X411" t="str">
        <f t="shared" si="68"/>
        <v/>
      </c>
      <c r="Y411" t="str">
        <f t="shared" si="68"/>
        <v/>
      </c>
      <c r="Z411" t="str">
        <f t="shared" si="68"/>
        <v/>
      </c>
      <c r="AA411" t="str">
        <f t="shared" si="68"/>
        <v/>
      </c>
      <c r="AB411" t="str">
        <f t="shared" si="68"/>
        <v/>
      </c>
      <c r="AC411" t="str">
        <f t="shared" si="68"/>
        <v/>
      </c>
      <c r="AD411" t="str">
        <f t="shared" si="68"/>
        <v/>
      </c>
      <c r="AE411" t="str">
        <f t="shared" si="68"/>
        <v/>
      </c>
      <c r="AF411" t="str">
        <f t="shared" si="68"/>
        <v/>
      </c>
      <c r="AG411" t="str">
        <f t="shared" si="68"/>
        <v/>
      </c>
      <c r="AH411">
        <f t="shared" si="64"/>
        <v>0</v>
      </c>
      <c r="AI411">
        <f t="shared" si="65"/>
        <v>0</v>
      </c>
    </row>
    <row r="412" spans="2:35" hidden="1" x14ac:dyDescent="0.2">
      <c r="B412" s="21" t="str">
        <f>IF(ISNA(LOOKUP($C412,BLIOTECAS!$B$1:$B$27,BLIOTECAS!C$1:C$27)),"",LOOKUP($C412,BLIOTECAS!$B$1:$B$27,BLIOTECAS!C$1:C$27))</f>
        <v/>
      </c>
      <c r="C412" t="str">
        <f>TABLA!E412</f>
        <v>F. Ciencias Químicas</v>
      </c>
      <c r="D412" s="134">
        <f>TABLA!AV412</f>
        <v>0</v>
      </c>
      <c r="E412" s="271">
        <f>TABLA!BA412</f>
        <v>0</v>
      </c>
      <c r="F412" t="str">
        <f t="shared" si="69"/>
        <v/>
      </c>
      <c r="G412" t="str">
        <f t="shared" si="69"/>
        <v/>
      </c>
      <c r="H412" t="str">
        <f t="shared" si="69"/>
        <v/>
      </c>
      <c r="I412" t="str">
        <f t="shared" si="69"/>
        <v/>
      </c>
      <c r="J412" t="str">
        <f t="shared" si="69"/>
        <v/>
      </c>
      <c r="K412" t="str">
        <f t="shared" si="69"/>
        <v/>
      </c>
      <c r="L412" t="str">
        <f t="shared" si="69"/>
        <v/>
      </c>
      <c r="M412" t="str">
        <f t="shared" si="69"/>
        <v/>
      </c>
      <c r="N412" t="str">
        <f t="shared" si="69"/>
        <v/>
      </c>
      <c r="O412" t="str">
        <f t="shared" si="69"/>
        <v/>
      </c>
      <c r="P412" t="str">
        <f t="shared" si="69"/>
        <v/>
      </c>
      <c r="Q412" t="str">
        <f t="shared" si="69"/>
        <v/>
      </c>
      <c r="R412" t="str">
        <f t="shared" si="69"/>
        <v/>
      </c>
      <c r="S412" t="str">
        <f t="shared" si="69"/>
        <v/>
      </c>
      <c r="T412" t="str">
        <f t="shared" si="69"/>
        <v/>
      </c>
      <c r="U412" t="str">
        <f t="shared" si="69"/>
        <v/>
      </c>
      <c r="V412" t="str">
        <f t="shared" si="68"/>
        <v/>
      </c>
      <c r="W412" t="str">
        <f t="shared" si="68"/>
        <v/>
      </c>
      <c r="X412" t="str">
        <f t="shared" si="68"/>
        <v/>
      </c>
      <c r="Y412" t="str">
        <f t="shared" si="68"/>
        <v/>
      </c>
      <c r="Z412" t="str">
        <f t="shared" si="68"/>
        <v/>
      </c>
      <c r="AA412" t="str">
        <f t="shared" si="68"/>
        <v/>
      </c>
      <c r="AB412" t="str">
        <f t="shared" si="68"/>
        <v/>
      </c>
      <c r="AC412" t="str">
        <f t="shared" si="68"/>
        <v/>
      </c>
      <c r="AD412" t="str">
        <f t="shared" si="68"/>
        <v/>
      </c>
      <c r="AE412" t="str">
        <f t="shared" si="68"/>
        <v/>
      </c>
      <c r="AF412" t="str">
        <f t="shared" si="68"/>
        <v/>
      </c>
      <c r="AG412" t="str">
        <f t="shared" si="68"/>
        <v/>
      </c>
      <c r="AH412">
        <f t="shared" si="64"/>
        <v>0</v>
      </c>
      <c r="AI412">
        <f t="shared" si="65"/>
        <v>0</v>
      </c>
    </row>
    <row r="413" spans="2:35" hidden="1" x14ac:dyDescent="0.2">
      <c r="B413" s="21" t="str">
        <f>IF(ISNA(LOOKUP($C413,BLIOTECAS!$B$1:$B$27,BLIOTECAS!C$1:C$27)),"",LOOKUP($C413,BLIOTECAS!$B$1:$B$27,BLIOTECAS!C$1:C$27))</f>
        <v/>
      </c>
      <c r="C413">
        <f>TABLA!E413</f>
        <v>0</v>
      </c>
      <c r="D413" s="134">
        <f>TABLA!AV413</f>
        <v>0</v>
      </c>
      <c r="E413" s="271">
        <f>TABLA!BA413</f>
        <v>0</v>
      </c>
      <c r="F413" t="str">
        <f t="shared" si="69"/>
        <v/>
      </c>
      <c r="G413" t="str">
        <f t="shared" si="69"/>
        <v/>
      </c>
      <c r="H413" t="str">
        <f t="shared" si="69"/>
        <v/>
      </c>
      <c r="I413" t="str">
        <f t="shared" si="69"/>
        <v/>
      </c>
      <c r="J413" t="str">
        <f t="shared" si="69"/>
        <v/>
      </c>
      <c r="K413" t="str">
        <f t="shared" si="69"/>
        <v/>
      </c>
      <c r="L413" t="str">
        <f t="shared" si="69"/>
        <v/>
      </c>
      <c r="M413" t="str">
        <f t="shared" si="69"/>
        <v/>
      </c>
      <c r="N413" t="str">
        <f t="shared" si="69"/>
        <v/>
      </c>
      <c r="O413" t="str">
        <f t="shared" si="69"/>
        <v/>
      </c>
      <c r="P413" t="str">
        <f t="shared" si="69"/>
        <v/>
      </c>
      <c r="Q413" t="str">
        <f t="shared" si="69"/>
        <v/>
      </c>
      <c r="R413" t="str">
        <f t="shared" si="69"/>
        <v/>
      </c>
      <c r="S413" t="str">
        <f t="shared" si="69"/>
        <v/>
      </c>
      <c r="T413" t="str">
        <f t="shared" si="69"/>
        <v/>
      </c>
      <c r="U413" t="str">
        <f t="shared" si="69"/>
        <v/>
      </c>
      <c r="V413" t="str">
        <f t="shared" si="68"/>
        <v/>
      </c>
      <c r="W413" t="str">
        <f t="shared" si="68"/>
        <v/>
      </c>
      <c r="X413" t="str">
        <f t="shared" si="68"/>
        <v/>
      </c>
      <c r="Y413" t="str">
        <f t="shared" si="68"/>
        <v/>
      </c>
      <c r="Z413" t="str">
        <f t="shared" si="68"/>
        <v/>
      </c>
      <c r="AA413" t="str">
        <f t="shared" si="68"/>
        <v/>
      </c>
      <c r="AB413" t="str">
        <f t="shared" si="68"/>
        <v/>
      </c>
      <c r="AC413" t="str">
        <f t="shared" si="68"/>
        <v/>
      </c>
      <c r="AD413" t="str">
        <f t="shared" si="68"/>
        <v/>
      </c>
      <c r="AE413" t="str">
        <f t="shared" si="68"/>
        <v/>
      </c>
      <c r="AF413" t="str">
        <f t="shared" si="68"/>
        <v/>
      </c>
      <c r="AG413" t="str">
        <f t="shared" si="68"/>
        <v/>
      </c>
      <c r="AH413">
        <f t="shared" si="64"/>
        <v>0</v>
      </c>
      <c r="AI413">
        <f t="shared" si="65"/>
        <v>0</v>
      </c>
    </row>
    <row r="414" spans="2:35" hidden="1" x14ac:dyDescent="0.2">
      <c r="B414" s="21" t="str">
        <f>IF(ISNA(LOOKUP($C414,BLIOTECAS!$B$1:$B$27,BLIOTECAS!C$1:C$27)),"",LOOKUP($C414,BLIOTECAS!$B$1:$B$27,BLIOTECAS!C$1:C$27))</f>
        <v/>
      </c>
      <c r="C414" t="str">
        <f>TABLA!E414</f>
        <v>F. Ciencias de la Información</v>
      </c>
      <c r="D414" s="134">
        <f>TABLA!AV414</f>
        <v>0</v>
      </c>
      <c r="E414" s="271">
        <f>TABLA!BA414</f>
        <v>0</v>
      </c>
      <c r="F414" t="str">
        <f t="shared" si="69"/>
        <v/>
      </c>
      <c r="G414" t="str">
        <f t="shared" si="69"/>
        <v/>
      </c>
      <c r="H414" t="str">
        <f t="shared" si="69"/>
        <v/>
      </c>
      <c r="I414" t="str">
        <f t="shared" si="69"/>
        <v/>
      </c>
      <c r="J414" t="str">
        <f t="shared" si="69"/>
        <v/>
      </c>
      <c r="K414" t="str">
        <f t="shared" si="69"/>
        <v/>
      </c>
      <c r="L414" t="str">
        <f t="shared" si="69"/>
        <v/>
      </c>
      <c r="M414" t="str">
        <f t="shared" si="69"/>
        <v/>
      </c>
      <c r="N414" t="str">
        <f t="shared" si="69"/>
        <v/>
      </c>
      <c r="O414" t="str">
        <f t="shared" si="69"/>
        <v/>
      </c>
      <c r="P414" t="str">
        <f t="shared" si="69"/>
        <v/>
      </c>
      <c r="Q414" t="str">
        <f t="shared" si="69"/>
        <v/>
      </c>
      <c r="R414" t="str">
        <f t="shared" si="69"/>
        <v/>
      </c>
      <c r="S414" t="str">
        <f t="shared" si="69"/>
        <v/>
      </c>
      <c r="T414" t="str">
        <f t="shared" si="69"/>
        <v/>
      </c>
      <c r="U414" t="str">
        <f t="shared" si="69"/>
        <v/>
      </c>
      <c r="V414" t="str">
        <f t="shared" si="68"/>
        <v/>
      </c>
      <c r="W414" t="str">
        <f t="shared" si="68"/>
        <v/>
      </c>
      <c r="X414" t="str">
        <f t="shared" si="68"/>
        <v/>
      </c>
      <c r="Y414" t="str">
        <f t="shared" si="68"/>
        <v/>
      </c>
      <c r="Z414" t="str">
        <f t="shared" si="68"/>
        <v/>
      </c>
      <c r="AA414" t="str">
        <f t="shared" si="68"/>
        <v/>
      </c>
      <c r="AB414" t="str">
        <f t="shared" si="68"/>
        <v/>
      </c>
      <c r="AC414" t="str">
        <f t="shared" si="68"/>
        <v/>
      </c>
      <c r="AD414" t="str">
        <f t="shared" si="68"/>
        <v/>
      </c>
      <c r="AE414" t="str">
        <f t="shared" si="68"/>
        <v/>
      </c>
      <c r="AF414" t="str">
        <f t="shared" si="68"/>
        <v/>
      </c>
      <c r="AG414" t="str">
        <f t="shared" si="68"/>
        <v/>
      </c>
      <c r="AH414">
        <f t="shared" si="64"/>
        <v>0</v>
      </c>
      <c r="AI414">
        <f t="shared" si="65"/>
        <v>0</v>
      </c>
    </row>
    <row r="415" spans="2:35" ht="38.25" hidden="1" x14ac:dyDescent="0.2">
      <c r="B415" s="21" t="str">
        <f>IF(ISNA(LOOKUP($C415,BLIOTECAS!$B$1:$B$27,BLIOTECAS!C$1:C$27)),"",LOOKUP($C415,BLIOTECAS!$B$1:$B$27,BLIOTECAS!C$1:C$27))</f>
        <v/>
      </c>
      <c r="C415" t="str">
        <f>TABLA!E415</f>
        <v>F. Ciencias de la Documentación</v>
      </c>
      <c r="D415" s="134">
        <f>TABLA!AV415</f>
        <v>0</v>
      </c>
      <c r="E415" s="271" t="str">
        <f>TABLA!BA415</f>
        <v>Esperaba acostumbrarme al nuevo OPAC y sistema WorldCat, pero sigo valorando como mejor sistema de información el que la biblioteca tenía anteriormente. Como documentalista busco información y datos que los nuevos registros de WorldCat no ofrecen.</v>
      </c>
      <c r="F415" t="str">
        <f t="shared" si="69"/>
        <v/>
      </c>
      <c r="G415" t="str">
        <f t="shared" si="69"/>
        <v/>
      </c>
      <c r="H415" t="str">
        <f t="shared" si="69"/>
        <v/>
      </c>
      <c r="I415" t="str">
        <f t="shared" si="69"/>
        <v/>
      </c>
      <c r="J415" t="str">
        <f t="shared" si="69"/>
        <v/>
      </c>
      <c r="K415" t="str">
        <f t="shared" si="69"/>
        <v/>
      </c>
      <c r="L415" t="str">
        <f t="shared" si="69"/>
        <v/>
      </c>
      <c r="M415" t="str">
        <f t="shared" si="69"/>
        <v/>
      </c>
      <c r="N415" t="str">
        <f t="shared" si="69"/>
        <v/>
      </c>
      <c r="O415" t="str">
        <f t="shared" si="69"/>
        <v/>
      </c>
      <c r="P415" t="str">
        <f t="shared" si="69"/>
        <v/>
      </c>
      <c r="Q415" t="str">
        <f t="shared" si="69"/>
        <v/>
      </c>
      <c r="R415" t="str">
        <f t="shared" si="69"/>
        <v/>
      </c>
      <c r="S415" t="str">
        <f t="shared" si="69"/>
        <v/>
      </c>
      <c r="T415" t="str">
        <f t="shared" si="69"/>
        <v/>
      </c>
      <c r="U415" t="str">
        <f t="shared" si="69"/>
        <v/>
      </c>
      <c r="V415" t="str">
        <f t="shared" si="68"/>
        <v/>
      </c>
      <c r="W415" t="str">
        <f t="shared" si="68"/>
        <v/>
      </c>
      <c r="X415" t="str">
        <f t="shared" si="68"/>
        <v/>
      </c>
      <c r="Y415" t="str">
        <f t="shared" si="68"/>
        <v/>
      </c>
      <c r="Z415" t="str">
        <f t="shared" si="68"/>
        <v/>
      </c>
      <c r="AA415" t="str">
        <f t="shared" si="68"/>
        <v/>
      </c>
      <c r="AB415" t="str">
        <f t="shared" si="68"/>
        <v/>
      </c>
      <c r="AC415" t="str">
        <f t="shared" si="68"/>
        <v/>
      </c>
      <c r="AD415" t="str">
        <f t="shared" si="68"/>
        <v/>
      </c>
      <c r="AE415" t="str">
        <f t="shared" si="68"/>
        <v/>
      </c>
      <c r="AF415" t="str">
        <f t="shared" si="68"/>
        <v/>
      </c>
      <c r="AG415" t="str">
        <f t="shared" si="68"/>
        <v/>
      </c>
      <c r="AH415">
        <f t="shared" si="64"/>
        <v>0</v>
      </c>
      <c r="AI415">
        <f t="shared" si="65"/>
        <v>1</v>
      </c>
    </row>
    <row r="416" spans="2:35" hidden="1" x14ac:dyDescent="0.2">
      <c r="B416" s="21" t="str">
        <f>IF(ISNA(LOOKUP($C416,BLIOTECAS!$B$1:$B$27,BLIOTECAS!C$1:C$27)),"",LOOKUP($C416,BLIOTECAS!$B$1:$B$27,BLIOTECAS!C$1:C$27))</f>
        <v/>
      </c>
      <c r="C416" t="str">
        <f>TABLA!E416</f>
        <v>F. Informática</v>
      </c>
      <c r="D416" s="134">
        <f>TABLA!AV416</f>
        <v>0</v>
      </c>
      <c r="E416" s="271">
        <f>TABLA!BA416</f>
        <v>0</v>
      </c>
      <c r="F416" t="str">
        <f t="shared" si="69"/>
        <v/>
      </c>
      <c r="G416" t="str">
        <f t="shared" si="69"/>
        <v/>
      </c>
      <c r="H416" t="str">
        <f t="shared" si="69"/>
        <v/>
      </c>
      <c r="I416" t="str">
        <f t="shared" si="69"/>
        <v/>
      </c>
      <c r="J416" t="str">
        <f t="shared" si="69"/>
        <v/>
      </c>
      <c r="K416" t="str">
        <f t="shared" si="69"/>
        <v/>
      </c>
      <c r="L416" t="str">
        <f t="shared" si="69"/>
        <v/>
      </c>
      <c r="M416" t="str">
        <f t="shared" si="69"/>
        <v/>
      </c>
      <c r="N416" t="str">
        <f t="shared" si="69"/>
        <v/>
      </c>
      <c r="O416" t="str">
        <f t="shared" si="69"/>
        <v/>
      </c>
      <c r="P416" t="str">
        <f t="shared" si="69"/>
        <v/>
      </c>
      <c r="Q416" t="str">
        <f t="shared" si="69"/>
        <v/>
      </c>
      <c r="R416" t="str">
        <f t="shared" si="69"/>
        <v/>
      </c>
      <c r="S416" t="str">
        <f t="shared" si="69"/>
        <v/>
      </c>
      <c r="T416" t="str">
        <f t="shared" si="69"/>
        <v/>
      </c>
      <c r="U416" t="str">
        <f t="shared" ref="U416:AG431" si="70">IFERROR((IF(FIND(U$1,$E416,1)&gt;0,"x")),"")</f>
        <v/>
      </c>
      <c r="V416" t="str">
        <f t="shared" si="70"/>
        <v/>
      </c>
      <c r="W416" t="str">
        <f t="shared" si="70"/>
        <v/>
      </c>
      <c r="X416" t="str">
        <f t="shared" si="70"/>
        <v/>
      </c>
      <c r="Y416" t="str">
        <f t="shared" si="70"/>
        <v/>
      </c>
      <c r="Z416" t="str">
        <f t="shared" si="70"/>
        <v/>
      </c>
      <c r="AA416" t="str">
        <f t="shared" si="70"/>
        <v/>
      </c>
      <c r="AB416" t="str">
        <f t="shared" si="70"/>
        <v/>
      </c>
      <c r="AC416" t="str">
        <f t="shared" si="70"/>
        <v/>
      </c>
      <c r="AD416" t="str">
        <f t="shared" si="70"/>
        <v/>
      </c>
      <c r="AE416" t="str">
        <f t="shared" si="70"/>
        <v/>
      </c>
      <c r="AF416" t="str">
        <f t="shared" si="70"/>
        <v/>
      </c>
      <c r="AG416" t="str">
        <f t="shared" si="70"/>
        <v/>
      </c>
      <c r="AH416">
        <f t="shared" si="64"/>
        <v>0</v>
      </c>
      <c r="AI416">
        <f t="shared" si="65"/>
        <v>0</v>
      </c>
    </row>
    <row r="417" spans="2:35" hidden="1" x14ac:dyDescent="0.2">
      <c r="B417" s="21" t="str">
        <f>IF(ISNA(LOOKUP($C417,BLIOTECAS!$B$1:$B$27,BLIOTECAS!C$1:C$27)),"",LOOKUP($C417,BLIOTECAS!$B$1:$B$27,BLIOTECAS!C$1:C$27))</f>
        <v/>
      </c>
      <c r="C417" t="str">
        <f>TABLA!E417</f>
        <v>F. Ciencias Químicas</v>
      </c>
      <c r="D417" s="134">
        <f>TABLA!AV417</f>
        <v>0</v>
      </c>
      <c r="E417" s="271">
        <f>TABLA!BA417</f>
        <v>0</v>
      </c>
      <c r="F417" t="str">
        <f t="shared" ref="F417:U432" si="71">IFERROR((IF(FIND(F$1,$E417,1)&gt;0,"x")),"")</f>
        <v/>
      </c>
      <c r="G417" t="str">
        <f t="shared" si="71"/>
        <v/>
      </c>
      <c r="H417" t="str">
        <f t="shared" si="71"/>
        <v/>
      </c>
      <c r="I417" t="str">
        <f t="shared" si="71"/>
        <v/>
      </c>
      <c r="J417" t="str">
        <f t="shared" si="71"/>
        <v/>
      </c>
      <c r="K417" t="str">
        <f t="shared" si="71"/>
        <v/>
      </c>
      <c r="L417" t="str">
        <f t="shared" si="71"/>
        <v/>
      </c>
      <c r="M417" t="str">
        <f t="shared" si="71"/>
        <v/>
      </c>
      <c r="N417" t="str">
        <f t="shared" si="71"/>
        <v/>
      </c>
      <c r="O417" t="str">
        <f t="shared" si="71"/>
        <v/>
      </c>
      <c r="P417" t="str">
        <f t="shared" si="71"/>
        <v/>
      </c>
      <c r="Q417" t="str">
        <f t="shared" si="71"/>
        <v/>
      </c>
      <c r="R417" t="str">
        <f t="shared" si="71"/>
        <v/>
      </c>
      <c r="S417" t="str">
        <f t="shared" si="71"/>
        <v/>
      </c>
      <c r="T417" t="str">
        <f t="shared" si="71"/>
        <v/>
      </c>
      <c r="U417" t="str">
        <f t="shared" si="71"/>
        <v/>
      </c>
      <c r="V417" t="str">
        <f t="shared" si="70"/>
        <v/>
      </c>
      <c r="W417" t="str">
        <f t="shared" si="70"/>
        <v/>
      </c>
      <c r="X417" t="str">
        <f t="shared" si="70"/>
        <v/>
      </c>
      <c r="Y417" t="str">
        <f t="shared" si="70"/>
        <v/>
      </c>
      <c r="Z417" t="str">
        <f t="shared" si="70"/>
        <v/>
      </c>
      <c r="AA417" t="str">
        <f t="shared" si="70"/>
        <v/>
      </c>
      <c r="AB417" t="str">
        <f t="shared" si="70"/>
        <v/>
      </c>
      <c r="AC417" t="str">
        <f t="shared" si="70"/>
        <v/>
      </c>
      <c r="AD417" t="str">
        <f t="shared" si="70"/>
        <v/>
      </c>
      <c r="AE417" t="str">
        <f t="shared" si="70"/>
        <v/>
      </c>
      <c r="AF417" t="str">
        <f t="shared" si="70"/>
        <v/>
      </c>
      <c r="AG417" t="str">
        <f t="shared" si="70"/>
        <v/>
      </c>
      <c r="AH417">
        <f t="shared" si="64"/>
        <v>0</v>
      </c>
      <c r="AI417">
        <f t="shared" si="65"/>
        <v>0</v>
      </c>
    </row>
    <row r="418" spans="2:35" hidden="1" x14ac:dyDescent="0.2">
      <c r="B418" s="21" t="str">
        <f>IF(ISNA(LOOKUP($C418,BLIOTECAS!$B$1:$B$27,BLIOTECAS!C$1:C$27)),"",LOOKUP($C418,BLIOTECAS!$B$1:$B$27,BLIOTECAS!C$1:C$27))</f>
        <v/>
      </c>
      <c r="C418" t="str">
        <f>TABLA!E418</f>
        <v>F. Ciencias Geológicas</v>
      </c>
      <c r="D418" s="134">
        <f>TABLA!AV418</f>
        <v>0</v>
      </c>
      <c r="E418" s="271">
        <f>TABLA!BA418</f>
        <v>0</v>
      </c>
      <c r="F418" t="str">
        <f t="shared" si="71"/>
        <v/>
      </c>
      <c r="G418" t="str">
        <f t="shared" si="71"/>
        <v/>
      </c>
      <c r="H418" t="str">
        <f t="shared" si="71"/>
        <v/>
      </c>
      <c r="I418" t="str">
        <f t="shared" si="71"/>
        <v/>
      </c>
      <c r="J418" t="str">
        <f t="shared" si="71"/>
        <v/>
      </c>
      <c r="K418" t="str">
        <f t="shared" si="71"/>
        <v/>
      </c>
      <c r="L418" t="str">
        <f t="shared" si="71"/>
        <v/>
      </c>
      <c r="M418" t="str">
        <f t="shared" si="71"/>
        <v/>
      </c>
      <c r="N418" t="str">
        <f t="shared" si="71"/>
        <v/>
      </c>
      <c r="O418" t="str">
        <f t="shared" si="71"/>
        <v/>
      </c>
      <c r="P418" t="str">
        <f t="shared" si="71"/>
        <v/>
      </c>
      <c r="Q418" t="str">
        <f t="shared" si="71"/>
        <v/>
      </c>
      <c r="R418" t="str">
        <f t="shared" si="71"/>
        <v/>
      </c>
      <c r="S418" t="str">
        <f t="shared" si="71"/>
        <v/>
      </c>
      <c r="T418" t="str">
        <f t="shared" si="71"/>
        <v/>
      </c>
      <c r="U418" t="str">
        <f t="shared" si="71"/>
        <v/>
      </c>
      <c r="V418" t="str">
        <f t="shared" si="70"/>
        <v/>
      </c>
      <c r="W418" t="str">
        <f t="shared" si="70"/>
        <v/>
      </c>
      <c r="X418" t="str">
        <f t="shared" si="70"/>
        <v/>
      </c>
      <c r="Y418" t="str">
        <f t="shared" si="70"/>
        <v/>
      </c>
      <c r="Z418" t="str">
        <f t="shared" si="70"/>
        <v/>
      </c>
      <c r="AA418" t="str">
        <f t="shared" si="70"/>
        <v/>
      </c>
      <c r="AB418" t="str">
        <f t="shared" si="70"/>
        <v/>
      </c>
      <c r="AC418" t="str">
        <f t="shared" si="70"/>
        <v/>
      </c>
      <c r="AD418" t="str">
        <f t="shared" si="70"/>
        <v/>
      </c>
      <c r="AE418" t="str">
        <f t="shared" si="70"/>
        <v/>
      </c>
      <c r="AF418" t="str">
        <f t="shared" si="70"/>
        <v/>
      </c>
      <c r="AG418" t="str">
        <f t="shared" si="70"/>
        <v/>
      </c>
      <c r="AH418">
        <f t="shared" si="64"/>
        <v>0</v>
      </c>
      <c r="AI418">
        <f t="shared" si="65"/>
        <v>0</v>
      </c>
    </row>
    <row r="419" spans="2:35" ht="25.5" hidden="1" x14ac:dyDescent="0.2">
      <c r="B419" s="21" t="str">
        <f>IF(ISNA(LOOKUP($C419,BLIOTECAS!$B$1:$B$27,BLIOTECAS!C$1:C$27)),"",LOOKUP($C419,BLIOTECAS!$B$1:$B$27,BLIOTECAS!C$1:C$27))</f>
        <v/>
      </c>
      <c r="C419" t="str">
        <f>TABLA!E419</f>
        <v>F. Ciencias de la Información</v>
      </c>
      <c r="D419" s="134" t="str">
        <f>TABLA!AV419</f>
        <v>Tenemos que lograr despertar el interés de los estudiantes por la biblioteca.</v>
      </c>
      <c r="E419" s="271" t="str">
        <f>TABLA!BA419</f>
        <v>Mantener los recursos abiertos durante la pandemia a docentes y quizás al alumnado. Ha sido todo un éxito para los TFG, TFM, TESIS. El chat es muy bueno.  GRACIAS por vuestro trabajo</v>
      </c>
      <c r="F419" t="str">
        <f t="shared" si="71"/>
        <v/>
      </c>
      <c r="G419" t="str">
        <f t="shared" si="71"/>
        <v/>
      </c>
      <c r="H419" t="str">
        <f t="shared" si="71"/>
        <v/>
      </c>
      <c r="I419" t="str">
        <f t="shared" si="71"/>
        <v/>
      </c>
      <c r="J419" t="str">
        <f t="shared" si="71"/>
        <v/>
      </c>
      <c r="K419" t="str">
        <f t="shared" si="71"/>
        <v/>
      </c>
      <c r="L419" t="str">
        <f t="shared" si="71"/>
        <v/>
      </c>
      <c r="M419" t="str">
        <f t="shared" si="71"/>
        <v/>
      </c>
      <c r="N419" t="str">
        <f t="shared" si="71"/>
        <v/>
      </c>
      <c r="O419" t="str">
        <f t="shared" si="71"/>
        <v/>
      </c>
      <c r="P419" t="str">
        <f t="shared" si="71"/>
        <v/>
      </c>
      <c r="Q419" t="str">
        <f t="shared" si="71"/>
        <v/>
      </c>
      <c r="R419" t="str">
        <f t="shared" si="71"/>
        <v/>
      </c>
      <c r="S419" t="str">
        <f t="shared" si="71"/>
        <v/>
      </c>
      <c r="T419" t="str">
        <f t="shared" si="71"/>
        <v/>
      </c>
      <c r="U419" t="str">
        <f t="shared" si="71"/>
        <v/>
      </c>
      <c r="V419" t="str">
        <f t="shared" si="70"/>
        <v/>
      </c>
      <c r="W419" t="str">
        <f t="shared" si="70"/>
        <v/>
      </c>
      <c r="X419" t="str">
        <f t="shared" si="70"/>
        <v/>
      </c>
      <c r="Y419" t="str">
        <f t="shared" si="70"/>
        <v/>
      </c>
      <c r="Z419" t="str">
        <f t="shared" si="70"/>
        <v/>
      </c>
      <c r="AA419" t="str">
        <f t="shared" si="70"/>
        <v/>
      </c>
      <c r="AB419" t="str">
        <f t="shared" si="70"/>
        <v/>
      </c>
      <c r="AC419" t="str">
        <f t="shared" si="70"/>
        <v/>
      </c>
      <c r="AD419" t="str">
        <f t="shared" si="70"/>
        <v/>
      </c>
      <c r="AE419" t="str">
        <f t="shared" si="70"/>
        <v>x</v>
      </c>
      <c r="AF419" t="str">
        <f t="shared" si="70"/>
        <v/>
      </c>
      <c r="AG419" t="str">
        <f t="shared" si="70"/>
        <v/>
      </c>
      <c r="AH419">
        <f t="shared" si="64"/>
        <v>1</v>
      </c>
      <c r="AI419">
        <f t="shared" si="65"/>
        <v>1</v>
      </c>
    </row>
    <row r="420" spans="2:35" hidden="1" x14ac:dyDescent="0.2">
      <c r="B420" s="21" t="str">
        <f>IF(ISNA(LOOKUP($C420,BLIOTECAS!$B$1:$B$27,BLIOTECAS!C$1:C$27)),"",LOOKUP($C420,BLIOTECAS!$B$1:$B$27,BLIOTECAS!C$1:C$27))</f>
        <v/>
      </c>
      <c r="C420" t="str">
        <f>TABLA!E420</f>
        <v>F. Veterinaria</v>
      </c>
      <c r="D420" s="134">
        <f>TABLA!AV420</f>
        <v>0</v>
      </c>
      <c r="E420" s="271">
        <f>TABLA!BA420</f>
        <v>0</v>
      </c>
      <c r="F420" t="str">
        <f t="shared" si="71"/>
        <v/>
      </c>
      <c r="G420" t="str">
        <f t="shared" si="71"/>
        <v/>
      </c>
      <c r="H420" t="str">
        <f t="shared" si="71"/>
        <v/>
      </c>
      <c r="I420" t="str">
        <f t="shared" si="71"/>
        <v/>
      </c>
      <c r="J420" t="str">
        <f t="shared" si="71"/>
        <v/>
      </c>
      <c r="K420" t="str">
        <f t="shared" si="71"/>
        <v/>
      </c>
      <c r="L420" t="str">
        <f t="shared" si="71"/>
        <v/>
      </c>
      <c r="M420" t="str">
        <f t="shared" si="71"/>
        <v/>
      </c>
      <c r="N420" t="str">
        <f t="shared" si="71"/>
        <v/>
      </c>
      <c r="O420" t="str">
        <f t="shared" si="71"/>
        <v/>
      </c>
      <c r="P420" t="str">
        <f t="shared" si="71"/>
        <v/>
      </c>
      <c r="Q420" t="str">
        <f t="shared" si="71"/>
        <v/>
      </c>
      <c r="R420" t="str">
        <f t="shared" si="71"/>
        <v/>
      </c>
      <c r="S420" t="str">
        <f t="shared" si="71"/>
        <v/>
      </c>
      <c r="T420" t="str">
        <f t="shared" si="71"/>
        <v/>
      </c>
      <c r="U420" t="str">
        <f t="shared" si="71"/>
        <v/>
      </c>
      <c r="V420" t="str">
        <f t="shared" si="70"/>
        <v/>
      </c>
      <c r="W420" t="str">
        <f t="shared" si="70"/>
        <v/>
      </c>
      <c r="X420" t="str">
        <f t="shared" si="70"/>
        <v/>
      </c>
      <c r="Y420" t="str">
        <f t="shared" si="70"/>
        <v/>
      </c>
      <c r="Z420" t="str">
        <f t="shared" si="70"/>
        <v/>
      </c>
      <c r="AA420" t="str">
        <f t="shared" si="70"/>
        <v/>
      </c>
      <c r="AB420" t="str">
        <f t="shared" si="70"/>
        <v/>
      </c>
      <c r="AC420" t="str">
        <f t="shared" si="70"/>
        <v/>
      </c>
      <c r="AD420" t="str">
        <f t="shared" si="70"/>
        <v/>
      </c>
      <c r="AE420" t="str">
        <f t="shared" si="70"/>
        <v/>
      </c>
      <c r="AF420" t="str">
        <f t="shared" si="70"/>
        <v/>
      </c>
      <c r="AG420" t="str">
        <f t="shared" si="70"/>
        <v/>
      </c>
      <c r="AH420">
        <f t="shared" si="64"/>
        <v>0</v>
      </c>
      <c r="AI420">
        <f t="shared" si="65"/>
        <v>0</v>
      </c>
    </row>
    <row r="421" spans="2:35" hidden="1" x14ac:dyDescent="0.2">
      <c r="B421" s="21" t="str">
        <f>IF(ISNA(LOOKUP($C421,BLIOTECAS!$B$1:$B$27,BLIOTECAS!C$1:C$27)),"",LOOKUP($C421,BLIOTECAS!$B$1:$B$27,BLIOTECAS!C$1:C$27))</f>
        <v/>
      </c>
      <c r="C421" t="str">
        <f>TABLA!E421</f>
        <v>F. Bellas Artes</v>
      </c>
      <c r="D421" s="134">
        <f>TABLA!AV421</f>
        <v>0</v>
      </c>
      <c r="E421" s="271">
        <f>TABLA!BA421</f>
        <v>0</v>
      </c>
      <c r="F421" t="str">
        <f t="shared" si="71"/>
        <v/>
      </c>
      <c r="G421" t="str">
        <f t="shared" si="71"/>
        <v/>
      </c>
      <c r="H421" t="str">
        <f t="shared" si="71"/>
        <v/>
      </c>
      <c r="I421" t="str">
        <f t="shared" si="71"/>
        <v/>
      </c>
      <c r="J421" t="str">
        <f t="shared" si="71"/>
        <v/>
      </c>
      <c r="K421" t="str">
        <f t="shared" si="71"/>
        <v/>
      </c>
      <c r="L421" t="str">
        <f t="shared" si="71"/>
        <v/>
      </c>
      <c r="M421" t="str">
        <f t="shared" si="71"/>
        <v/>
      </c>
      <c r="N421" t="str">
        <f t="shared" si="71"/>
        <v/>
      </c>
      <c r="O421" t="str">
        <f t="shared" si="71"/>
        <v/>
      </c>
      <c r="P421" t="str">
        <f t="shared" si="71"/>
        <v/>
      </c>
      <c r="Q421" t="str">
        <f t="shared" si="71"/>
        <v/>
      </c>
      <c r="R421" t="str">
        <f t="shared" si="71"/>
        <v/>
      </c>
      <c r="S421" t="str">
        <f t="shared" si="71"/>
        <v/>
      </c>
      <c r="T421" t="str">
        <f t="shared" si="71"/>
        <v/>
      </c>
      <c r="U421" t="str">
        <f t="shared" si="71"/>
        <v/>
      </c>
      <c r="V421" t="str">
        <f t="shared" si="70"/>
        <v/>
      </c>
      <c r="W421" t="str">
        <f t="shared" si="70"/>
        <v/>
      </c>
      <c r="X421" t="str">
        <f t="shared" si="70"/>
        <v/>
      </c>
      <c r="Y421" t="str">
        <f t="shared" si="70"/>
        <v/>
      </c>
      <c r="Z421" t="str">
        <f t="shared" si="70"/>
        <v/>
      </c>
      <c r="AA421" t="str">
        <f t="shared" si="70"/>
        <v/>
      </c>
      <c r="AB421" t="str">
        <f t="shared" si="70"/>
        <v/>
      </c>
      <c r="AC421" t="str">
        <f t="shared" si="70"/>
        <v/>
      </c>
      <c r="AD421" t="str">
        <f t="shared" si="70"/>
        <v/>
      </c>
      <c r="AE421" t="str">
        <f t="shared" si="70"/>
        <v/>
      </c>
      <c r="AF421" t="str">
        <f t="shared" si="70"/>
        <v/>
      </c>
      <c r="AG421" t="str">
        <f t="shared" si="70"/>
        <v/>
      </c>
      <c r="AH421">
        <f t="shared" si="64"/>
        <v>0</v>
      </c>
      <c r="AI421">
        <f t="shared" si="65"/>
        <v>0</v>
      </c>
    </row>
    <row r="422" spans="2:35" hidden="1" x14ac:dyDescent="0.2">
      <c r="B422" s="21" t="str">
        <f>IF(ISNA(LOOKUP($C422,BLIOTECAS!$B$1:$B$27,BLIOTECAS!C$1:C$27)),"",LOOKUP($C422,BLIOTECAS!$B$1:$B$27,BLIOTECAS!C$1:C$27))</f>
        <v/>
      </c>
      <c r="C422" t="str">
        <f>TABLA!E422</f>
        <v>F. Educación - Centro de Formación del Profesorado</v>
      </c>
      <c r="D422" s="134">
        <f>TABLA!AV422</f>
        <v>0</v>
      </c>
      <c r="E422" s="271">
        <f>TABLA!BA422</f>
        <v>0</v>
      </c>
      <c r="F422" t="str">
        <f t="shared" si="71"/>
        <v/>
      </c>
      <c r="G422" t="str">
        <f t="shared" si="71"/>
        <v/>
      </c>
      <c r="H422" t="str">
        <f t="shared" si="71"/>
        <v/>
      </c>
      <c r="I422" t="str">
        <f t="shared" si="71"/>
        <v/>
      </c>
      <c r="J422" t="str">
        <f t="shared" si="71"/>
        <v/>
      </c>
      <c r="K422" t="str">
        <f t="shared" si="71"/>
        <v/>
      </c>
      <c r="L422" t="str">
        <f t="shared" si="71"/>
        <v/>
      </c>
      <c r="M422" t="str">
        <f t="shared" si="71"/>
        <v/>
      </c>
      <c r="N422" t="str">
        <f t="shared" si="71"/>
        <v/>
      </c>
      <c r="O422" t="str">
        <f t="shared" si="71"/>
        <v/>
      </c>
      <c r="P422" t="str">
        <f t="shared" si="71"/>
        <v/>
      </c>
      <c r="Q422" t="str">
        <f t="shared" si="71"/>
        <v/>
      </c>
      <c r="R422" t="str">
        <f t="shared" si="71"/>
        <v/>
      </c>
      <c r="S422" t="str">
        <f t="shared" si="71"/>
        <v/>
      </c>
      <c r="T422" t="str">
        <f t="shared" si="71"/>
        <v/>
      </c>
      <c r="U422" t="str">
        <f t="shared" si="71"/>
        <v/>
      </c>
      <c r="V422" t="str">
        <f t="shared" si="70"/>
        <v/>
      </c>
      <c r="W422" t="str">
        <f t="shared" si="70"/>
        <v/>
      </c>
      <c r="X422" t="str">
        <f t="shared" si="70"/>
        <v/>
      </c>
      <c r="Y422" t="str">
        <f t="shared" si="70"/>
        <v/>
      </c>
      <c r="Z422" t="str">
        <f t="shared" si="70"/>
        <v/>
      </c>
      <c r="AA422" t="str">
        <f t="shared" si="70"/>
        <v/>
      </c>
      <c r="AB422" t="str">
        <f t="shared" si="70"/>
        <v/>
      </c>
      <c r="AC422" t="str">
        <f t="shared" si="70"/>
        <v/>
      </c>
      <c r="AD422" t="str">
        <f t="shared" si="70"/>
        <v/>
      </c>
      <c r="AE422" t="str">
        <f t="shared" si="70"/>
        <v/>
      </c>
      <c r="AF422" t="str">
        <f t="shared" si="70"/>
        <v/>
      </c>
      <c r="AG422" t="str">
        <f t="shared" si="70"/>
        <v/>
      </c>
      <c r="AH422">
        <f t="shared" si="64"/>
        <v>0</v>
      </c>
      <c r="AI422">
        <f t="shared" si="65"/>
        <v>0</v>
      </c>
    </row>
    <row r="423" spans="2:35" ht="63.75" hidden="1" x14ac:dyDescent="0.2">
      <c r="B423" s="21" t="str">
        <f>IF(ISNA(LOOKUP($C423,BLIOTECAS!$B$1:$B$27,BLIOTECAS!C$1:C$27)),"",LOOKUP($C423,BLIOTECAS!$B$1:$B$27,BLIOTECAS!C$1:C$27))</f>
        <v/>
      </c>
      <c r="C423" t="str">
        <f>TABLA!E423</f>
        <v>F. Ciencias Geológicas</v>
      </c>
      <c r="D423" s="134">
        <f>TABLA!AV423</f>
        <v>0</v>
      </c>
      <c r="E423" s="271" t="str">
        <f>TABLA!BA423</f>
        <v>En el buscador de revistas, sería bueno que el nombre de la revista se autoescribiera según se teclean las palabras fundamentales. o dando incluso opción a elegir rápidamente entre nombres parecidos (algo similar a lo que hace el buscadores de páginas webs). A veces los nombres de las revistas son algo largos y se hace tedioso tener que escribir todo el nombre &lt;(y sin falta tipográficas). Muchas gracias .</v>
      </c>
      <c r="F423" t="str">
        <f t="shared" si="71"/>
        <v/>
      </c>
      <c r="G423" t="str">
        <f t="shared" si="71"/>
        <v/>
      </c>
      <c r="H423" t="str">
        <f t="shared" si="71"/>
        <v/>
      </c>
      <c r="I423" t="str">
        <f t="shared" si="71"/>
        <v>x</v>
      </c>
      <c r="J423" t="str">
        <f t="shared" si="71"/>
        <v/>
      </c>
      <c r="K423" t="str">
        <f t="shared" si="71"/>
        <v/>
      </c>
      <c r="L423" t="str">
        <f t="shared" si="71"/>
        <v/>
      </c>
      <c r="M423" t="str">
        <f t="shared" si="71"/>
        <v/>
      </c>
      <c r="N423" t="str">
        <f t="shared" si="71"/>
        <v/>
      </c>
      <c r="O423" t="str">
        <f t="shared" si="71"/>
        <v/>
      </c>
      <c r="P423" t="str">
        <f t="shared" si="71"/>
        <v/>
      </c>
      <c r="Q423" t="str">
        <f t="shared" si="71"/>
        <v/>
      </c>
      <c r="R423" t="str">
        <f t="shared" si="71"/>
        <v/>
      </c>
      <c r="S423" t="str">
        <f t="shared" si="71"/>
        <v/>
      </c>
      <c r="T423" t="str">
        <f t="shared" si="71"/>
        <v/>
      </c>
      <c r="U423" t="str">
        <f t="shared" si="71"/>
        <v/>
      </c>
      <c r="V423" t="str">
        <f t="shared" si="70"/>
        <v/>
      </c>
      <c r="W423" t="str">
        <f t="shared" si="70"/>
        <v/>
      </c>
      <c r="X423" t="str">
        <f t="shared" si="70"/>
        <v/>
      </c>
      <c r="Y423" t="str">
        <f t="shared" si="70"/>
        <v/>
      </c>
      <c r="Z423" t="str">
        <f t="shared" si="70"/>
        <v/>
      </c>
      <c r="AA423" t="str">
        <f t="shared" si="70"/>
        <v/>
      </c>
      <c r="AB423" t="str">
        <f t="shared" si="70"/>
        <v/>
      </c>
      <c r="AC423" t="str">
        <f t="shared" si="70"/>
        <v/>
      </c>
      <c r="AD423" t="str">
        <f t="shared" si="70"/>
        <v/>
      </c>
      <c r="AE423" t="str">
        <f t="shared" si="70"/>
        <v/>
      </c>
      <c r="AF423" t="str">
        <f t="shared" si="70"/>
        <v>x</v>
      </c>
      <c r="AG423" t="str">
        <f t="shared" si="70"/>
        <v/>
      </c>
      <c r="AH423">
        <f t="shared" si="64"/>
        <v>0</v>
      </c>
      <c r="AI423">
        <f t="shared" si="65"/>
        <v>1</v>
      </c>
    </row>
    <row r="424" spans="2:35" ht="76.5" hidden="1" x14ac:dyDescent="0.2">
      <c r="B424" s="21" t="str">
        <f>IF(ISNA(LOOKUP($C424,BLIOTECAS!$B$1:$B$27,BLIOTECAS!C$1:C$27)),"",LOOKUP($C424,BLIOTECAS!$B$1:$B$27,BLIOTECAS!C$1:C$27))</f>
        <v/>
      </c>
      <c r="C424" t="str">
        <f>TABLA!E424</f>
        <v>F. Filología</v>
      </c>
      <c r="D424" s="134" t="str">
        <f>TABLA!AV424</f>
        <v>Se debería aumentar el número de préstamos para profesores, y el tiempo de los mismos.</v>
      </c>
      <c r="E424" s="271" t="str">
        <f>TABLA!BA424</f>
        <v>El servicio general de la biblioteca es muy bueno, por lo tanto es una pena que haya una o dos personas que lo hagan bajar de manera considerable por su actitud, su nula cordialidad y su falta de profesionalidad. Se trata de personas que trabajan en la María Zambrano en el turno de tarde y el responsable de la de Filosofía. Se trata de trabajadores desmotivados y con la opinión de que la biblioteca y los libros que hay allí les pertenecen, por lo que no facilitan la labor de estudiantes y profesores.</v>
      </c>
      <c r="F424" t="str">
        <f t="shared" si="71"/>
        <v/>
      </c>
      <c r="G424" t="str">
        <f t="shared" si="71"/>
        <v/>
      </c>
      <c r="H424" t="str">
        <f t="shared" si="71"/>
        <v/>
      </c>
      <c r="I424" t="str">
        <f t="shared" si="71"/>
        <v/>
      </c>
      <c r="J424" t="str">
        <f t="shared" si="71"/>
        <v/>
      </c>
      <c r="K424" t="str">
        <f t="shared" si="71"/>
        <v/>
      </c>
      <c r="L424" t="str">
        <f t="shared" si="71"/>
        <v/>
      </c>
      <c r="M424" t="str">
        <f t="shared" si="71"/>
        <v/>
      </c>
      <c r="N424" t="str">
        <f t="shared" si="71"/>
        <v/>
      </c>
      <c r="O424" t="str">
        <f t="shared" si="71"/>
        <v/>
      </c>
      <c r="P424" t="str">
        <f t="shared" si="71"/>
        <v/>
      </c>
      <c r="Q424" t="str">
        <f t="shared" si="71"/>
        <v/>
      </c>
      <c r="R424" t="str">
        <f t="shared" si="71"/>
        <v/>
      </c>
      <c r="S424" t="str">
        <f t="shared" si="71"/>
        <v/>
      </c>
      <c r="T424" t="str">
        <f t="shared" si="71"/>
        <v/>
      </c>
      <c r="U424" t="str">
        <f t="shared" si="71"/>
        <v/>
      </c>
      <c r="V424" t="str">
        <f t="shared" si="70"/>
        <v/>
      </c>
      <c r="W424" t="str">
        <f t="shared" si="70"/>
        <v/>
      </c>
      <c r="X424" t="str">
        <f t="shared" si="70"/>
        <v/>
      </c>
      <c r="Y424" t="str">
        <f t="shared" si="70"/>
        <v/>
      </c>
      <c r="Z424" t="str">
        <f t="shared" si="70"/>
        <v/>
      </c>
      <c r="AA424" t="str">
        <f t="shared" si="70"/>
        <v>x</v>
      </c>
      <c r="AB424" t="str">
        <f t="shared" si="70"/>
        <v/>
      </c>
      <c r="AC424" t="str">
        <f t="shared" si="70"/>
        <v/>
      </c>
      <c r="AD424" t="str">
        <f t="shared" si="70"/>
        <v/>
      </c>
      <c r="AE424" t="str">
        <f t="shared" si="70"/>
        <v/>
      </c>
      <c r="AF424" t="str">
        <f t="shared" si="70"/>
        <v/>
      </c>
      <c r="AG424" t="str">
        <f t="shared" si="70"/>
        <v/>
      </c>
      <c r="AH424">
        <f t="shared" si="64"/>
        <v>1</v>
      </c>
      <c r="AI424">
        <f t="shared" si="65"/>
        <v>1</v>
      </c>
    </row>
    <row r="425" spans="2:35" hidden="1" x14ac:dyDescent="0.2">
      <c r="B425" s="21" t="str">
        <f>IF(ISNA(LOOKUP($C425,BLIOTECAS!$B$1:$B$27,BLIOTECAS!C$1:C$27)),"",LOOKUP($C425,BLIOTECAS!$B$1:$B$27,BLIOTECAS!C$1:C$27))</f>
        <v/>
      </c>
      <c r="C425" t="str">
        <f>TABLA!E425</f>
        <v>F. Ciencias de la Documentación</v>
      </c>
      <c r="D425" s="134">
        <f>TABLA!AV425</f>
        <v>0</v>
      </c>
      <c r="E425" s="271">
        <f>TABLA!BA425</f>
        <v>0</v>
      </c>
      <c r="F425" t="str">
        <f t="shared" si="71"/>
        <v/>
      </c>
      <c r="G425" t="str">
        <f t="shared" si="71"/>
        <v/>
      </c>
      <c r="H425" t="str">
        <f t="shared" si="71"/>
        <v/>
      </c>
      <c r="I425" t="str">
        <f t="shared" si="71"/>
        <v/>
      </c>
      <c r="J425" t="str">
        <f t="shared" si="71"/>
        <v/>
      </c>
      <c r="K425" t="str">
        <f t="shared" si="71"/>
        <v/>
      </c>
      <c r="L425" t="str">
        <f t="shared" si="71"/>
        <v/>
      </c>
      <c r="M425" t="str">
        <f t="shared" si="71"/>
        <v/>
      </c>
      <c r="N425" t="str">
        <f t="shared" si="71"/>
        <v/>
      </c>
      <c r="O425" t="str">
        <f t="shared" si="71"/>
        <v/>
      </c>
      <c r="P425" t="str">
        <f t="shared" si="71"/>
        <v/>
      </c>
      <c r="Q425" t="str">
        <f t="shared" si="71"/>
        <v/>
      </c>
      <c r="R425" t="str">
        <f t="shared" si="71"/>
        <v/>
      </c>
      <c r="S425" t="str">
        <f t="shared" si="71"/>
        <v/>
      </c>
      <c r="T425" t="str">
        <f t="shared" si="71"/>
        <v/>
      </c>
      <c r="U425" t="str">
        <f t="shared" si="71"/>
        <v/>
      </c>
      <c r="V425" t="str">
        <f t="shared" si="70"/>
        <v/>
      </c>
      <c r="W425" t="str">
        <f t="shared" si="70"/>
        <v/>
      </c>
      <c r="X425" t="str">
        <f t="shared" si="70"/>
        <v/>
      </c>
      <c r="Y425" t="str">
        <f t="shared" si="70"/>
        <v/>
      </c>
      <c r="Z425" t="str">
        <f t="shared" si="70"/>
        <v/>
      </c>
      <c r="AA425" t="str">
        <f t="shared" si="70"/>
        <v/>
      </c>
      <c r="AB425" t="str">
        <f t="shared" si="70"/>
        <v/>
      </c>
      <c r="AC425" t="str">
        <f t="shared" si="70"/>
        <v/>
      </c>
      <c r="AD425" t="str">
        <f t="shared" si="70"/>
        <v/>
      </c>
      <c r="AE425" t="str">
        <f t="shared" si="70"/>
        <v/>
      </c>
      <c r="AF425" t="str">
        <f t="shared" si="70"/>
        <v/>
      </c>
      <c r="AG425" t="str">
        <f t="shared" si="70"/>
        <v/>
      </c>
      <c r="AH425">
        <f t="shared" si="64"/>
        <v>0</v>
      </c>
      <c r="AI425">
        <f t="shared" si="65"/>
        <v>0</v>
      </c>
    </row>
    <row r="426" spans="2:35" hidden="1" x14ac:dyDescent="0.2">
      <c r="B426" s="21" t="str">
        <f>IF(ISNA(LOOKUP($C426,BLIOTECAS!$B$1:$B$27,BLIOTECAS!C$1:C$27)),"",LOOKUP($C426,BLIOTECAS!$B$1:$B$27,BLIOTECAS!C$1:C$27))</f>
        <v/>
      </c>
      <c r="C426" t="str">
        <f>TABLA!E426</f>
        <v>F. Filología</v>
      </c>
      <c r="D426" s="134">
        <f>TABLA!AV426</f>
        <v>0</v>
      </c>
      <c r="E426" s="271">
        <f>TABLA!BA426</f>
        <v>0</v>
      </c>
      <c r="F426" t="str">
        <f t="shared" si="71"/>
        <v/>
      </c>
      <c r="G426" t="str">
        <f t="shared" si="71"/>
        <v/>
      </c>
      <c r="H426" t="str">
        <f t="shared" si="71"/>
        <v/>
      </c>
      <c r="I426" t="str">
        <f t="shared" si="71"/>
        <v/>
      </c>
      <c r="J426" t="str">
        <f t="shared" si="71"/>
        <v/>
      </c>
      <c r="K426" t="str">
        <f t="shared" si="71"/>
        <v/>
      </c>
      <c r="L426" t="str">
        <f t="shared" si="71"/>
        <v/>
      </c>
      <c r="M426" t="str">
        <f t="shared" si="71"/>
        <v/>
      </c>
      <c r="N426" t="str">
        <f t="shared" si="71"/>
        <v/>
      </c>
      <c r="O426" t="str">
        <f t="shared" si="71"/>
        <v/>
      </c>
      <c r="P426" t="str">
        <f t="shared" si="71"/>
        <v/>
      </c>
      <c r="Q426" t="str">
        <f t="shared" si="71"/>
        <v/>
      </c>
      <c r="R426" t="str">
        <f t="shared" si="71"/>
        <v/>
      </c>
      <c r="S426" t="str">
        <f t="shared" si="71"/>
        <v/>
      </c>
      <c r="T426" t="str">
        <f t="shared" si="71"/>
        <v/>
      </c>
      <c r="U426" t="str">
        <f t="shared" si="71"/>
        <v/>
      </c>
      <c r="V426" t="str">
        <f t="shared" si="70"/>
        <v/>
      </c>
      <c r="W426" t="str">
        <f t="shared" si="70"/>
        <v/>
      </c>
      <c r="X426" t="str">
        <f t="shared" si="70"/>
        <v/>
      </c>
      <c r="Y426" t="str">
        <f t="shared" si="70"/>
        <v/>
      </c>
      <c r="Z426" t="str">
        <f t="shared" si="70"/>
        <v/>
      </c>
      <c r="AA426" t="str">
        <f t="shared" si="70"/>
        <v/>
      </c>
      <c r="AB426" t="str">
        <f t="shared" si="70"/>
        <v/>
      </c>
      <c r="AC426" t="str">
        <f t="shared" si="70"/>
        <v/>
      </c>
      <c r="AD426" t="str">
        <f t="shared" si="70"/>
        <v/>
      </c>
      <c r="AE426" t="str">
        <f t="shared" si="70"/>
        <v/>
      </c>
      <c r="AF426" t="str">
        <f t="shared" si="70"/>
        <v/>
      </c>
      <c r="AG426" t="str">
        <f t="shared" si="70"/>
        <v/>
      </c>
      <c r="AH426">
        <f t="shared" si="64"/>
        <v>0</v>
      </c>
      <c r="AI426">
        <f t="shared" si="65"/>
        <v>0</v>
      </c>
    </row>
    <row r="427" spans="2:35" ht="38.25" hidden="1" x14ac:dyDescent="0.2">
      <c r="B427" s="21" t="str">
        <f>IF(ISNA(LOOKUP($C427,BLIOTECAS!$B$1:$B$27,BLIOTECAS!C$1:C$27)),"",LOOKUP($C427,BLIOTECAS!$B$1:$B$27,BLIOTECAS!C$1:C$27))</f>
        <v/>
      </c>
      <c r="C427" t="str">
        <f>TABLA!E427</f>
        <v>F. Psicología</v>
      </c>
      <c r="D427" s="134">
        <f>TABLA!AV427</f>
        <v>0</v>
      </c>
      <c r="E427" s="271" t="str">
        <f>TABLA!BA427</f>
        <v>Prueben a buscar en cisne  Autor: Charles Darwin y comparen con los resultados de buscar Título: El origen de las especies   Si se busca por autor el resultado es que la UCM no tiene ningún ejemplar del libro en español. .</v>
      </c>
      <c r="F427" t="str">
        <f t="shared" si="71"/>
        <v/>
      </c>
      <c r="G427" t="str">
        <f t="shared" si="71"/>
        <v/>
      </c>
      <c r="H427" t="str">
        <f t="shared" si="71"/>
        <v/>
      </c>
      <c r="I427" t="str">
        <f t="shared" si="71"/>
        <v/>
      </c>
      <c r="J427" t="str">
        <f t="shared" si="71"/>
        <v/>
      </c>
      <c r="K427" t="str">
        <f t="shared" si="71"/>
        <v/>
      </c>
      <c r="L427" t="str">
        <f t="shared" si="71"/>
        <v/>
      </c>
      <c r="M427" t="str">
        <f t="shared" si="71"/>
        <v/>
      </c>
      <c r="N427" t="str">
        <f t="shared" si="71"/>
        <v/>
      </c>
      <c r="O427" t="str">
        <f t="shared" si="71"/>
        <v/>
      </c>
      <c r="P427" t="str">
        <f t="shared" si="71"/>
        <v/>
      </c>
      <c r="Q427" t="str">
        <f t="shared" si="71"/>
        <v/>
      </c>
      <c r="R427" t="str">
        <f t="shared" si="71"/>
        <v/>
      </c>
      <c r="S427" t="str">
        <f t="shared" si="71"/>
        <v/>
      </c>
      <c r="T427" t="str">
        <f t="shared" si="71"/>
        <v/>
      </c>
      <c r="U427" t="str">
        <f t="shared" si="71"/>
        <v/>
      </c>
      <c r="V427" t="str">
        <f t="shared" si="70"/>
        <v/>
      </c>
      <c r="W427" t="str">
        <f t="shared" si="70"/>
        <v/>
      </c>
      <c r="X427" t="str">
        <f t="shared" si="70"/>
        <v/>
      </c>
      <c r="Y427" t="str">
        <f t="shared" si="70"/>
        <v/>
      </c>
      <c r="Z427" t="str">
        <f t="shared" si="70"/>
        <v/>
      </c>
      <c r="AA427" t="str">
        <f t="shared" si="70"/>
        <v/>
      </c>
      <c r="AB427" t="str">
        <f t="shared" si="70"/>
        <v/>
      </c>
      <c r="AC427" t="str">
        <f t="shared" si="70"/>
        <v/>
      </c>
      <c r="AD427" t="str">
        <f t="shared" si="70"/>
        <v/>
      </c>
      <c r="AE427" t="str">
        <f t="shared" si="70"/>
        <v/>
      </c>
      <c r="AF427" t="str">
        <f t="shared" si="70"/>
        <v/>
      </c>
      <c r="AG427" t="str">
        <f t="shared" si="70"/>
        <v/>
      </c>
      <c r="AH427">
        <f t="shared" si="64"/>
        <v>0</v>
      </c>
      <c r="AI427">
        <f t="shared" si="65"/>
        <v>1</v>
      </c>
    </row>
    <row r="428" spans="2:35" hidden="1" x14ac:dyDescent="0.2">
      <c r="B428" s="21" t="str">
        <f>IF(ISNA(LOOKUP($C428,BLIOTECAS!$B$1:$B$27,BLIOTECAS!C$1:C$27)),"",LOOKUP($C428,BLIOTECAS!$B$1:$B$27,BLIOTECAS!C$1:C$27))</f>
        <v/>
      </c>
      <c r="C428" t="str">
        <f>TABLA!E428</f>
        <v>F. Ciencias de la Documentación</v>
      </c>
      <c r="D428" s="134">
        <f>TABLA!AV428</f>
        <v>0</v>
      </c>
      <c r="E428" s="271">
        <f>TABLA!BA428</f>
        <v>0</v>
      </c>
      <c r="F428" t="str">
        <f t="shared" si="71"/>
        <v/>
      </c>
      <c r="G428" t="str">
        <f t="shared" si="71"/>
        <v/>
      </c>
      <c r="H428" t="str">
        <f t="shared" si="71"/>
        <v/>
      </c>
      <c r="I428" t="str">
        <f t="shared" si="71"/>
        <v/>
      </c>
      <c r="J428" t="str">
        <f t="shared" si="71"/>
        <v/>
      </c>
      <c r="K428" t="str">
        <f t="shared" si="71"/>
        <v/>
      </c>
      <c r="L428" t="str">
        <f t="shared" si="71"/>
        <v/>
      </c>
      <c r="M428" t="str">
        <f t="shared" si="71"/>
        <v/>
      </c>
      <c r="N428" t="str">
        <f t="shared" si="71"/>
        <v/>
      </c>
      <c r="O428" t="str">
        <f t="shared" si="71"/>
        <v/>
      </c>
      <c r="P428" t="str">
        <f t="shared" si="71"/>
        <v/>
      </c>
      <c r="Q428" t="str">
        <f t="shared" si="71"/>
        <v/>
      </c>
      <c r="R428" t="str">
        <f t="shared" si="71"/>
        <v/>
      </c>
      <c r="S428" t="str">
        <f t="shared" si="71"/>
        <v/>
      </c>
      <c r="T428" t="str">
        <f t="shared" si="71"/>
        <v/>
      </c>
      <c r="U428" t="str">
        <f t="shared" si="71"/>
        <v/>
      </c>
      <c r="V428" t="str">
        <f t="shared" si="70"/>
        <v/>
      </c>
      <c r="W428" t="str">
        <f t="shared" si="70"/>
        <v/>
      </c>
      <c r="X428" t="str">
        <f t="shared" si="70"/>
        <v/>
      </c>
      <c r="Y428" t="str">
        <f t="shared" si="70"/>
        <v/>
      </c>
      <c r="Z428" t="str">
        <f t="shared" si="70"/>
        <v/>
      </c>
      <c r="AA428" t="str">
        <f t="shared" si="70"/>
        <v/>
      </c>
      <c r="AB428" t="str">
        <f t="shared" si="70"/>
        <v/>
      </c>
      <c r="AC428" t="str">
        <f t="shared" si="70"/>
        <v/>
      </c>
      <c r="AD428" t="str">
        <f t="shared" si="70"/>
        <v/>
      </c>
      <c r="AE428" t="str">
        <f t="shared" si="70"/>
        <v/>
      </c>
      <c r="AF428" t="str">
        <f t="shared" si="70"/>
        <v/>
      </c>
      <c r="AG428" t="str">
        <f t="shared" si="70"/>
        <v/>
      </c>
      <c r="AH428">
        <f t="shared" si="64"/>
        <v>0</v>
      </c>
      <c r="AI428">
        <f t="shared" si="65"/>
        <v>0</v>
      </c>
    </row>
    <row r="429" spans="2:35" hidden="1" x14ac:dyDescent="0.2">
      <c r="B429" s="21" t="str">
        <f>IF(ISNA(LOOKUP($C429,BLIOTECAS!$B$1:$B$27,BLIOTECAS!C$1:C$27)),"",LOOKUP($C429,BLIOTECAS!$B$1:$B$27,BLIOTECAS!C$1:C$27))</f>
        <v/>
      </c>
      <c r="C429" t="str">
        <f>TABLA!E429</f>
        <v>F. Odontología</v>
      </c>
      <c r="D429" s="134">
        <f>TABLA!AV429</f>
        <v>0</v>
      </c>
      <c r="E429" s="271">
        <f>TABLA!BA429</f>
        <v>0</v>
      </c>
      <c r="F429" t="str">
        <f t="shared" si="71"/>
        <v/>
      </c>
      <c r="G429" t="str">
        <f t="shared" si="71"/>
        <v/>
      </c>
      <c r="H429" t="str">
        <f t="shared" si="71"/>
        <v/>
      </c>
      <c r="I429" t="str">
        <f t="shared" si="71"/>
        <v/>
      </c>
      <c r="J429" t="str">
        <f t="shared" si="71"/>
        <v/>
      </c>
      <c r="K429" t="str">
        <f t="shared" si="71"/>
        <v/>
      </c>
      <c r="L429" t="str">
        <f t="shared" si="71"/>
        <v/>
      </c>
      <c r="M429" t="str">
        <f t="shared" si="71"/>
        <v/>
      </c>
      <c r="N429" t="str">
        <f t="shared" si="71"/>
        <v/>
      </c>
      <c r="O429" t="str">
        <f t="shared" si="71"/>
        <v/>
      </c>
      <c r="P429" t="str">
        <f t="shared" si="71"/>
        <v/>
      </c>
      <c r="Q429" t="str">
        <f t="shared" si="71"/>
        <v/>
      </c>
      <c r="R429" t="str">
        <f t="shared" si="71"/>
        <v/>
      </c>
      <c r="S429" t="str">
        <f t="shared" si="71"/>
        <v/>
      </c>
      <c r="T429" t="str">
        <f t="shared" si="71"/>
        <v/>
      </c>
      <c r="U429" t="str">
        <f t="shared" si="71"/>
        <v/>
      </c>
      <c r="V429" t="str">
        <f t="shared" si="70"/>
        <v/>
      </c>
      <c r="W429" t="str">
        <f t="shared" si="70"/>
        <v/>
      </c>
      <c r="X429" t="str">
        <f t="shared" si="70"/>
        <v/>
      </c>
      <c r="Y429" t="str">
        <f t="shared" si="70"/>
        <v/>
      </c>
      <c r="Z429" t="str">
        <f t="shared" si="70"/>
        <v/>
      </c>
      <c r="AA429" t="str">
        <f t="shared" si="70"/>
        <v/>
      </c>
      <c r="AB429" t="str">
        <f t="shared" si="70"/>
        <v/>
      </c>
      <c r="AC429" t="str">
        <f t="shared" si="70"/>
        <v/>
      </c>
      <c r="AD429" t="str">
        <f t="shared" si="70"/>
        <v/>
      </c>
      <c r="AE429" t="str">
        <f t="shared" si="70"/>
        <v/>
      </c>
      <c r="AF429" t="str">
        <f t="shared" si="70"/>
        <v/>
      </c>
      <c r="AG429" t="str">
        <f t="shared" si="70"/>
        <v/>
      </c>
      <c r="AH429">
        <f t="shared" si="64"/>
        <v>0</v>
      </c>
      <c r="AI429">
        <f t="shared" si="65"/>
        <v>0</v>
      </c>
    </row>
    <row r="430" spans="2:35" ht="127.5" hidden="1" x14ac:dyDescent="0.2">
      <c r="B430" s="21" t="str">
        <f>IF(ISNA(LOOKUP($C430,BLIOTECAS!$B$1:$B$27,BLIOTECAS!C$1:C$27)),"",LOOKUP($C430,BLIOTECAS!$B$1:$B$27,BLIOTECAS!C$1:C$27))</f>
        <v/>
      </c>
      <c r="C430" t="str">
        <f>TABLA!E430</f>
        <v>F. Psicología</v>
      </c>
      <c r="D430" s="134" t="str">
        <f>TABLA!AV430</f>
        <v>Seguir dando más apoyo a los investigadores/as y alumnos/as. Agilizar muchísimo mas la gestión de compras de libros que se hacen por proyectos de investigación por parte de los investigadores/as: no puede ser que el libro tarde tanto en llegar; no puede ser que si un IP compra un libro por su cuenta con un gran descuento, eso no se pueda gestionar... por favor, apoyemos a los investigadores/as en esos DETALLES de gestión tan importantes.</v>
      </c>
      <c r="E430" s="271">
        <f>TABLA!BA430</f>
        <v>0</v>
      </c>
      <c r="F430" t="str">
        <f t="shared" si="71"/>
        <v/>
      </c>
      <c r="G430" t="str">
        <f t="shared" si="71"/>
        <v/>
      </c>
      <c r="H430" t="str">
        <f t="shared" si="71"/>
        <v/>
      </c>
      <c r="I430" t="str">
        <f t="shared" si="71"/>
        <v/>
      </c>
      <c r="J430" t="str">
        <f t="shared" si="71"/>
        <v/>
      </c>
      <c r="K430" t="str">
        <f t="shared" si="71"/>
        <v/>
      </c>
      <c r="L430" t="str">
        <f t="shared" si="71"/>
        <v/>
      </c>
      <c r="M430" t="str">
        <f t="shared" si="71"/>
        <v/>
      </c>
      <c r="N430" t="str">
        <f t="shared" si="71"/>
        <v/>
      </c>
      <c r="O430" t="str">
        <f t="shared" si="71"/>
        <v/>
      </c>
      <c r="P430" t="str">
        <f t="shared" si="71"/>
        <v/>
      </c>
      <c r="Q430" t="str">
        <f t="shared" si="71"/>
        <v/>
      </c>
      <c r="R430" t="str">
        <f t="shared" si="71"/>
        <v/>
      </c>
      <c r="S430" t="str">
        <f t="shared" si="71"/>
        <v/>
      </c>
      <c r="T430" t="str">
        <f t="shared" si="71"/>
        <v/>
      </c>
      <c r="U430" t="str">
        <f t="shared" si="71"/>
        <v/>
      </c>
      <c r="V430" t="str">
        <f t="shared" si="70"/>
        <v/>
      </c>
      <c r="W430" t="str">
        <f t="shared" si="70"/>
        <v/>
      </c>
      <c r="X430" t="str">
        <f t="shared" si="70"/>
        <v/>
      </c>
      <c r="Y430" t="str">
        <f t="shared" si="70"/>
        <v/>
      </c>
      <c r="Z430" t="str">
        <f t="shared" si="70"/>
        <v/>
      </c>
      <c r="AA430" t="str">
        <f t="shared" si="70"/>
        <v/>
      </c>
      <c r="AB430" t="str">
        <f t="shared" si="70"/>
        <v/>
      </c>
      <c r="AC430" t="str">
        <f t="shared" si="70"/>
        <v/>
      </c>
      <c r="AD430" t="str">
        <f t="shared" si="70"/>
        <v/>
      </c>
      <c r="AE430" t="str">
        <f t="shared" si="70"/>
        <v/>
      </c>
      <c r="AF430" t="str">
        <f t="shared" si="70"/>
        <v/>
      </c>
      <c r="AG430" t="str">
        <f t="shared" si="70"/>
        <v/>
      </c>
      <c r="AH430">
        <f t="shared" si="64"/>
        <v>1</v>
      </c>
      <c r="AI430">
        <f t="shared" si="65"/>
        <v>0</v>
      </c>
    </row>
    <row r="431" spans="2:35" hidden="1" x14ac:dyDescent="0.2">
      <c r="B431" s="21" t="str">
        <f>IF(ISNA(LOOKUP($C431,BLIOTECAS!$B$1:$B$27,BLIOTECAS!C$1:C$27)),"",LOOKUP($C431,BLIOTECAS!$B$1:$B$27,BLIOTECAS!C$1:C$27))</f>
        <v/>
      </c>
      <c r="C431" t="str">
        <f>TABLA!E431</f>
        <v>F. Educación - Centro de Formación del Profesorado</v>
      </c>
      <c r="D431" s="134">
        <f>TABLA!AV431</f>
        <v>0</v>
      </c>
      <c r="E431" s="271">
        <f>TABLA!BA431</f>
        <v>0</v>
      </c>
      <c r="F431" t="str">
        <f t="shared" si="71"/>
        <v/>
      </c>
      <c r="G431" t="str">
        <f t="shared" si="71"/>
        <v/>
      </c>
      <c r="H431" t="str">
        <f t="shared" si="71"/>
        <v/>
      </c>
      <c r="I431" t="str">
        <f t="shared" si="71"/>
        <v/>
      </c>
      <c r="J431" t="str">
        <f t="shared" si="71"/>
        <v/>
      </c>
      <c r="K431" t="str">
        <f t="shared" si="71"/>
        <v/>
      </c>
      <c r="L431" t="str">
        <f t="shared" si="71"/>
        <v/>
      </c>
      <c r="M431" t="str">
        <f t="shared" si="71"/>
        <v/>
      </c>
      <c r="N431" t="str">
        <f t="shared" si="71"/>
        <v/>
      </c>
      <c r="O431" t="str">
        <f t="shared" si="71"/>
        <v/>
      </c>
      <c r="P431" t="str">
        <f t="shared" si="71"/>
        <v/>
      </c>
      <c r="Q431" t="str">
        <f t="shared" si="71"/>
        <v/>
      </c>
      <c r="R431" t="str">
        <f t="shared" si="71"/>
        <v/>
      </c>
      <c r="S431" t="str">
        <f t="shared" si="71"/>
        <v/>
      </c>
      <c r="T431" t="str">
        <f t="shared" si="71"/>
        <v/>
      </c>
      <c r="U431" t="str">
        <f t="shared" si="71"/>
        <v/>
      </c>
      <c r="V431" t="str">
        <f t="shared" si="70"/>
        <v/>
      </c>
      <c r="W431" t="str">
        <f t="shared" si="70"/>
        <v/>
      </c>
      <c r="X431" t="str">
        <f t="shared" si="70"/>
        <v/>
      </c>
      <c r="Y431" t="str">
        <f t="shared" si="70"/>
        <v/>
      </c>
      <c r="Z431" t="str">
        <f t="shared" si="70"/>
        <v/>
      </c>
      <c r="AA431" t="str">
        <f t="shared" si="70"/>
        <v/>
      </c>
      <c r="AB431" t="str">
        <f t="shared" si="70"/>
        <v/>
      </c>
      <c r="AC431" t="str">
        <f t="shared" si="70"/>
        <v/>
      </c>
      <c r="AD431" t="str">
        <f t="shared" si="70"/>
        <v/>
      </c>
      <c r="AE431" t="str">
        <f t="shared" si="70"/>
        <v/>
      </c>
      <c r="AF431" t="str">
        <f t="shared" si="70"/>
        <v/>
      </c>
      <c r="AG431" t="str">
        <f t="shared" si="70"/>
        <v/>
      </c>
      <c r="AH431">
        <f t="shared" si="64"/>
        <v>0</v>
      </c>
      <c r="AI431">
        <f t="shared" si="65"/>
        <v>0</v>
      </c>
    </row>
    <row r="432" spans="2:35" ht="38.25" hidden="1" x14ac:dyDescent="0.2">
      <c r="B432" s="21" t="str">
        <f>IF(ISNA(LOOKUP($C432,BLIOTECAS!$B$1:$B$27,BLIOTECAS!C$1:C$27)),"",LOOKUP($C432,BLIOTECAS!$B$1:$B$27,BLIOTECAS!C$1:C$27))</f>
        <v/>
      </c>
      <c r="C432" t="str">
        <f>TABLA!E432</f>
        <v>F. Filología</v>
      </c>
      <c r="D432" s="134">
        <f>TABLA!AV432</f>
        <v>0</v>
      </c>
      <c r="E432" s="271" t="str">
        <f>TABLA!BA432</f>
        <v>Me gustaría que el servicio E-prints recabara información directamente de portales como academia.edu y ReserchGate o de las páginas webs personales, sin que fuera necesario que cada investigador informara sobre sus propias publicaciones.</v>
      </c>
      <c r="F432" t="str">
        <f t="shared" si="71"/>
        <v/>
      </c>
      <c r="G432" t="str">
        <f t="shared" si="71"/>
        <v/>
      </c>
      <c r="H432" t="str">
        <f t="shared" si="71"/>
        <v/>
      </c>
      <c r="I432" t="str">
        <f t="shared" si="71"/>
        <v/>
      </c>
      <c r="J432" t="str">
        <f t="shared" si="71"/>
        <v/>
      </c>
      <c r="K432" t="str">
        <f t="shared" si="71"/>
        <v/>
      </c>
      <c r="L432" t="str">
        <f t="shared" si="71"/>
        <v/>
      </c>
      <c r="M432" t="str">
        <f t="shared" si="71"/>
        <v/>
      </c>
      <c r="N432" t="str">
        <f t="shared" si="71"/>
        <v/>
      </c>
      <c r="O432" t="str">
        <f t="shared" si="71"/>
        <v/>
      </c>
      <c r="P432" t="str">
        <f t="shared" si="71"/>
        <v/>
      </c>
      <c r="Q432" t="str">
        <f t="shared" si="71"/>
        <v/>
      </c>
      <c r="R432" t="str">
        <f t="shared" si="71"/>
        <v/>
      </c>
      <c r="S432" t="str">
        <f t="shared" si="71"/>
        <v/>
      </c>
      <c r="T432" t="str">
        <f t="shared" si="71"/>
        <v/>
      </c>
      <c r="U432" t="str">
        <f t="shared" ref="U432:AG447" si="72">IFERROR((IF(FIND(U$1,$E432,1)&gt;0,"x")),"")</f>
        <v/>
      </c>
      <c r="V432" t="str">
        <f t="shared" si="72"/>
        <v/>
      </c>
      <c r="W432" t="str">
        <f t="shared" si="72"/>
        <v/>
      </c>
      <c r="X432" t="str">
        <f t="shared" si="72"/>
        <v/>
      </c>
      <c r="Y432" t="str">
        <f t="shared" si="72"/>
        <v/>
      </c>
      <c r="Z432" t="str">
        <f t="shared" si="72"/>
        <v/>
      </c>
      <c r="AA432" t="str">
        <f t="shared" si="72"/>
        <v>x</v>
      </c>
      <c r="AB432" t="str">
        <f t="shared" si="72"/>
        <v/>
      </c>
      <c r="AC432" t="str">
        <f t="shared" si="72"/>
        <v/>
      </c>
      <c r="AD432" t="str">
        <f t="shared" si="72"/>
        <v/>
      </c>
      <c r="AE432" t="str">
        <f t="shared" si="72"/>
        <v/>
      </c>
      <c r="AF432" t="str">
        <f t="shared" si="72"/>
        <v>x</v>
      </c>
      <c r="AG432" t="str">
        <f t="shared" si="72"/>
        <v/>
      </c>
      <c r="AH432">
        <f t="shared" si="64"/>
        <v>0</v>
      </c>
      <c r="AI432">
        <f t="shared" si="65"/>
        <v>1</v>
      </c>
    </row>
    <row r="433" spans="2:35" hidden="1" x14ac:dyDescent="0.2">
      <c r="B433" s="21" t="str">
        <f>IF(ISNA(LOOKUP($C433,BLIOTECAS!$B$1:$B$27,BLIOTECAS!C$1:C$27)),"",LOOKUP($C433,BLIOTECAS!$B$1:$B$27,BLIOTECAS!C$1:C$27))</f>
        <v/>
      </c>
      <c r="C433" t="str">
        <f>TABLA!E433</f>
        <v>F. Trabajo Social</v>
      </c>
      <c r="D433" s="134">
        <f>TABLA!AV433</f>
        <v>0</v>
      </c>
      <c r="E433" s="271">
        <f>TABLA!BA433</f>
        <v>0</v>
      </c>
      <c r="F433" t="str">
        <f t="shared" ref="F433:U448" si="73">IFERROR((IF(FIND(F$1,$E433,1)&gt;0,"x")),"")</f>
        <v/>
      </c>
      <c r="G433" t="str">
        <f t="shared" si="73"/>
        <v/>
      </c>
      <c r="H433" t="str">
        <f t="shared" si="73"/>
        <v/>
      </c>
      <c r="I433" t="str">
        <f t="shared" si="73"/>
        <v/>
      </c>
      <c r="J433" t="str">
        <f t="shared" si="73"/>
        <v/>
      </c>
      <c r="K433" t="str">
        <f t="shared" si="73"/>
        <v/>
      </c>
      <c r="L433" t="str">
        <f t="shared" si="73"/>
        <v/>
      </c>
      <c r="M433" t="str">
        <f t="shared" si="73"/>
        <v/>
      </c>
      <c r="N433" t="str">
        <f t="shared" si="73"/>
        <v/>
      </c>
      <c r="O433" t="str">
        <f t="shared" si="73"/>
        <v/>
      </c>
      <c r="P433" t="str">
        <f t="shared" si="73"/>
        <v/>
      </c>
      <c r="Q433" t="str">
        <f t="shared" si="73"/>
        <v/>
      </c>
      <c r="R433" t="str">
        <f t="shared" si="73"/>
        <v/>
      </c>
      <c r="S433" t="str">
        <f t="shared" si="73"/>
        <v/>
      </c>
      <c r="T433" t="str">
        <f t="shared" si="73"/>
        <v/>
      </c>
      <c r="U433" t="str">
        <f t="shared" si="73"/>
        <v/>
      </c>
      <c r="V433" t="str">
        <f t="shared" si="72"/>
        <v/>
      </c>
      <c r="W433" t="str">
        <f t="shared" si="72"/>
        <v/>
      </c>
      <c r="X433" t="str">
        <f t="shared" si="72"/>
        <v/>
      </c>
      <c r="Y433" t="str">
        <f t="shared" si="72"/>
        <v/>
      </c>
      <c r="Z433" t="str">
        <f t="shared" si="72"/>
        <v/>
      </c>
      <c r="AA433" t="str">
        <f t="shared" si="72"/>
        <v/>
      </c>
      <c r="AB433" t="str">
        <f t="shared" si="72"/>
        <v/>
      </c>
      <c r="AC433" t="str">
        <f t="shared" si="72"/>
        <v/>
      </c>
      <c r="AD433" t="str">
        <f t="shared" si="72"/>
        <v/>
      </c>
      <c r="AE433" t="str">
        <f t="shared" si="72"/>
        <v/>
      </c>
      <c r="AF433" t="str">
        <f t="shared" si="72"/>
        <v/>
      </c>
      <c r="AG433" t="str">
        <f t="shared" si="72"/>
        <v/>
      </c>
      <c r="AH433">
        <f t="shared" si="64"/>
        <v>0</v>
      </c>
      <c r="AI433">
        <f t="shared" si="65"/>
        <v>0</v>
      </c>
    </row>
    <row r="434" spans="2:35" hidden="1" x14ac:dyDescent="0.2">
      <c r="B434" s="21" t="str">
        <f>IF(ISNA(LOOKUP($C434,BLIOTECAS!$B$1:$B$27,BLIOTECAS!C$1:C$27)),"",LOOKUP($C434,BLIOTECAS!$B$1:$B$27,BLIOTECAS!C$1:C$27))</f>
        <v/>
      </c>
      <c r="C434">
        <f>TABLA!E434</f>
        <v>0</v>
      </c>
      <c r="D434" s="134">
        <f>TABLA!AV434</f>
        <v>0</v>
      </c>
      <c r="E434" s="271">
        <f>TABLA!BA434</f>
        <v>0</v>
      </c>
      <c r="F434" t="str">
        <f t="shared" si="73"/>
        <v/>
      </c>
      <c r="G434" t="str">
        <f t="shared" si="73"/>
        <v/>
      </c>
      <c r="H434" t="str">
        <f t="shared" si="73"/>
        <v/>
      </c>
      <c r="I434" t="str">
        <f t="shared" si="73"/>
        <v/>
      </c>
      <c r="J434" t="str">
        <f t="shared" si="73"/>
        <v/>
      </c>
      <c r="K434" t="str">
        <f t="shared" si="73"/>
        <v/>
      </c>
      <c r="L434" t="str">
        <f t="shared" si="73"/>
        <v/>
      </c>
      <c r="M434" t="str">
        <f t="shared" si="73"/>
        <v/>
      </c>
      <c r="N434" t="str">
        <f t="shared" si="73"/>
        <v/>
      </c>
      <c r="O434" t="str">
        <f t="shared" si="73"/>
        <v/>
      </c>
      <c r="P434" t="str">
        <f t="shared" si="73"/>
        <v/>
      </c>
      <c r="Q434" t="str">
        <f t="shared" si="73"/>
        <v/>
      </c>
      <c r="R434" t="str">
        <f t="shared" si="73"/>
        <v/>
      </c>
      <c r="S434" t="str">
        <f t="shared" si="73"/>
        <v/>
      </c>
      <c r="T434" t="str">
        <f t="shared" si="73"/>
        <v/>
      </c>
      <c r="U434" t="str">
        <f t="shared" si="73"/>
        <v/>
      </c>
      <c r="V434" t="str">
        <f t="shared" si="72"/>
        <v/>
      </c>
      <c r="W434" t="str">
        <f t="shared" si="72"/>
        <v/>
      </c>
      <c r="X434" t="str">
        <f t="shared" si="72"/>
        <v/>
      </c>
      <c r="Y434" t="str">
        <f t="shared" si="72"/>
        <v/>
      </c>
      <c r="Z434" t="str">
        <f t="shared" si="72"/>
        <v/>
      </c>
      <c r="AA434" t="str">
        <f t="shared" si="72"/>
        <v/>
      </c>
      <c r="AB434" t="str">
        <f t="shared" si="72"/>
        <v/>
      </c>
      <c r="AC434" t="str">
        <f t="shared" si="72"/>
        <v/>
      </c>
      <c r="AD434" t="str">
        <f t="shared" si="72"/>
        <v/>
      </c>
      <c r="AE434" t="str">
        <f t="shared" si="72"/>
        <v/>
      </c>
      <c r="AF434" t="str">
        <f t="shared" si="72"/>
        <v/>
      </c>
      <c r="AG434" t="str">
        <f t="shared" si="72"/>
        <v/>
      </c>
      <c r="AH434">
        <f t="shared" si="64"/>
        <v>0</v>
      </c>
      <c r="AI434">
        <f t="shared" si="65"/>
        <v>0</v>
      </c>
    </row>
    <row r="435" spans="2:35" ht="51" x14ac:dyDescent="0.2">
      <c r="B435" s="21" t="str">
        <f>IF(ISNA(LOOKUP($C435,BLIOTECAS!$B$1:$B$27,BLIOTECAS!C$1:C$27)),"",LOOKUP($C435,BLIOTECAS!$B$1:$B$27,BLIOTECAS!C$1:C$27))</f>
        <v/>
      </c>
      <c r="C435" t="str">
        <f>TABLA!E435</f>
        <v>F. Ciencias Políticas y Sociología</v>
      </c>
      <c r="D435" s="134">
        <f>TABLA!AV435</f>
        <v>0</v>
      </c>
      <c r="E435" s="271" t="str">
        <f>TABLA!BA435</f>
        <v>Es urgente poder adquirir más manuales digitales; suelen ser los materiales más caros pero son de uso de un importante número de estudiantes que no pueden sacarlos de la biblioteca en estas circunstancias y algunos estudiantes pueden no poder adquirirlos por su elevado coste</v>
      </c>
      <c r="F435" t="str">
        <f t="shared" si="73"/>
        <v/>
      </c>
      <c r="G435" t="str">
        <f t="shared" si="73"/>
        <v/>
      </c>
      <c r="H435" t="str">
        <f t="shared" si="73"/>
        <v/>
      </c>
      <c r="I435" t="str">
        <f t="shared" si="73"/>
        <v/>
      </c>
      <c r="J435" t="str">
        <f t="shared" si="73"/>
        <v/>
      </c>
      <c r="K435" t="str">
        <f t="shared" si="73"/>
        <v/>
      </c>
      <c r="L435" t="str">
        <f t="shared" si="73"/>
        <v>x</v>
      </c>
      <c r="M435" t="str">
        <f t="shared" si="73"/>
        <v/>
      </c>
      <c r="N435" t="str">
        <f t="shared" si="73"/>
        <v>x</v>
      </c>
      <c r="O435" t="str">
        <f t="shared" si="73"/>
        <v/>
      </c>
      <c r="P435" t="str">
        <f t="shared" si="73"/>
        <v/>
      </c>
      <c r="Q435" t="str">
        <f t="shared" si="73"/>
        <v/>
      </c>
      <c r="R435" t="str">
        <f t="shared" si="73"/>
        <v/>
      </c>
      <c r="S435" t="str">
        <f t="shared" si="73"/>
        <v/>
      </c>
      <c r="T435" t="str">
        <f t="shared" si="73"/>
        <v/>
      </c>
      <c r="U435" t="str">
        <f t="shared" si="73"/>
        <v/>
      </c>
      <c r="V435" t="str">
        <f t="shared" si="72"/>
        <v/>
      </c>
      <c r="W435" t="str">
        <f t="shared" si="72"/>
        <v/>
      </c>
      <c r="X435" t="str">
        <f t="shared" si="72"/>
        <v/>
      </c>
      <c r="Y435" t="str">
        <f t="shared" si="72"/>
        <v/>
      </c>
      <c r="Z435" t="str">
        <f t="shared" si="72"/>
        <v/>
      </c>
      <c r="AA435" t="str">
        <f t="shared" si="72"/>
        <v/>
      </c>
      <c r="AB435" t="str">
        <f t="shared" si="72"/>
        <v/>
      </c>
      <c r="AC435" t="str">
        <f t="shared" si="72"/>
        <v/>
      </c>
      <c r="AD435" t="str">
        <f t="shared" si="72"/>
        <v/>
      </c>
      <c r="AE435" t="str">
        <f t="shared" si="72"/>
        <v/>
      </c>
      <c r="AF435" t="str">
        <f t="shared" si="72"/>
        <v/>
      </c>
      <c r="AG435" t="str">
        <f t="shared" si="72"/>
        <v/>
      </c>
      <c r="AH435">
        <f t="shared" si="64"/>
        <v>0</v>
      </c>
      <c r="AI435">
        <f t="shared" si="65"/>
        <v>1</v>
      </c>
    </row>
    <row r="436" spans="2:35" hidden="1" x14ac:dyDescent="0.2">
      <c r="B436" s="21" t="str">
        <f>IF(ISNA(LOOKUP($C436,BLIOTECAS!$B$1:$B$27,BLIOTECAS!C$1:C$27)),"",LOOKUP($C436,BLIOTECAS!$B$1:$B$27,BLIOTECAS!C$1:C$27))</f>
        <v/>
      </c>
      <c r="C436" t="str">
        <f>TABLA!E436</f>
        <v>F. Filología</v>
      </c>
      <c r="D436" s="134" t="str">
        <f>TABLA!AV436</f>
        <v>Nuevas suscripciones</v>
      </c>
      <c r="E436" s="271">
        <f>TABLA!BA436</f>
        <v>0</v>
      </c>
      <c r="F436" t="str">
        <f t="shared" si="73"/>
        <v/>
      </c>
      <c r="G436" t="str">
        <f t="shared" si="73"/>
        <v/>
      </c>
      <c r="H436" t="str">
        <f t="shared" si="73"/>
        <v/>
      </c>
      <c r="I436" t="str">
        <f t="shared" si="73"/>
        <v/>
      </c>
      <c r="J436" t="str">
        <f t="shared" si="73"/>
        <v/>
      </c>
      <c r="K436" t="str">
        <f t="shared" si="73"/>
        <v/>
      </c>
      <c r="L436" t="str">
        <f t="shared" si="73"/>
        <v/>
      </c>
      <c r="M436" t="str">
        <f t="shared" si="73"/>
        <v/>
      </c>
      <c r="N436" t="str">
        <f t="shared" si="73"/>
        <v/>
      </c>
      <c r="O436" t="str">
        <f t="shared" si="73"/>
        <v/>
      </c>
      <c r="P436" t="str">
        <f t="shared" si="73"/>
        <v/>
      </c>
      <c r="Q436" t="str">
        <f t="shared" si="73"/>
        <v/>
      </c>
      <c r="R436" t="str">
        <f t="shared" si="73"/>
        <v/>
      </c>
      <c r="S436" t="str">
        <f t="shared" si="73"/>
        <v/>
      </c>
      <c r="T436" t="str">
        <f t="shared" si="73"/>
        <v/>
      </c>
      <c r="U436" t="str">
        <f t="shared" si="73"/>
        <v/>
      </c>
      <c r="V436" t="str">
        <f t="shared" si="72"/>
        <v/>
      </c>
      <c r="W436" t="str">
        <f t="shared" si="72"/>
        <v/>
      </c>
      <c r="X436" t="str">
        <f t="shared" si="72"/>
        <v/>
      </c>
      <c r="Y436" t="str">
        <f t="shared" si="72"/>
        <v/>
      </c>
      <c r="Z436" t="str">
        <f t="shared" si="72"/>
        <v/>
      </c>
      <c r="AA436" t="str">
        <f t="shared" si="72"/>
        <v/>
      </c>
      <c r="AB436" t="str">
        <f t="shared" si="72"/>
        <v/>
      </c>
      <c r="AC436" t="str">
        <f t="shared" si="72"/>
        <v/>
      </c>
      <c r="AD436" t="str">
        <f t="shared" si="72"/>
        <v/>
      </c>
      <c r="AE436" t="str">
        <f t="shared" si="72"/>
        <v/>
      </c>
      <c r="AF436" t="str">
        <f t="shared" si="72"/>
        <v/>
      </c>
      <c r="AG436" t="str">
        <f t="shared" si="72"/>
        <v/>
      </c>
      <c r="AH436">
        <f t="shared" si="64"/>
        <v>1</v>
      </c>
      <c r="AI436">
        <f t="shared" si="65"/>
        <v>0</v>
      </c>
    </row>
    <row r="437" spans="2:35" ht="51" hidden="1" x14ac:dyDescent="0.2">
      <c r="B437" s="21" t="str">
        <f>IF(ISNA(LOOKUP($C437,BLIOTECAS!$B$1:$B$27,BLIOTECAS!C$1:C$27)),"",LOOKUP($C437,BLIOTECAS!$B$1:$B$27,BLIOTECAS!C$1:C$27))</f>
        <v/>
      </c>
      <c r="C437" t="str">
        <f>TABLA!E437</f>
        <v>F. Filología</v>
      </c>
      <c r="D437" s="134" t="str">
        <f>TABLA!AV437</f>
        <v>Los nuevos cursos virtuales que se están realizando son muy útiles y deberían de llegar a los estudiantes en formato MOOC con créditos de libre elección.</v>
      </c>
      <c r="E437" s="271" t="str">
        <f>TABLA!BA437</f>
        <v>Los nuevos cursos virtuales que se están realizando son muy útiles y deberían de llegar a los estudiantes en formato MOOC con créditos de libre elección.</v>
      </c>
      <c r="F437" t="str">
        <f t="shared" si="73"/>
        <v/>
      </c>
      <c r="G437" t="str">
        <f t="shared" si="73"/>
        <v/>
      </c>
      <c r="H437" t="str">
        <f t="shared" si="73"/>
        <v/>
      </c>
      <c r="I437" t="str">
        <f t="shared" si="73"/>
        <v/>
      </c>
      <c r="J437" t="str">
        <f t="shared" si="73"/>
        <v/>
      </c>
      <c r="K437" t="str">
        <f t="shared" si="73"/>
        <v/>
      </c>
      <c r="L437" t="str">
        <f t="shared" si="73"/>
        <v/>
      </c>
      <c r="M437" t="str">
        <f t="shared" si="73"/>
        <v/>
      </c>
      <c r="N437" t="str">
        <f t="shared" si="73"/>
        <v/>
      </c>
      <c r="O437" t="str">
        <f t="shared" si="73"/>
        <v/>
      </c>
      <c r="P437" t="str">
        <f t="shared" si="73"/>
        <v/>
      </c>
      <c r="Q437" t="str">
        <f t="shared" si="73"/>
        <v/>
      </c>
      <c r="R437" t="str">
        <f t="shared" si="73"/>
        <v/>
      </c>
      <c r="S437" t="str">
        <f t="shared" si="73"/>
        <v/>
      </c>
      <c r="T437" t="str">
        <f t="shared" si="73"/>
        <v/>
      </c>
      <c r="U437" t="str">
        <f t="shared" si="73"/>
        <v/>
      </c>
      <c r="V437" t="str">
        <f t="shared" si="72"/>
        <v/>
      </c>
      <c r="W437" t="str">
        <f t="shared" si="72"/>
        <v/>
      </c>
      <c r="X437" t="str">
        <f t="shared" si="72"/>
        <v/>
      </c>
      <c r="Y437" t="str">
        <f t="shared" si="72"/>
        <v/>
      </c>
      <c r="Z437" t="str">
        <f t="shared" si="72"/>
        <v/>
      </c>
      <c r="AA437" t="str">
        <f t="shared" si="72"/>
        <v/>
      </c>
      <c r="AB437" t="str">
        <f t="shared" si="72"/>
        <v/>
      </c>
      <c r="AC437" t="str">
        <f t="shared" si="72"/>
        <v/>
      </c>
      <c r="AD437" t="str">
        <f t="shared" si="72"/>
        <v/>
      </c>
      <c r="AE437" t="str">
        <f t="shared" si="72"/>
        <v>x</v>
      </c>
      <c r="AF437" t="str">
        <f t="shared" si="72"/>
        <v/>
      </c>
      <c r="AG437" t="str">
        <f t="shared" si="72"/>
        <v/>
      </c>
      <c r="AH437">
        <f t="shared" si="64"/>
        <v>1</v>
      </c>
      <c r="AI437">
        <f t="shared" si="65"/>
        <v>1</v>
      </c>
    </row>
    <row r="438" spans="2:35" hidden="1" x14ac:dyDescent="0.2">
      <c r="B438" s="21" t="str">
        <f>IF(ISNA(LOOKUP($C438,BLIOTECAS!$B$1:$B$27,BLIOTECAS!C$1:C$27)),"",LOOKUP($C438,BLIOTECAS!$B$1:$B$27,BLIOTECAS!C$1:C$27))</f>
        <v/>
      </c>
      <c r="C438" t="str">
        <f>TABLA!E438</f>
        <v>F. Filología</v>
      </c>
      <c r="D438" s="134">
        <f>TABLA!AV438</f>
        <v>0</v>
      </c>
      <c r="E438" s="271" t="str">
        <f>TABLA!BA438</f>
        <v>La nueva interfaz es mucho peor que la anterior y hace perder más tiempo en las búsquedas</v>
      </c>
      <c r="F438" t="str">
        <f t="shared" si="73"/>
        <v/>
      </c>
      <c r="G438" t="str">
        <f t="shared" si="73"/>
        <v/>
      </c>
      <c r="H438" t="str">
        <f t="shared" si="73"/>
        <v/>
      </c>
      <c r="I438" t="str">
        <f t="shared" si="73"/>
        <v/>
      </c>
      <c r="J438" t="str">
        <f t="shared" si="73"/>
        <v/>
      </c>
      <c r="K438" t="str">
        <f t="shared" si="73"/>
        <v/>
      </c>
      <c r="L438" t="str">
        <f t="shared" si="73"/>
        <v/>
      </c>
      <c r="M438" t="str">
        <f t="shared" si="73"/>
        <v/>
      </c>
      <c r="N438" t="str">
        <f t="shared" si="73"/>
        <v/>
      </c>
      <c r="O438" t="str">
        <f t="shared" si="73"/>
        <v/>
      </c>
      <c r="P438" t="str">
        <f t="shared" si="73"/>
        <v/>
      </c>
      <c r="Q438" t="str">
        <f t="shared" si="73"/>
        <v/>
      </c>
      <c r="R438" t="str">
        <f t="shared" si="73"/>
        <v/>
      </c>
      <c r="S438" t="str">
        <f t="shared" si="73"/>
        <v/>
      </c>
      <c r="T438" t="str">
        <f t="shared" si="73"/>
        <v/>
      </c>
      <c r="U438" t="str">
        <f t="shared" si="73"/>
        <v/>
      </c>
      <c r="V438" t="str">
        <f t="shared" si="72"/>
        <v/>
      </c>
      <c r="W438" t="str">
        <f t="shared" si="72"/>
        <v/>
      </c>
      <c r="X438" t="str">
        <f t="shared" si="72"/>
        <v/>
      </c>
      <c r="Y438" t="str">
        <f t="shared" si="72"/>
        <v/>
      </c>
      <c r="Z438" t="str">
        <f t="shared" si="72"/>
        <v/>
      </c>
      <c r="AA438" t="str">
        <f t="shared" si="72"/>
        <v/>
      </c>
      <c r="AB438" t="str">
        <f t="shared" si="72"/>
        <v/>
      </c>
      <c r="AC438" t="str">
        <f t="shared" si="72"/>
        <v/>
      </c>
      <c r="AD438" t="str">
        <f t="shared" si="72"/>
        <v/>
      </c>
      <c r="AE438" t="str">
        <f t="shared" si="72"/>
        <v/>
      </c>
      <c r="AF438" t="str">
        <f t="shared" si="72"/>
        <v/>
      </c>
      <c r="AG438" t="str">
        <f t="shared" si="72"/>
        <v/>
      </c>
      <c r="AH438">
        <f t="shared" si="64"/>
        <v>0</v>
      </c>
      <c r="AI438">
        <f t="shared" si="65"/>
        <v>1</v>
      </c>
    </row>
    <row r="439" spans="2:35" ht="25.5" hidden="1" x14ac:dyDescent="0.2">
      <c r="B439" s="21" t="str">
        <f>IF(ISNA(LOOKUP($C439,BLIOTECAS!$B$1:$B$27,BLIOTECAS!C$1:C$27)),"",LOOKUP($C439,BLIOTECAS!$B$1:$B$27,BLIOTECAS!C$1:C$27))</f>
        <v/>
      </c>
      <c r="C439" t="str">
        <f>TABLA!E439</f>
        <v>F. Ciencias Políticas y Sociología</v>
      </c>
      <c r="D439" s="134">
        <f>TABLA!AV439</f>
        <v>0</v>
      </c>
      <c r="E439" s="271" t="str">
        <f>TABLA!BA439</f>
        <v>Disponer de más libros electrónicos para poder acceder en estos tiempos de docencia no presencial.</v>
      </c>
      <c r="F439" t="str">
        <f t="shared" si="73"/>
        <v>x</v>
      </c>
      <c r="G439" t="str">
        <f t="shared" si="73"/>
        <v/>
      </c>
      <c r="H439" t="str">
        <f t="shared" si="73"/>
        <v/>
      </c>
      <c r="I439" t="str">
        <f t="shared" si="73"/>
        <v/>
      </c>
      <c r="J439" t="str">
        <f t="shared" si="73"/>
        <v/>
      </c>
      <c r="K439" t="str">
        <f t="shared" si="73"/>
        <v>x</v>
      </c>
      <c r="L439" t="str">
        <f t="shared" si="73"/>
        <v/>
      </c>
      <c r="M439" t="str">
        <f t="shared" si="73"/>
        <v/>
      </c>
      <c r="N439" t="str">
        <f t="shared" si="73"/>
        <v/>
      </c>
      <c r="O439" t="str">
        <f t="shared" si="73"/>
        <v/>
      </c>
      <c r="P439" t="str">
        <f t="shared" si="73"/>
        <v/>
      </c>
      <c r="Q439" t="str">
        <f t="shared" si="73"/>
        <v/>
      </c>
      <c r="R439" t="str">
        <f t="shared" si="73"/>
        <v/>
      </c>
      <c r="S439" t="str">
        <f t="shared" si="73"/>
        <v/>
      </c>
      <c r="T439" t="str">
        <f t="shared" si="73"/>
        <v/>
      </c>
      <c r="U439" t="str">
        <f t="shared" si="73"/>
        <v/>
      </c>
      <c r="V439" t="str">
        <f t="shared" si="72"/>
        <v/>
      </c>
      <c r="W439" t="str">
        <f t="shared" si="72"/>
        <v/>
      </c>
      <c r="X439" t="str">
        <f t="shared" si="72"/>
        <v/>
      </c>
      <c r="Y439" t="str">
        <f t="shared" si="72"/>
        <v/>
      </c>
      <c r="Z439" t="str">
        <f t="shared" si="72"/>
        <v/>
      </c>
      <c r="AA439" t="str">
        <f t="shared" si="72"/>
        <v/>
      </c>
      <c r="AB439" t="str">
        <f t="shared" si="72"/>
        <v/>
      </c>
      <c r="AC439" t="str">
        <f t="shared" si="72"/>
        <v/>
      </c>
      <c r="AD439" t="str">
        <f t="shared" si="72"/>
        <v/>
      </c>
      <c r="AE439" t="str">
        <f t="shared" si="72"/>
        <v/>
      </c>
      <c r="AF439" t="str">
        <f t="shared" si="72"/>
        <v/>
      </c>
      <c r="AG439" t="str">
        <f t="shared" si="72"/>
        <v/>
      </c>
      <c r="AH439">
        <f t="shared" si="64"/>
        <v>0</v>
      </c>
      <c r="AI439">
        <f t="shared" si="65"/>
        <v>1</v>
      </c>
    </row>
    <row r="440" spans="2:35" hidden="1" x14ac:dyDescent="0.2">
      <c r="B440" s="21" t="str">
        <f>IF(ISNA(LOOKUP($C440,BLIOTECAS!$B$1:$B$27,BLIOTECAS!C$1:C$27)),"",LOOKUP($C440,BLIOTECAS!$B$1:$B$27,BLIOTECAS!C$1:C$27))</f>
        <v/>
      </c>
      <c r="C440" t="str">
        <f>TABLA!E440</f>
        <v>F. Filología</v>
      </c>
      <c r="D440" s="134">
        <f>TABLA!AV440</f>
        <v>0</v>
      </c>
      <c r="E440" s="271">
        <f>TABLA!BA440</f>
        <v>0</v>
      </c>
      <c r="F440" t="str">
        <f t="shared" si="73"/>
        <v/>
      </c>
      <c r="G440" t="str">
        <f t="shared" si="73"/>
        <v/>
      </c>
      <c r="H440" t="str">
        <f t="shared" si="73"/>
        <v/>
      </c>
      <c r="I440" t="str">
        <f t="shared" si="73"/>
        <v/>
      </c>
      <c r="J440" t="str">
        <f t="shared" si="73"/>
        <v/>
      </c>
      <c r="K440" t="str">
        <f t="shared" si="73"/>
        <v/>
      </c>
      <c r="L440" t="str">
        <f t="shared" si="73"/>
        <v/>
      </c>
      <c r="M440" t="str">
        <f t="shared" si="73"/>
        <v/>
      </c>
      <c r="N440" t="str">
        <f t="shared" si="73"/>
        <v/>
      </c>
      <c r="O440" t="str">
        <f t="shared" si="73"/>
        <v/>
      </c>
      <c r="P440" t="str">
        <f t="shared" si="73"/>
        <v/>
      </c>
      <c r="Q440" t="str">
        <f t="shared" si="73"/>
        <v/>
      </c>
      <c r="R440" t="str">
        <f t="shared" si="73"/>
        <v/>
      </c>
      <c r="S440" t="str">
        <f t="shared" si="73"/>
        <v/>
      </c>
      <c r="T440" t="str">
        <f t="shared" si="73"/>
        <v/>
      </c>
      <c r="U440" t="str">
        <f t="shared" si="73"/>
        <v/>
      </c>
      <c r="V440" t="str">
        <f t="shared" si="72"/>
        <v/>
      </c>
      <c r="W440" t="str">
        <f t="shared" si="72"/>
        <v/>
      </c>
      <c r="X440" t="str">
        <f t="shared" si="72"/>
        <v/>
      </c>
      <c r="Y440" t="str">
        <f t="shared" si="72"/>
        <v/>
      </c>
      <c r="Z440" t="str">
        <f t="shared" si="72"/>
        <v/>
      </c>
      <c r="AA440" t="str">
        <f t="shared" si="72"/>
        <v/>
      </c>
      <c r="AB440" t="str">
        <f t="shared" si="72"/>
        <v/>
      </c>
      <c r="AC440" t="str">
        <f t="shared" si="72"/>
        <v/>
      </c>
      <c r="AD440" t="str">
        <f t="shared" si="72"/>
        <v/>
      </c>
      <c r="AE440" t="str">
        <f t="shared" si="72"/>
        <v/>
      </c>
      <c r="AF440" t="str">
        <f t="shared" si="72"/>
        <v/>
      </c>
      <c r="AG440" t="str">
        <f t="shared" si="72"/>
        <v/>
      </c>
      <c r="AH440">
        <f t="shared" si="64"/>
        <v>0</v>
      </c>
      <c r="AI440">
        <f t="shared" si="65"/>
        <v>0</v>
      </c>
    </row>
    <row r="441" spans="2:35" ht="76.5" hidden="1" x14ac:dyDescent="0.2">
      <c r="B441" s="21" t="str">
        <f>IF(ISNA(LOOKUP($C441,BLIOTECAS!$B$1:$B$27,BLIOTECAS!C$1:C$27)),"",LOOKUP($C441,BLIOTECAS!$B$1:$B$27,BLIOTECAS!C$1:C$27))</f>
        <v/>
      </c>
      <c r="C441" t="str">
        <f>TABLA!E441</f>
        <v>F. Geografía e Historia</v>
      </c>
      <c r="D441" s="134">
        <f>TABLA!AV441</f>
        <v>0</v>
      </c>
      <c r="E441" s="271" t="str">
        <f>TABLA!BA441</f>
        <v>La Biblioteca de la Facultad de Geografía e Historia es excelente El personal que trabaja en la Biblioteca es excepcional en cuanto a su preparación, eficacia y generosidad. La consulta del Catálogo Cisne ha empeorado muchísimo. Es muy complicado hacer una consulta al punto de que es disuasoria y yo abandono en muchos casos. No puede ser que cuando buscar Gregorio Marañón la primera entrada sea el Rio Marañón, por ejemplo. Se podrá perfilar la consulta pero lleva un tiempo que antes no había que dedicar</v>
      </c>
      <c r="F441" t="str">
        <f t="shared" si="73"/>
        <v/>
      </c>
      <c r="G441" t="str">
        <f t="shared" si="73"/>
        <v/>
      </c>
      <c r="H441" t="str">
        <f t="shared" si="73"/>
        <v/>
      </c>
      <c r="I441" t="str">
        <f t="shared" si="73"/>
        <v/>
      </c>
      <c r="J441" t="str">
        <f t="shared" si="73"/>
        <v/>
      </c>
      <c r="K441" t="str">
        <f t="shared" si="73"/>
        <v/>
      </c>
      <c r="L441" t="str">
        <f t="shared" si="73"/>
        <v/>
      </c>
      <c r="M441" t="str">
        <f t="shared" si="73"/>
        <v/>
      </c>
      <c r="N441" t="str">
        <f t="shared" si="73"/>
        <v/>
      </c>
      <c r="O441" t="str">
        <f t="shared" si="73"/>
        <v/>
      </c>
      <c r="P441" t="str">
        <f t="shared" si="73"/>
        <v/>
      </c>
      <c r="Q441" t="str">
        <f t="shared" si="73"/>
        <v/>
      </c>
      <c r="R441" t="str">
        <f t="shared" si="73"/>
        <v/>
      </c>
      <c r="S441" t="str">
        <f t="shared" si="73"/>
        <v/>
      </c>
      <c r="T441" t="str">
        <f t="shared" si="73"/>
        <v/>
      </c>
      <c r="U441" t="str">
        <f t="shared" si="73"/>
        <v/>
      </c>
      <c r="V441" t="str">
        <f t="shared" si="72"/>
        <v/>
      </c>
      <c r="W441" t="str">
        <f t="shared" si="72"/>
        <v/>
      </c>
      <c r="X441" t="str">
        <f t="shared" si="72"/>
        <v/>
      </c>
      <c r="Y441" t="str">
        <f t="shared" si="72"/>
        <v/>
      </c>
      <c r="Z441" t="str">
        <f t="shared" si="72"/>
        <v/>
      </c>
      <c r="AA441" t="str">
        <f t="shared" si="72"/>
        <v>x</v>
      </c>
      <c r="AB441" t="str">
        <f t="shared" si="72"/>
        <v/>
      </c>
      <c r="AC441" t="str">
        <f t="shared" si="72"/>
        <v/>
      </c>
      <c r="AD441" t="str">
        <f t="shared" si="72"/>
        <v/>
      </c>
      <c r="AE441" t="str">
        <f t="shared" si="72"/>
        <v/>
      </c>
      <c r="AF441" t="str">
        <f t="shared" si="72"/>
        <v/>
      </c>
      <c r="AG441" t="str">
        <f t="shared" si="72"/>
        <v/>
      </c>
      <c r="AH441">
        <f t="shared" si="64"/>
        <v>0</v>
      </c>
      <c r="AI441">
        <f t="shared" si="65"/>
        <v>1</v>
      </c>
    </row>
    <row r="442" spans="2:35" hidden="1" x14ac:dyDescent="0.2">
      <c r="B442" s="21" t="str">
        <f>IF(ISNA(LOOKUP($C442,BLIOTECAS!$B$1:$B$27,BLIOTECAS!C$1:C$27)),"",LOOKUP($C442,BLIOTECAS!$B$1:$B$27,BLIOTECAS!C$1:C$27))</f>
        <v/>
      </c>
      <c r="C442" t="str">
        <f>TABLA!E442</f>
        <v>F. Psicología</v>
      </c>
      <c r="D442" s="134">
        <f>TABLA!AV442</f>
        <v>0</v>
      </c>
      <c r="E442" s="271">
        <f>TABLA!BA442</f>
        <v>0</v>
      </c>
      <c r="F442" t="str">
        <f t="shared" si="73"/>
        <v/>
      </c>
      <c r="G442" t="str">
        <f t="shared" si="73"/>
        <v/>
      </c>
      <c r="H442" t="str">
        <f t="shared" si="73"/>
        <v/>
      </c>
      <c r="I442" t="str">
        <f t="shared" si="73"/>
        <v/>
      </c>
      <c r="J442" t="str">
        <f t="shared" si="73"/>
        <v/>
      </c>
      <c r="K442" t="str">
        <f t="shared" si="73"/>
        <v/>
      </c>
      <c r="L442" t="str">
        <f t="shared" si="73"/>
        <v/>
      </c>
      <c r="M442" t="str">
        <f t="shared" si="73"/>
        <v/>
      </c>
      <c r="N442" t="str">
        <f t="shared" si="73"/>
        <v/>
      </c>
      <c r="O442" t="str">
        <f t="shared" si="73"/>
        <v/>
      </c>
      <c r="P442" t="str">
        <f t="shared" si="73"/>
        <v/>
      </c>
      <c r="Q442" t="str">
        <f t="shared" si="73"/>
        <v/>
      </c>
      <c r="R442" t="str">
        <f t="shared" si="73"/>
        <v/>
      </c>
      <c r="S442" t="str">
        <f t="shared" si="73"/>
        <v/>
      </c>
      <c r="T442" t="str">
        <f t="shared" si="73"/>
        <v/>
      </c>
      <c r="U442" t="str">
        <f t="shared" si="73"/>
        <v/>
      </c>
      <c r="V442" t="str">
        <f t="shared" si="72"/>
        <v/>
      </c>
      <c r="W442" t="str">
        <f t="shared" si="72"/>
        <v/>
      </c>
      <c r="X442" t="str">
        <f t="shared" si="72"/>
        <v/>
      </c>
      <c r="Y442" t="str">
        <f t="shared" si="72"/>
        <v/>
      </c>
      <c r="Z442" t="str">
        <f t="shared" si="72"/>
        <v/>
      </c>
      <c r="AA442" t="str">
        <f t="shared" si="72"/>
        <v/>
      </c>
      <c r="AB442" t="str">
        <f t="shared" si="72"/>
        <v/>
      </c>
      <c r="AC442" t="str">
        <f t="shared" si="72"/>
        <v/>
      </c>
      <c r="AD442" t="str">
        <f t="shared" si="72"/>
        <v/>
      </c>
      <c r="AE442" t="str">
        <f t="shared" si="72"/>
        <v/>
      </c>
      <c r="AF442" t="str">
        <f t="shared" si="72"/>
        <v/>
      </c>
      <c r="AG442" t="str">
        <f t="shared" si="72"/>
        <v/>
      </c>
      <c r="AH442">
        <f t="shared" si="64"/>
        <v>0</v>
      </c>
      <c r="AI442">
        <f t="shared" si="65"/>
        <v>0</v>
      </c>
    </row>
    <row r="443" spans="2:35" hidden="1" x14ac:dyDescent="0.2">
      <c r="B443" s="21" t="str">
        <f>IF(ISNA(LOOKUP($C443,BLIOTECAS!$B$1:$B$27,BLIOTECAS!C$1:C$27)),"",LOOKUP($C443,BLIOTECAS!$B$1:$B$27,BLIOTECAS!C$1:C$27))</f>
        <v/>
      </c>
      <c r="C443" t="str">
        <f>TABLA!E443</f>
        <v>F. Farmacia</v>
      </c>
      <c r="D443" s="134">
        <f>TABLA!AV443</f>
        <v>0</v>
      </c>
      <c r="E443" s="271">
        <f>TABLA!BA443</f>
        <v>0</v>
      </c>
      <c r="F443" t="str">
        <f t="shared" si="73"/>
        <v/>
      </c>
      <c r="G443" t="str">
        <f t="shared" si="73"/>
        <v/>
      </c>
      <c r="H443" t="str">
        <f t="shared" si="73"/>
        <v/>
      </c>
      <c r="I443" t="str">
        <f t="shared" si="73"/>
        <v/>
      </c>
      <c r="J443" t="str">
        <f t="shared" si="73"/>
        <v/>
      </c>
      <c r="K443" t="str">
        <f t="shared" si="73"/>
        <v/>
      </c>
      <c r="L443" t="str">
        <f t="shared" si="73"/>
        <v/>
      </c>
      <c r="M443" t="str">
        <f t="shared" si="73"/>
        <v/>
      </c>
      <c r="N443" t="str">
        <f t="shared" si="73"/>
        <v/>
      </c>
      <c r="O443" t="str">
        <f t="shared" si="73"/>
        <v/>
      </c>
      <c r="P443" t="str">
        <f t="shared" si="73"/>
        <v/>
      </c>
      <c r="Q443" t="str">
        <f t="shared" si="73"/>
        <v/>
      </c>
      <c r="R443" t="str">
        <f t="shared" si="73"/>
        <v/>
      </c>
      <c r="S443" t="str">
        <f t="shared" si="73"/>
        <v/>
      </c>
      <c r="T443" t="str">
        <f t="shared" si="73"/>
        <v/>
      </c>
      <c r="U443" t="str">
        <f t="shared" si="73"/>
        <v/>
      </c>
      <c r="V443" t="str">
        <f t="shared" si="72"/>
        <v/>
      </c>
      <c r="W443" t="str">
        <f t="shared" si="72"/>
        <v/>
      </c>
      <c r="X443" t="str">
        <f t="shared" si="72"/>
        <v/>
      </c>
      <c r="Y443" t="str">
        <f t="shared" si="72"/>
        <v/>
      </c>
      <c r="Z443" t="str">
        <f t="shared" si="72"/>
        <v/>
      </c>
      <c r="AA443" t="str">
        <f t="shared" si="72"/>
        <v/>
      </c>
      <c r="AB443" t="str">
        <f t="shared" si="72"/>
        <v/>
      </c>
      <c r="AC443" t="str">
        <f t="shared" si="72"/>
        <v/>
      </c>
      <c r="AD443" t="str">
        <f t="shared" si="72"/>
        <v/>
      </c>
      <c r="AE443" t="str">
        <f t="shared" si="72"/>
        <v/>
      </c>
      <c r="AF443" t="str">
        <f t="shared" si="72"/>
        <v/>
      </c>
      <c r="AG443" t="str">
        <f t="shared" si="72"/>
        <v/>
      </c>
      <c r="AH443">
        <f t="shared" si="64"/>
        <v>0</v>
      </c>
      <c r="AI443">
        <f t="shared" si="65"/>
        <v>0</v>
      </c>
    </row>
    <row r="444" spans="2:35" ht="25.5" hidden="1" x14ac:dyDescent="0.2">
      <c r="B444" s="21" t="str">
        <f>IF(ISNA(LOOKUP($C444,BLIOTECAS!$B$1:$B$27,BLIOTECAS!C$1:C$27)),"",LOOKUP($C444,BLIOTECAS!$B$1:$B$27,BLIOTECAS!C$1:C$27))</f>
        <v/>
      </c>
      <c r="C444" t="str">
        <f>TABLA!E444</f>
        <v>F. Filología</v>
      </c>
      <c r="D444" s="134">
        <f>TABLA!AV444</f>
        <v>0</v>
      </c>
      <c r="E444" s="271" t="str">
        <f>TABLA!BA444</f>
        <v>El servicio de búsqueda de la UCM no es fiable.  Estaría bien poder recoger los libros en una franja de varios días después de haberlos pedido</v>
      </c>
      <c r="F444" t="str">
        <f t="shared" si="73"/>
        <v/>
      </c>
      <c r="G444" t="str">
        <f t="shared" si="73"/>
        <v/>
      </c>
      <c r="H444" t="str">
        <f t="shared" si="73"/>
        <v/>
      </c>
      <c r="I444" t="str">
        <f t="shared" si="73"/>
        <v/>
      </c>
      <c r="J444" t="str">
        <f t="shared" si="73"/>
        <v/>
      </c>
      <c r="K444" t="str">
        <f t="shared" si="73"/>
        <v/>
      </c>
      <c r="L444" t="str">
        <f t="shared" si="73"/>
        <v/>
      </c>
      <c r="M444" t="str">
        <f t="shared" si="73"/>
        <v/>
      </c>
      <c r="N444" t="str">
        <f t="shared" si="73"/>
        <v/>
      </c>
      <c r="O444" t="str">
        <f t="shared" si="73"/>
        <v/>
      </c>
      <c r="P444" t="str">
        <f t="shared" si="73"/>
        <v/>
      </c>
      <c r="Q444" t="str">
        <f t="shared" si="73"/>
        <v/>
      </c>
      <c r="R444" t="str">
        <f t="shared" si="73"/>
        <v/>
      </c>
      <c r="S444" t="str">
        <f t="shared" si="73"/>
        <v/>
      </c>
      <c r="T444" t="str">
        <f t="shared" si="73"/>
        <v/>
      </c>
      <c r="U444" t="str">
        <f t="shared" si="73"/>
        <v/>
      </c>
      <c r="V444" t="str">
        <f t="shared" si="72"/>
        <v/>
      </c>
      <c r="W444" t="str">
        <f t="shared" si="72"/>
        <v/>
      </c>
      <c r="X444" t="str">
        <f t="shared" si="72"/>
        <v/>
      </c>
      <c r="Y444" t="str">
        <f t="shared" si="72"/>
        <v/>
      </c>
      <c r="Z444" t="str">
        <f t="shared" si="72"/>
        <v/>
      </c>
      <c r="AA444" t="str">
        <f t="shared" si="72"/>
        <v/>
      </c>
      <c r="AB444" t="str">
        <f t="shared" si="72"/>
        <v/>
      </c>
      <c r="AC444" t="str">
        <f t="shared" si="72"/>
        <v/>
      </c>
      <c r="AD444" t="str">
        <f t="shared" si="72"/>
        <v/>
      </c>
      <c r="AE444" t="str">
        <f t="shared" si="72"/>
        <v/>
      </c>
      <c r="AF444" t="str">
        <f t="shared" si="72"/>
        <v/>
      </c>
      <c r="AG444" t="str">
        <f t="shared" si="72"/>
        <v/>
      </c>
      <c r="AH444">
        <f t="shared" si="64"/>
        <v>0</v>
      </c>
      <c r="AI444">
        <f t="shared" si="65"/>
        <v>1</v>
      </c>
    </row>
    <row r="445" spans="2:35" hidden="1" x14ac:dyDescent="0.2">
      <c r="B445" s="21" t="str">
        <f>IF(ISNA(LOOKUP($C445,BLIOTECAS!$B$1:$B$27,BLIOTECAS!C$1:C$27)),"",LOOKUP($C445,BLIOTECAS!$B$1:$B$27,BLIOTECAS!C$1:C$27))</f>
        <v/>
      </c>
      <c r="C445" t="str">
        <f>TABLA!E445</f>
        <v>F. Farmacia</v>
      </c>
      <c r="D445" s="134">
        <f>TABLA!AV445</f>
        <v>0</v>
      </c>
      <c r="E445" s="271">
        <f>TABLA!BA445</f>
        <v>0</v>
      </c>
      <c r="F445" t="str">
        <f t="shared" si="73"/>
        <v/>
      </c>
      <c r="G445" t="str">
        <f t="shared" si="73"/>
        <v/>
      </c>
      <c r="H445" t="str">
        <f t="shared" si="73"/>
        <v/>
      </c>
      <c r="I445" t="str">
        <f t="shared" si="73"/>
        <v/>
      </c>
      <c r="J445" t="str">
        <f t="shared" si="73"/>
        <v/>
      </c>
      <c r="K445" t="str">
        <f t="shared" si="73"/>
        <v/>
      </c>
      <c r="L445" t="str">
        <f t="shared" si="73"/>
        <v/>
      </c>
      <c r="M445" t="str">
        <f t="shared" si="73"/>
        <v/>
      </c>
      <c r="N445" t="str">
        <f t="shared" si="73"/>
        <v/>
      </c>
      <c r="O445" t="str">
        <f t="shared" si="73"/>
        <v/>
      </c>
      <c r="P445" t="str">
        <f t="shared" si="73"/>
        <v/>
      </c>
      <c r="Q445" t="str">
        <f t="shared" si="73"/>
        <v/>
      </c>
      <c r="R445" t="str">
        <f t="shared" si="73"/>
        <v/>
      </c>
      <c r="S445" t="str">
        <f t="shared" si="73"/>
        <v/>
      </c>
      <c r="T445" t="str">
        <f t="shared" si="73"/>
        <v/>
      </c>
      <c r="U445" t="str">
        <f t="shared" si="73"/>
        <v/>
      </c>
      <c r="V445" t="str">
        <f t="shared" si="72"/>
        <v/>
      </c>
      <c r="W445" t="str">
        <f t="shared" si="72"/>
        <v/>
      </c>
      <c r="X445" t="str">
        <f t="shared" si="72"/>
        <v/>
      </c>
      <c r="Y445" t="str">
        <f t="shared" si="72"/>
        <v/>
      </c>
      <c r="Z445" t="str">
        <f t="shared" si="72"/>
        <v/>
      </c>
      <c r="AA445" t="str">
        <f t="shared" si="72"/>
        <v/>
      </c>
      <c r="AB445" t="str">
        <f t="shared" si="72"/>
        <v/>
      </c>
      <c r="AC445" t="str">
        <f t="shared" si="72"/>
        <v/>
      </c>
      <c r="AD445" t="str">
        <f t="shared" si="72"/>
        <v/>
      </c>
      <c r="AE445" t="str">
        <f t="shared" si="72"/>
        <v/>
      </c>
      <c r="AF445" t="str">
        <f t="shared" si="72"/>
        <v/>
      </c>
      <c r="AG445" t="str">
        <f t="shared" si="72"/>
        <v/>
      </c>
      <c r="AH445">
        <f t="shared" si="64"/>
        <v>0</v>
      </c>
      <c r="AI445">
        <f t="shared" si="65"/>
        <v>0</v>
      </c>
    </row>
    <row r="446" spans="2:35" hidden="1" x14ac:dyDescent="0.2">
      <c r="B446" s="21" t="str">
        <f>IF(ISNA(LOOKUP($C446,BLIOTECAS!$B$1:$B$27,BLIOTECAS!C$1:C$27)),"",LOOKUP($C446,BLIOTECAS!$B$1:$B$27,BLIOTECAS!C$1:C$27))</f>
        <v/>
      </c>
      <c r="C446" t="str">
        <f>TABLA!E446</f>
        <v>F. Medicina</v>
      </c>
      <c r="D446" s="134">
        <f>TABLA!AV446</f>
        <v>0</v>
      </c>
      <c r="E446" s="271">
        <f>TABLA!BA446</f>
        <v>0</v>
      </c>
      <c r="F446" t="str">
        <f t="shared" si="73"/>
        <v/>
      </c>
      <c r="G446" t="str">
        <f t="shared" si="73"/>
        <v/>
      </c>
      <c r="H446" t="str">
        <f t="shared" si="73"/>
        <v/>
      </c>
      <c r="I446" t="str">
        <f t="shared" si="73"/>
        <v/>
      </c>
      <c r="J446" t="str">
        <f t="shared" si="73"/>
        <v/>
      </c>
      <c r="K446" t="str">
        <f t="shared" si="73"/>
        <v/>
      </c>
      <c r="L446" t="str">
        <f t="shared" si="73"/>
        <v/>
      </c>
      <c r="M446" t="str">
        <f t="shared" si="73"/>
        <v/>
      </c>
      <c r="N446" t="str">
        <f t="shared" si="73"/>
        <v/>
      </c>
      <c r="O446" t="str">
        <f t="shared" si="73"/>
        <v/>
      </c>
      <c r="P446" t="str">
        <f t="shared" si="73"/>
        <v/>
      </c>
      <c r="Q446" t="str">
        <f t="shared" si="73"/>
        <v/>
      </c>
      <c r="R446" t="str">
        <f t="shared" si="73"/>
        <v/>
      </c>
      <c r="S446" t="str">
        <f t="shared" si="73"/>
        <v/>
      </c>
      <c r="T446" t="str">
        <f t="shared" si="73"/>
        <v/>
      </c>
      <c r="U446" t="str">
        <f t="shared" si="73"/>
        <v/>
      </c>
      <c r="V446" t="str">
        <f t="shared" si="72"/>
        <v/>
      </c>
      <c r="W446" t="str">
        <f t="shared" si="72"/>
        <v/>
      </c>
      <c r="X446" t="str">
        <f t="shared" si="72"/>
        <v/>
      </c>
      <c r="Y446" t="str">
        <f t="shared" si="72"/>
        <v/>
      </c>
      <c r="Z446" t="str">
        <f t="shared" si="72"/>
        <v/>
      </c>
      <c r="AA446" t="str">
        <f t="shared" si="72"/>
        <v/>
      </c>
      <c r="AB446" t="str">
        <f t="shared" si="72"/>
        <v/>
      </c>
      <c r="AC446" t="str">
        <f t="shared" si="72"/>
        <v/>
      </c>
      <c r="AD446" t="str">
        <f t="shared" si="72"/>
        <v/>
      </c>
      <c r="AE446" t="str">
        <f t="shared" si="72"/>
        <v/>
      </c>
      <c r="AF446" t="str">
        <f t="shared" si="72"/>
        <v/>
      </c>
      <c r="AG446" t="str">
        <f t="shared" si="72"/>
        <v/>
      </c>
      <c r="AH446">
        <f t="shared" ref="AH446:AH509" si="74">COUNTIF(D446,"&lt;&gt;0")</f>
        <v>0</v>
      </c>
      <c r="AI446">
        <f t="shared" ref="AI446:AI509" si="75">COUNTIF(E446,"&lt;&gt;0")</f>
        <v>0</v>
      </c>
    </row>
    <row r="447" spans="2:35" ht="25.5" hidden="1" x14ac:dyDescent="0.2">
      <c r="B447" s="21" t="str">
        <f>IF(ISNA(LOOKUP($C447,BLIOTECAS!$B$1:$B$27,BLIOTECAS!C$1:C$27)),"",LOOKUP($C447,BLIOTECAS!$B$1:$B$27,BLIOTECAS!C$1:C$27))</f>
        <v/>
      </c>
      <c r="C447" t="str">
        <f>TABLA!E447</f>
        <v>F. Filología</v>
      </c>
      <c r="D447" s="134" t="str">
        <f>TABLA!AV447</f>
        <v>Zonas para llevar a los alumnos y realizar alguna clase</v>
      </c>
      <c r="E447" s="271">
        <f>TABLA!BA447</f>
        <v>0</v>
      </c>
      <c r="F447" t="str">
        <f t="shared" si="73"/>
        <v/>
      </c>
      <c r="G447" t="str">
        <f t="shared" si="73"/>
        <v/>
      </c>
      <c r="H447" t="str">
        <f t="shared" si="73"/>
        <v/>
      </c>
      <c r="I447" t="str">
        <f t="shared" si="73"/>
        <v/>
      </c>
      <c r="J447" t="str">
        <f t="shared" si="73"/>
        <v/>
      </c>
      <c r="K447" t="str">
        <f t="shared" si="73"/>
        <v/>
      </c>
      <c r="L447" t="str">
        <f t="shared" si="73"/>
        <v/>
      </c>
      <c r="M447" t="str">
        <f t="shared" si="73"/>
        <v/>
      </c>
      <c r="N447" t="str">
        <f t="shared" si="73"/>
        <v/>
      </c>
      <c r="O447" t="str">
        <f t="shared" si="73"/>
        <v/>
      </c>
      <c r="P447" t="str">
        <f t="shared" si="73"/>
        <v/>
      </c>
      <c r="Q447" t="str">
        <f t="shared" si="73"/>
        <v/>
      </c>
      <c r="R447" t="str">
        <f t="shared" si="73"/>
        <v/>
      </c>
      <c r="S447" t="str">
        <f t="shared" si="73"/>
        <v/>
      </c>
      <c r="T447" t="str">
        <f t="shared" si="73"/>
        <v/>
      </c>
      <c r="U447" t="str">
        <f t="shared" si="73"/>
        <v/>
      </c>
      <c r="V447" t="str">
        <f t="shared" si="72"/>
        <v/>
      </c>
      <c r="W447" t="str">
        <f t="shared" si="72"/>
        <v/>
      </c>
      <c r="X447" t="str">
        <f t="shared" si="72"/>
        <v/>
      </c>
      <c r="Y447" t="str">
        <f t="shared" si="72"/>
        <v/>
      </c>
      <c r="Z447" t="str">
        <f t="shared" si="72"/>
        <v/>
      </c>
      <c r="AA447" t="str">
        <f t="shared" si="72"/>
        <v/>
      </c>
      <c r="AB447" t="str">
        <f t="shared" si="72"/>
        <v/>
      </c>
      <c r="AC447" t="str">
        <f t="shared" si="72"/>
        <v/>
      </c>
      <c r="AD447" t="str">
        <f t="shared" si="72"/>
        <v/>
      </c>
      <c r="AE447" t="str">
        <f t="shared" si="72"/>
        <v/>
      </c>
      <c r="AF447" t="str">
        <f t="shared" si="72"/>
        <v/>
      </c>
      <c r="AG447" t="str">
        <f t="shared" si="72"/>
        <v/>
      </c>
      <c r="AH447">
        <f t="shared" si="74"/>
        <v>1</v>
      </c>
      <c r="AI447">
        <f t="shared" si="75"/>
        <v>0</v>
      </c>
    </row>
    <row r="448" spans="2:35" hidden="1" x14ac:dyDescent="0.2">
      <c r="B448" s="21" t="str">
        <f>IF(ISNA(LOOKUP($C448,BLIOTECAS!$B$1:$B$27,BLIOTECAS!C$1:C$27)),"",LOOKUP($C448,BLIOTECAS!$B$1:$B$27,BLIOTECAS!C$1:C$27))</f>
        <v/>
      </c>
      <c r="C448" t="str">
        <f>TABLA!E448</f>
        <v>F. Psicología</v>
      </c>
      <c r="D448" s="134">
        <f>TABLA!AV448</f>
        <v>0</v>
      </c>
      <c r="E448" s="271">
        <f>TABLA!BA448</f>
        <v>0</v>
      </c>
      <c r="F448" t="str">
        <f t="shared" si="73"/>
        <v/>
      </c>
      <c r="G448" t="str">
        <f t="shared" si="73"/>
        <v/>
      </c>
      <c r="H448" t="str">
        <f t="shared" si="73"/>
        <v/>
      </c>
      <c r="I448" t="str">
        <f t="shared" si="73"/>
        <v/>
      </c>
      <c r="J448" t="str">
        <f t="shared" si="73"/>
        <v/>
      </c>
      <c r="K448" t="str">
        <f t="shared" si="73"/>
        <v/>
      </c>
      <c r="L448" t="str">
        <f t="shared" si="73"/>
        <v/>
      </c>
      <c r="M448" t="str">
        <f t="shared" si="73"/>
        <v/>
      </c>
      <c r="N448" t="str">
        <f t="shared" si="73"/>
        <v/>
      </c>
      <c r="O448" t="str">
        <f t="shared" si="73"/>
        <v/>
      </c>
      <c r="P448" t="str">
        <f t="shared" si="73"/>
        <v/>
      </c>
      <c r="Q448" t="str">
        <f t="shared" si="73"/>
        <v/>
      </c>
      <c r="R448" t="str">
        <f t="shared" si="73"/>
        <v/>
      </c>
      <c r="S448" t="str">
        <f t="shared" si="73"/>
        <v/>
      </c>
      <c r="T448" t="str">
        <f t="shared" si="73"/>
        <v/>
      </c>
      <c r="U448" t="str">
        <f t="shared" ref="U448:AG463" si="76">IFERROR((IF(FIND(U$1,$E448,1)&gt;0,"x")),"")</f>
        <v/>
      </c>
      <c r="V448" t="str">
        <f t="shared" si="76"/>
        <v/>
      </c>
      <c r="W448" t="str">
        <f t="shared" si="76"/>
        <v/>
      </c>
      <c r="X448" t="str">
        <f t="shared" si="76"/>
        <v/>
      </c>
      <c r="Y448" t="str">
        <f t="shared" si="76"/>
        <v/>
      </c>
      <c r="Z448" t="str">
        <f t="shared" si="76"/>
        <v/>
      </c>
      <c r="AA448" t="str">
        <f t="shared" si="76"/>
        <v/>
      </c>
      <c r="AB448" t="str">
        <f t="shared" si="76"/>
        <v/>
      </c>
      <c r="AC448" t="str">
        <f t="shared" si="76"/>
        <v/>
      </c>
      <c r="AD448" t="str">
        <f t="shared" si="76"/>
        <v/>
      </c>
      <c r="AE448" t="str">
        <f t="shared" si="76"/>
        <v/>
      </c>
      <c r="AF448" t="str">
        <f t="shared" si="76"/>
        <v/>
      </c>
      <c r="AG448" t="str">
        <f t="shared" si="76"/>
        <v/>
      </c>
      <c r="AH448">
        <f t="shared" si="74"/>
        <v>0</v>
      </c>
      <c r="AI448">
        <f t="shared" si="75"/>
        <v>0</v>
      </c>
    </row>
    <row r="449" spans="2:35" hidden="1" x14ac:dyDescent="0.2">
      <c r="B449" s="21" t="str">
        <f>IF(ISNA(LOOKUP($C449,BLIOTECAS!$B$1:$B$27,BLIOTECAS!C$1:C$27)),"",LOOKUP($C449,BLIOTECAS!$B$1:$B$27,BLIOTECAS!C$1:C$27))</f>
        <v/>
      </c>
      <c r="C449" t="str">
        <f>TABLA!E449</f>
        <v>F. Geografía e Historia</v>
      </c>
      <c r="D449" s="134">
        <f>TABLA!AV449</f>
        <v>0</v>
      </c>
      <c r="E449" s="271">
        <f>TABLA!BA449</f>
        <v>0</v>
      </c>
      <c r="F449" t="str">
        <f t="shared" ref="F449:U464" si="77">IFERROR((IF(FIND(F$1,$E449,1)&gt;0,"x")),"")</f>
        <v/>
      </c>
      <c r="G449" t="str">
        <f t="shared" si="77"/>
        <v/>
      </c>
      <c r="H449" t="str">
        <f t="shared" si="77"/>
        <v/>
      </c>
      <c r="I449" t="str">
        <f t="shared" si="77"/>
        <v/>
      </c>
      <c r="J449" t="str">
        <f t="shared" si="77"/>
        <v/>
      </c>
      <c r="K449" t="str">
        <f t="shared" si="77"/>
        <v/>
      </c>
      <c r="L449" t="str">
        <f t="shared" si="77"/>
        <v/>
      </c>
      <c r="M449" t="str">
        <f t="shared" si="77"/>
        <v/>
      </c>
      <c r="N449" t="str">
        <f t="shared" si="77"/>
        <v/>
      </c>
      <c r="O449" t="str">
        <f t="shared" si="77"/>
        <v/>
      </c>
      <c r="P449" t="str">
        <f t="shared" si="77"/>
        <v/>
      </c>
      <c r="Q449" t="str">
        <f t="shared" si="77"/>
        <v/>
      </c>
      <c r="R449" t="str">
        <f t="shared" si="77"/>
        <v/>
      </c>
      <c r="S449" t="str">
        <f t="shared" si="77"/>
        <v/>
      </c>
      <c r="T449" t="str">
        <f t="shared" si="77"/>
        <v/>
      </c>
      <c r="U449" t="str">
        <f t="shared" si="77"/>
        <v/>
      </c>
      <c r="V449" t="str">
        <f t="shared" si="76"/>
        <v/>
      </c>
      <c r="W449" t="str">
        <f t="shared" si="76"/>
        <v/>
      </c>
      <c r="X449" t="str">
        <f t="shared" si="76"/>
        <v/>
      </c>
      <c r="Y449" t="str">
        <f t="shared" si="76"/>
        <v/>
      </c>
      <c r="Z449" t="str">
        <f t="shared" si="76"/>
        <v/>
      </c>
      <c r="AA449" t="str">
        <f t="shared" si="76"/>
        <v/>
      </c>
      <c r="AB449" t="str">
        <f t="shared" si="76"/>
        <v/>
      </c>
      <c r="AC449" t="str">
        <f t="shared" si="76"/>
        <v/>
      </c>
      <c r="AD449" t="str">
        <f t="shared" si="76"/>
        <v/>
      </c>
      <c r="AE449" t="str">
        <f t="shared" si="76"/>
        <v/>
      </c>
      <c r="AF449" t="str">
        <f t="shared" si="76"/>
        <v/>
      </c>
      <c r="AG449" t="str">
        <f t="shared" si="76"/>
        <v/>
      </c>
      <c r="AH449">
        <f t="shared" si="74"/>
        <v>0</v>
      </c>
      <c r="AI449">
        <f t="shared" si="75"/>
        <v>0</v>
      </c>
    </row>
    <row r="450" spans="2:35" hidden="1" x14ac:dyDescent="0.2">
      <c r="B450" s="21" t="str">
        <f>IF(ISNA(LOOKUP($C450,BLIOTECAS!$B$1:$B$27,BLIOTECAS!C$1:C$27)),"",LOOKUP($C450,BLIOTECAS!$B$1:$B$27,BLIOTECAS!C$1:C$27))</f>
        <v/>
      </c>
      <c r="C450" t="str">
        <f>TABLA!E450</f>
        <v>F. Bellas Artes</v>
      </c>
      <c r="D450" s="134">
        <f>TABLA!AV450</f>
        <v>0</v>
      </c>
      <c r="E450" s="271">
        <f>TABLA!BA450</f>
        <v>0</v>
      </c>
      <c r="F450" t="str">
        <f t="shared" si="77"/>
        <v/>
      </c>
      <c r="G450" t="str">
        <f t="shared" si="77"/>
        <v/>
      </c>
      <c r="H450" t="str">
        <f t="shared" si="77"/>
        <v/>
      </c>
      <c r="I450" t="str">
        <f t="shared" si="77"/>
        <v/>
      </c>
      <c r="J450" t="str">
        <f t="shared" si="77"/>
        <v/>
      </c>
      <c r="K450" t="str">
        <f t="shared" si="77"/>
        <v/>
      </c>
      <c r="L450" t="str">
        <f t="shared" si="77"/>
        <v/>
      </c>
      <c r="M450" t="str">
        <f t="shared" si="77"/>
        <v/>
      </c>
      <c r="N450" t="str">
        <f t="shared" si="77"/>
        <v/>
      </c>
      <c r="O450" t="str">
        <f t="shared" si="77"/>
        <v/>
      </c>
      <c r="P450" t="str">
        <f t="shared" si="77"/>
        <v/>
      </c>
      <c r="Q450" t="str">
        <f t="shared" si="77"/>
        <v/>
      </c>
      <c r="R450" t="str">
        <f t="shared" si="77"/>
        <v/>
      </c>
      <c r="S450" t="str">
        <f t="shared" si="77"/>
        <v/>
      </c>
      <c r="T450" t="str">
        <f t="shared" si="77"/>
        <v/>
      </c>
      <c r="U450" t="str">
        <f t="shared" si="77"/>
        <v/>
      </c>
      <c r="V450" t="str">
        <f t="shared" si="76"/>
        <v/>
      </c>
      <c r="W450" t="str">
        <f t="shared" si="76"/>
        <v/>
      </c>
      <c r="X450" t="str">
        <f t="shared" si="76"/>
        <v/>
      </c>
      <c r="Y450" t="str">
        <f t="shared" si="76"/>
        <v/>
      </c>
      <c r="Z450" t="str">
        <f t="shared" si="76"/>
        <v/>
      </c>
      <c r="AA450" t="str">
        <f t="shared" si="76"/>
        <v/>
      </c>
      <c r="AB450" t="str">
        <f t="shared" si="76"/>
        <v/>
      </c>
      <c r="AC450" t="str">
        <f t="shared" si="76"/>
        <v/>
      </c>
      <c r="AD450" t="str">
        <f t="shared" si="76"/>
        <v/>
      </c>
      <c r="AE450" t="str">
        <f t="shared" si="76"/>
        <v/>
      </c>
      <c r="AF450" t="str">
        <f t="shared" si="76"/>
        <v/>
      </c>
      <c r="AG450" t="str">
        <f t="shared" si="76"/>
        <v/>
      </c>
      <c r="AH450">
        <f t="shared" si="74"/>
        <v>0</v>
      </c>
      <c r="AI450">
        <f t="shared" si="75"/>
        <v>0</v>
      </c>
    </row>
    <row r="451" spans="2:35" x14ac:dyDescent="0.2">
      <c r="B451" s="21" t="str">
        <f>IF(ISNA(LOOKUP($C451,BLIOTECAS!$B$1:$B$27,BLIOTECAS!C$1:C$27)),"",LOOKUP($C451,BLIOTECAS!$B$1:$B$27,BLIOTECAS!C$1:C$27))</f>
        <v/>
      </c>
      <c r="C451" t="str">
        <f>TABLA!E451</f>
        <v>F. Ciencias de la Información</v>
      </c>
      <c r="D451" s="134">
        <f>TABLA!AV451</f>
        <v>0</v>
      </c>
      <c r="E451" s="271">
        <f>TABLA!BA451</f>
        <v>0</v>
      </c>
      <c r="F451" t="str">
        <f t="shared" si="77"/>
        <v/>
      </c>
      <c r="G451" t="str">
        <f t="shared" si="77"/>
        <v/>
      </c>
      <c r="H451" t="str">
        <f t="shared" si="77"/>
        <v/>
      </c>
      <c r="I451" t="str">
        <f t="shared" si="77"/>
        <v/>
      </c>
      <c r="J451" t="str">
        <f t="shared" si="77"/>
        <v/>
      </c>
      <c r="K451" t="str">
        <f t="shared" si="77"/>
        <v/>
      </c>
      <c r="L451" t="str">
        <f t="shared" si="77"/>
        <v/>
      </c>
      <c r="M451" t="str">
        <f t="shared" si="77"/>
        <v/>
      </c>
      <c r="N451" t="str">
        <f t="shared" si="77"/>
        <v/>
      </c>
      <c r="O451" t="str">
        <f t="shared" si="77"/>
        <v/>
      </c>
      <c r="P451" t="str">
        <f t="shared" si="77"/>
        <v/>
      </c>
      <c r="Q451" t="str">
        <f t="shared" si="77"/>
        <v/>
      </c>
      <c r="R451" t="str">
        <f t="shared" si="77"/>
        <v/>
      </c>
      <c r="S451" t="str">
        <f t="shared" si="77"/>
        <v/>
      </c>
      <c r="T451" t="str">
        <f t="shared" si="77"/>
        <v/>
      </c>
      <c r="U451" t="str">
        <f t="shared" si="77"/>
        <v/>
      </c>
      <c r="V451" t="str">
        <f t="shared" si="76"/>
        <v/>
      </c>
      <c r="W451" t="str">
        <f t="shared" si="76"/>
        <v/>
      </c>
      <c r="X451" t="str">
        <f t="shared" si="76"/>
        <v/>
      </c>
      <c r="Y451" t="str">
        <f t="shared" si="76"/>
        <v/>
      </c>
      <c r="Z451" t="str">
        <f t="shared" si="76"/>
        <v/>
      </c>
      <c r="AA451" t="str">
        <f t="shared" si="76"/>
        <v/>
      </c>
      <c r="AB451" t="str">
        <f t="shared" si="76"/>
        <v/>
      </c>
      <c r="AC451" t="str">
        <f t="shared" si="76"/>
        <v/>
      </c>
      <c r="AD451" t="str">
        <f t="shared" si="76"/>
        <v/>
      </c>
      <c r="AE451" t="str">
        <f t="shared" si="76"/>
        <v/>
      </c>
      <c r="AF451" t="str">
        <f t="shared" si="76"/>
        <v/>
      </c>
      <c r="AG451" t="str">
        <f t="shared" si="76"/>
        <v/>
      </c>
      <c r="AH451">
        <f t="shared" si="74"/>
        <v>0</v>
      </c>
      <c r="AI451">
        <f t="shared" si="75"/>
        <v>0</v>
      </c>
    </row>
    <row r="452" spans="2:35" ht="25.5" hidden="1" x14ac:dyDescent="0.2">
      <c r="B452" s="21" t="str">
        <f>IF(ISNA(LOOKUP($C452,BLIOTECAS!$B$1:$B$27,BLIOTECAS!C$1:C$27)),"",LOOKUP($C452,BLIOTECAS!$B$1:$B$27,BLIOTECAS!C$1:C$27))</f>
        <v/>
      </c>
      <c r="C452" t="str">
        <f>TABLA!E452</f>
        <v>F. Enfermería, Fisioterapia y Podología</v>
      </c>
      <c r="D452" s="134" t="str">
        <f>TABLA!AV452</f>
        <v>Asesoramiento en búsqueda bibliográfica autónoma para alumnos</v>
      </c>
      <c r="E452" s="271" t="str">
        <f>TABLA!BA452</f>
        <v>A pesar de las circunstancias actuales, me gustaría que las bibliotecas presenciales de la UCM no acabaran desapareciendo. MUCHAS GRACIAS</v>
      </c>
      <c r="F452" t="str">
        <f t="shared" si="77"/>
        <v/>
      </c>
      <c r="G452" t="str">
        <f t="shared" si="77"/>
        <v/>
      </c>
      <c r="H452" t="str">
        <f t="shared" si="77"/>
        <v/>
      </c>
      <c r="I452" t="str">
        <f t="shared" si="77"/>
        <v/>
      </c>
      <c r="J452" t="str">
        <f t="shared" si="77"/>
        <v/>
      </c>
      <c r="K452" t="str">
        <f t="shared" si="77"/>
        <v/>
      </c>
      <c r="L452" t="str">
        <f t="shared" si="77"/>
        <v/>
      </c>
      <c r="M452" t="str">
        <f t="shared" si="77"/>
        <v/>
      </c>
      <c r="N452" t="str">
        <f t="shared" si="77"/>
        <v/>
      </c>
      <c r="O452" t="str">
        <f t="shared" si="77"/>
        <v/>
      </c>
      <c r="P452" t="str">
        <f t="shared" si="77"/>
        <v/>
      </c>
      <c r="Q452" t="str">
        <f t="shared" si="77"/>
        <v/>
      </c>
      <c r="R452" t="str">
        <f t="shared" si="77"/>
        <v/>
      </c>
      <c r="S452" t="str">
        <f t="shared" si="77"/>
        <v/>
      </c>
      <c r="T452" t="str">
        <f t="shared" si="77"/>
        <v/>
      </c>
      <c r="U452" t="str">
        <f t="shared" si="77"/>
        <v/>
      </c>
      <c r="V452" t="str">
        <f t="shared" si="76"/>
        <v/>
      </c>
      <c r="W452" t="str">
        <f t="shared" si="76"/>
        <v/>
      </c>
      <c r="X452" t="str">
        <f t="shared" si="76"/>
        <v/>
      </c>
      <c r="Y452" t="str">
        <f t="shared" si="76"/>
        <v/>
      </c>
      <c r="Z452" t="str">
        <f t="shared" si="76"/>
        <v/>
      </c>
      <c r="AA452" t="str">
        <f t="shared" si="76"/>
        <v/>
      </c>
      <c r="AB452" t="str">
        <f t="shared" si="76"/>
        <v/>
      </c>
      <c r="AC452" t="str">
        <f t="shared" si="76"/>
        <v/>
      </c>
      <c r="AD452" t="str">
        <f t="shared" si="76"/>
        <v/>
      </c>
      <c r="AE452" t="str">
        <f t="shared" si="76"/>
        <v/>
      </c>
      <c r="AF452" t="str">
        <f t="shared" si="76"/>
        <v/>
      </c>
      <c r="AG452" t="str">
        <f t="shared" si="76"/>
        <v/>
      </c>
      <c r="AH452">
        <f t="shared" si="74"/>
        <v>1</v>
      </c>
      <c r="AI452">
        <f t="shared" si="75"/>
        <v>1</v>
      </c>
    </row>
    <row r="453" spans="2:35" ht="51" x14ac:dyDescent="0.2">
      <c r="B453" s="21" t="str">
        <f>IF(ISNA(LOOKUP($C453,BLIOTECAS!$B$1:$B$27,BLIOTECAS!C$1:C$27)),"",LOOKUP($C453,BLIOTECAS!$B$1:$B$27,BLIOTECAS!C$1:C$27))</f>
        <v/>
      </c>
      <c r="C453" t="str">
        <f>TABLA!E453</f>
        <v>F. Ciencias de la Información</v>
      </c>
      <c r="D453" s="134" t="str">
        <f>TABLA!AV453</f>
        <v>Más cursos de formación para publicar en revistas extranjeras JCR y SJR, y diplomas de esos cursos.</v>
      </c>
      <c r="E453" s="271" t="str">
        <f>TABLA!BA453</f>
        <v>Muchas gracias por los servicios y la mejora constante. Los profesionales de Ciencias de la Información son simplemente excepcionales, no sé qué haría sin ellos. Y la cantidad de recursos online que tienen suscritos (bases de datos de artículos) enriquecen todos mis trabajos.</v>
      </c>
      <c r="F453" t="str">
        <f t="shared" si="77"/>
        <v/>
      </c>
      <c r="G453" t="str">
        <f t="shared" si="77"/>
        <v/>
      </c>
      <c r="H453" t="str">
        <f t="shared" si="77"/>
        <v/>
      </c>
      <c r="I453" t="str">
        <f t="shared" si="77"/>
        <v/>
      </c>
      <c r="J453" t="str">
        <f t="shared" si="77"/>
        <v/>
      </c>
      <c r="K453" t="str">
        <f t="shared" si="77"/>
        <v/>
      </c>
      <c r="L453" t="str">
        <f t="shared" si="77"/>
        <v/>
      </c>
      <c r="M453" t="str">
        <f t="shared" si="77"/>
        <v/>
      </c>
      <c r="N453" t="str">
        <f t="shared" si="77"/>
        <v/>
      </c>
      <c r="O453" t="str">
        <f t="shared" si="77"/>
        <v/>
      </c>
      <c r="P453" t="str">
        <f t="shared" si="77"/>
        <v/>
      </c>
      <c r="Q453" t="str">
        <f t="shared" si="77"/>
        <v/>
      </c>
      <c r="R453" t="str">
        <f t="shared" si="77"/>
        <v/>
      </c>
      <c r="S453" t="str">
        <f t="shared" si="77"/>
        <v/>
      </c>
      <c r="T453" t="str">
        <f t="shared" si="77"/>
        <v/>
      </c>
      <c r="U453" t="str">
        <f t="shared" si="77"/>
        <v/>
      </c>
      <c r="V453" t="str">
        <f t="shared" si="76"/>
        <v/>
      </c>
      <c r="W453" t="str">
        <f t="shared" si="76"/>
        <v/>
      </c>
      <c r="X453" t="str">
        <f t="shared" si="76"/>
        <v/>
      </c>
      <c r="Y453" t="str">
        <f t="shared" si="76"/>
        <v/>
      </c>
      <c r="Z453" t="str">
        <f t="shared" si="76"/>
        <v/>
      </c>
      <c r="AA453" t="str">
        <f t="shared" si="76"/>
        <v/>
      </c>
      <c r="AB453" t="str">
        <f t="shared" si="76"/>
        <v/>
      </c>
      <c r="AC453" t="str">
        <f t="shared" si="76"/>
        <v>x</v>
      </c>
      <c r="AD453" t="str">
        <f t="shared" si="76"/>
        <v/>
      </c>
      <c r="AE453" t="str">
        <f t="shared" si="76"/>
        <v>x</v>
      </c>
      <c r="AF453" t="str">
        <f t="shared" si="76"/>
        <v/>
      </c>
      <c r="AG453" t="str">
        <f t="shared" si="76"/>
        <v/>
      </c>
      <c r="AH453">
        <f t="shared" si="74"/>
        <v>1</v>
      </c>
      <c r="AI453">
        <f t="shared" si="75"/>
        <v>1</v>
      </c>
    </row>
    <row r="454" spans="2:35" hidden="1" x14ac:dyDescent="0.2">
      <c r="B454" s="21" t="str">
        <f>IF(ISNA(LOOKUP($C454,BLIOTECAS!$B$1:$B$27,BLIOTECAS!C$1:C$27)),"",LOOKUP($C454,BLIOTECAS!$B$1:$B$27,BLIOTECAS!C$1:C$27))</f>
        <v/>
      </c>
      <c r="C454" t="str">
        <f>TABLA!E454</f>
        <v>F. Psicología</v>
      </c>
      <c r="D454" s="134">
        <f>TABLA!AV454</f>
        <v>0</v>
      </c>
      <c r="E454" s="271">
        <f>TABLA!BA454</f>
        <v>0</v>
      </c>
      <c r="F454" t="str">
        <f t="shared" si="77"/>
        <v/>
      </c>
      <c r="G454" t="str">
        <f t="shared" si="77"/>
        <v/>
      </c>
      <c r="H454" t="str">
        <f t="shared" si="77"/>
        <v/>
      </c>
      <c r="I454" t="str">
        <f t="shared" si="77"/>
        <v/>
      </c>
      <c r="J454" t="str">
        <f t="shared" si="77"/>
        <v/>
      </c>
      <c r="K454" t="str">
        <f t="shared" si="77"/>
        <v/>
      </c>
      <c r="L454" t="str">
        <f t="shared" si="77"/>
        <v/>
      </c>
      <c r="M454" t="str">
        <f t="shared" si="77"/>
        <v/>
      </c>
      <c r="N454" t="str">
        <f t="shared" si="77"/>
        <v/>
      </c>
      <c r="O454" t="str">
        <f t="shared" si="77"/>
        <v/>
      </c>
      <c r="P454" t="str">
        <f t="shared" si="77"/>
        <v/>
      </c>
      <c r="Q454" t="str">
        <f t="shared" si="77"/>
        <v/>
      </c>
      <c r="R454" t="str">
        <f t="shared" si="77"/>
        <v/>
      </c>
      <c r="S454" t="str">
        <f t="shared" si="77"/>
        <v/>
      </c>
      <c r="T454" t="str">
        <f t="shared" si="77"/>
        <v/>
      </c>
      <c r="U454" t="str">
        <f t="shared" si="77"/>
        <v/>
      </c>
      <c r="V454" t="str">
        <f t="shared" si="76"/>
        <v/>
      </c>
      <c r="W454" t="str">
        <f t="shared" si="76"/>
        <v/>
      </c>
      <c r="X454" t="str">
        <f t="shared" si="76"/>
        <v/>
      </c>
      <c r="Y454" t="str">
        <f t="shared" si="76"/>
        <v/>
      </c>
      <c r="Z454" t="str">
        <f t="shared" si="76"/>
        <v/>
      </c>
      <c r="AA454" t="str">
        <f t="shared" si="76"/>
        <v/>
      </c>
      <c r="AB454" t="str">
        <f t="shared" si="76"/>
        <v/>
      </c>
      <c r="AC454" t="str">
        <f t="shared" si="76"/>
        <v/>
      </c>
      <c r="AD454" t="str">
        <f t="shared" si="76"/>
        <v/>
      </c>
      <c r="AE454" t="str">
        <f t="shared" si="76"/>
        <v/>
      </c>
      <c r="AF454" t="str">
        <f t="shared" si="76"/>
        <v/>
      </c>
      <c r="AG454" t="str">
        <f t="shared" si="76"/>
        <v/>
      </c>
      <c r="AH454">
        <f t="shared" si="74"/>
        <v>0</v>
      </c>
      <c r="AI454">
        <f t="shared" si="75"/>
        <v>0</v>
      </c>
    </row>
    <row r="455" spans="2:35" ht="51" hidden="1" x14ac:dyDescent="0.2">
      <c r="B455" s="21" t="str">
        <f>IF(ISNA(LOOKUP($C455,BLIOTECAS!$B$1:$B$27,BLIOTECAS!C$1:C$27)),"",LOOKUP($C455,BLIOTECAS!$B$1:$B$27,BLIOTECAS!C$1:C$27))</f>
        <v/>
      </c>
      <c r="C455" t="str">
        <f>TABLA!E455</f>
        <v>F. Derecho</v>
      </c>
      <c r="D455" s="134">
        <f>TABLA!AV455</f>
        <v>0</v>
      </c>
      <c r="E455" s="271" t="str">
        <f>TABLA!BA455</f>
        <v>A mi modo de ver, el buscador no es muy intuitivo. A veces  para llegar a un recurso electrónico hay que dar un poco de vueltas.  El material está muy disperso, al menos para Derecho. Últimamente no se acercan los libros a la Biblioteca de Criminología. Habría que buscar algún modo de centralizar más, y que sea más accesible el material para investigar.</v>
      </c>
      <c r="F455" t="str">
        <f t="shared" si="77"/>
        <v>x</v>
      </c>
      <c r="G455" t="str">
        <f t="shared" si="77"/>
        <v/>
      </c>
      <c r="H455" t="str">
        <f t="shared" si="77"/>
        <v/>
      </c>
      <c r="I455" t="str">
        <f t="shared" si="77"/>
        <v/>
      </c>
      <c r="J455" t="str">
        <f t="shared" si="77"/>
        <v/>
      </c>
      <c r="K455" t="str">
        <f t="shared" si="77"/>
        <v>x</v>
      </c>
      <c r="L455" t="str">
        <f t="shared" si="77"/>
        <v/>
      </c>
      <c r="M455" t="str">
        <f t="shared" si="77"/>
        <v/>
      </c>
      <c r="N455" t="str">
        <f t="shared" si="77"/>
        <v/>
      </c>
      <c r="O455" t="str">
        <f t="shared" si="77"/>
        <v/>
      </c>
      <c r="P455" t="str">
        <f t="shared" si="77"/>
        <v/>
      </c>
      <c r="Q455" t="str">
        <f t="shared" si="77"/>
        <v/>
      </c>
      <c r="R455" t="str">
        <f t="shared" si="77"/>
        <v/>
      </c>
      <c r="S455" t="str">
        <f t="shared" si="77"/>
        <v/>
      </c>
      <c r="T455" t="str">
        <f t="shared" si="77"/>
        <v/>
      </c>
      <c r="U455" t="str">
        <f t="shared" si="77"/>
        <v/>
      </c>
      <c r="V455" t="str">
        <f t="shared" si="76"/>
        <v/>
      </c>
      <c r="W455" t="str">
        <f t="shared" si="76"/>
        <v/>
      </c>
      <c r="X455" t="str">
        <f t="shared" si="76"/>
        <v/>
      </c>
      <c r="Y455" t="str">
        <f t="shared" si="76"/>
        <v/>
      </c>
      <c r="Z455" t="str">
        <f t="shared" si="76"/>
        <v/>
      </c>
      <c r="AA455" t="str">
        <f t="shared" si="76"/>
        <v>x</v>
      </c>
      <c r="AB455" t="str">
        <f t="shared" si="76"/>
        <v/>
      </c>
      <c r="AC455" t="str">
        <f t="shared" si="76"/>
        <v/>
      </c>
      <c r="AD455" t="str">
        <f t="shared" si="76"/>
        <v/>
      </c>
      <c r="AE455" t="str">
        <f t="shared" si="76"/>
        <v/>
      </c>
      <c r="AF455" t="str">
        <f t="shared" si="76"/>
        <v/>
      </c>
      <c r="AG455" t="str">
        <f t="shared" si="76"/>
        <v/>
      </c>
      <c r="AH455">
        <f t="shared" si="74"/>
        <v>0</v>
      </c>
      <c r="AI455">
        <f t="shared" si="75"/>
        <v>1</v>
      </c>
    </row>
    <row r="456" spans="2:35" hidden="1" x14ac:dyDescent="0.2">
      <c r="B456" s="21" t="str">
        <f>IF(ISNA(LOOKUP($C456,BLIOTECAS!$B$1:$B$27,BLIOTECAS!C$1:C$27)),"",LOOKUP($C456,BLIOTECAS!$B$1:$B$27,BLIOTECAS!C$1:C$27))</f>
        <v/>
      </c>
      <c r="C456" t="str">
        <f>TABLA!E456</f>
        <v>F. Ciencias Biológicas</v>
      </c>
      <c r="D456" s="134">
        <f>TABLA!AV456</f>
        <v>0</v>
      </c>
      <c r="E456" s="271">
        <f>TABLA!BA456</f>
        <v>0</v>
      </c>
      <c r="F456" t="str">
        <f t="shared" si="77"/>
        <v/>
      </c>
      <c r="G456" t="str">
        <f t="shared" si="77"/>
        <v/>
      </c>
      <c r="H456" t="str">
        <f t="shared" si="77"/>
        <v/>
      </c>
      <c r="I456" t="str">
        <f t="shared" si="77"/>
        <v/>
      </c>
      <c r="J456" t="str">
        <f t="shared" si="77"/>
        <v/>
      </c>
      <c r="K456" t="str">
        <f t="shared" si="77"/>
        <v/>
      </c>
      <c r="L456" t="str">
        <f t="shared" si="77"/>
        <v/>
      </c>
      <c r="M456" t="str">
        <f t="shared" si="77"/>
        <v/>
      </c>
      <c r="N456" t="str">
        <f t="shared" si="77"/>
        <v/>
      </c>
      <c r="O456" t="str">
        <f t="shared" si="77"/>
        <v/>
      </c>
      <c r="P456" t="str">
        <f t="shared" si="77"/>
        <v/>
      </c>
      <c r="Q456" t="str">
        <f t="shared" si="77"/>
        <v/>
      </c>
      <c r="R456" t="str">
        <f t="shared" si="77"/>
        <v/>
      </c>
      <c r="S456" t="str">
        <f t="shared" si="77"/>
        <v/>
      </c>
      <c r="T456" t="str">
        <f t="shared" si="77"/>
        <v/>
      </c>
      <c r="U456" t="str">
        <f t="shared" si="77"/>
        <v/>
      </c>
      <c r="V456" t="str">
        <f t="shared" si="76"/>
        <v/>
      </c>
      <c r="W456" t="str">
        <f t="shared" si="76"/>
        <v/>
      </c>
      <c r="X456" t="str">
        <f t="shared" si="76"/>
        <v/>
      </c>
      <c r="Y456" t="str">
        <f t="shared" si="76"/>
        <v/>
      </c>
      <c r="Z456" t="str">
        <f t="shared" si="76"/>
        <v/>
      </c>
      <c r="AA456" t="str">
        <f t="shared" si="76"/>
        <v/>
      </c>
      <c r="AB456" t="str">
        <f t="shared" si="76"/>
        <v/>
      </c>
      <c r="AC456" t="str">
        <f t="shared" si="76"/>
        <v/>
      </c>
      <c r="AD456" t="str">
        <f t="shared" si="76"/>
        <v/>
      </c>
      <c r="AE456" t="str">
        <f t="shared" si="76"/>
        <v/>
      </c>
      <c r="AF456" t="str">
        <f t="shared" si="76"/>
        <v/>
      </c>
      <c r="AG456" t="str">
        <f t="shared" si="76"/>
        <v/>
      </c>
      <c r="AH456">
        <f t="shared" si="74"/>
        <v>0</v>
      </c>
      <c r="AI456">
        <f t="shared" si="75"/>
        <v>0</v>
      </c>
    </row>
    <row r="457" spans="2:35" ht="63.75" hidden="1" x14ac:dyDescent="0.2">
      <c r="B457" s="21" t="str">
        <f>IF(ISNA(LOOKUP($C457,BLIOTECAS!$B$1:$B$27,BLIOTECAS!C$1:C$27)),"",LOOKUP($C457,BLIOTECAS!$B$1:$B$27,BLIOTECAS!C$1:C$27))</f>
        <v/>
      </c>
      <c r="C457" t="str">
        <f>TABLA!E457</f>
        <v>F. Ciencias Físicas</v>
      </c>
      <c r="D457" s="134" t="str">
        <f>TABLA!AV457</f>
        <v>La biblioteca deberia incorporar revistas cientificas relevantes de todos los años y no solo de los ultimos10. Muchas veces tengo que recurrir a colegas estrangeros para unos documentos de este tipo.</v>
      </c>
      <c r="E457" s="271" t="str">
        <f>TABLA!BA457</f>
        <v>Si es posible, y no se si se ha hecho, los estudiantes de la complutense deberian consultar todos los libros de la biblioteca desde su casa, en forma electronica sin necesitar de acudir al centro</v>
      </c>
      <c r="F457" t="str">
        <f t="shared" si="77"/>
        <v>x</v>
      </c>
      <c r="G457" t="str">
        <f t="shared" si="77"/>
        <v/>
      </c>
      <c r="H457" t="str">
        <f t="shared" si="77"/>
        <v/>
      </c>
      <c r="I457" t="str">
        <f t="shared" si="77"/>
        <v/>
      </c>
      <c r="J457" t="str">
        <f t="shared" si="77"/>
        <v/>
      </c>
      <c r="K457" t="str">
        <f t="shared" si="77"/>
        <v>x</v>
      </c>
      <c r="L457" t="str">
        <f t="shared" si="77"/>
        <v/>
      </c>
      <c r="M457" t="str">
        <f t="shared" si="77"/>
        <v/>
      </c>
      <c r="N457" t="str">
        <f t="shared" si="77"/>
        <v/>
      </c>
      <c r="O457" t="str">
        <f t="shared" si="77"/>
        <v/>
      </c>
      <c r="P457" t="str">
        <f t="shared" si="77"/>
        <v/>
      </c>
      <c r="Q457" t="str">
        <f t="shared" si="77"/>
        <v/>
      </c>
      <c r="R457" t="str">
        <f t="shared" si="77"/>
        <v/>
      </c>
      <c r="S457" t="str">
        <f t="shared" si="77"/>
        <v/>
      </c>
      <c r="T457" t="str">
        <f t="shared" si="77"/>
        <v/>
      </c>
      <c r="U457" t="str">
        <f t="shared" si="77"/>
        <v/>
      </c>
      <c r="V457" t="str">
        <f t="shared" si="76"/>
        <v/>
      </c>
      <c r="W457" t="str">
        <f t="shared" si="76"/>
        <v/>
      </c>
      <c r="X457" t="str">
        <f t="shared" si="76"/>
        <v/>
      </c>
      <c r="Y457" t="str">
        <f t="shared" si="76"/>
        <v/>
      </c>
      <c r="Z457" t="str">
        <f t="shared" si="76"/>
        <v/>
      </c>
      <c r="AA457" t="str">
        <f t="shared" si="76"/>
        <v/>
      </c>
      <c r="AB457" t="str">
        <f t="shared" si="76"/>
        <v/>
      </c>
      <c r="AC457" t="str">
        <f t="shared" si="76"/>
        <v/>
      </c>
      <c r="AD457" t="str">
        <f t="shared" si="76"/>
        <v/>
      </c>
      <c r="AE457" t="str">
        <f t="shared" si="76"/>
        <v/>
      </c>
      <c r="AF457" t="str">
        <f t="shared" si="76"/>
        <v/>
      </c>
      <c r="AG457" t="str">
        <f t="shared" si="76"/>
        <v/>
      </c>
      <c r="AH457">
        <f t="shared" si="74"/>
        <v>1</v>
      </c>
      <c r="AI457">
        <f t="shared" si="75"/>
        <v>1</v>
      </c>
    </row>
    <row r="458" spans="2:35" hidden="1" x14ac:dyDescent="0.2">
      <c r="B458" s="21" t="str">
        <f>IF(ISNA(LOOKUP($C458,BLIOTECAS!$B$1:$B$27,BLIOTECAS!C$1:C$27)),"",LOOKUP($C458,BLIOTECAS!$B$1:$B$27,BLIOTECAS!C$1:C$27))</f>
        <v/>
      </c>
      <c r="C458" t="str">
        <f>TABLA!E458</f>
        <v>F. Ciencias de la Información</v>
      </c>
      <c r="D458" s="134">
        <f>TABLA!AV458</f>
        <v>0</v>
      </c>
      <c r="E458" s="271">
        <f>TABLA!BA458</f>
        <v>0</v>
      </c>
      <c r="F458" t="str">
        <f t="shared" si="77"/>
        <v/>
      </c>
      <c r="G458" t="str">
        <f t="shared" si="77"/>
        <v/>
      </c>
      <c r="H458" t="str">
        <f t="shared" si="77"/>
        <v/>
      </c>
      <c r="I458" t="str">
        <f t="shared" si="77"/>
        <v/>
      </c>
      <c r="J458" t="str">
        <f t="shared" si="77"/>
        <v/>
      </c>
      <c r="K458" t="str">
        <f t="shared" si="77"/>
        <v/>
      </c>
      <c r="L458" t="str">
        <f t="shared" si="77"/>
        <v/>
      </c>
      <c r="M458" t="str">
        <f t="shared" si="77"/>
        <v/>
      </c>
      <c r="N458" t="str">
        <f t="shared" si="77"/>
        <v/>
      </c>
      <c r="O458" t="str">
        <f t="shared" si="77"/>
        <v/>
      </c>
      <c r="P458" t="str">
        <f t="shared" si="77"/>
        <v/>
      </c>
      <c r="Q458" t="str">
        <f t="shared" si="77"/>
        <v/>
      </c>
      <c r="R458" t="str">
        <f t="shared" si="77"/>
        <v/>
      </c>
      <c r="S458" t="str">
        <f t="shared" si="77"/>
        <v/>
      </c>
      <c r="T458" t="str">
        <f t="shared" si="77"/>
        <v/>
      </c>
      <c r="U458" t="str">
        <f t="shared" si="77"/>
        <v/>
      </c>
      <c r="V458" t="str">
        <f t="shared" si="76"/>
        <v/>
      </c>
      <c r="W458" t="str">
        <f t="shared" si="76"/>
        <v/>
      </c>
      <c r="X458" t="str">
        <f t="shared" si="76"/>
        <v/>
      </c>
      <c r="Y458" t="str">
        <f t="shared" si="76"/>
        <v/>
      </c>
      <c r="Z458" t="str">
        <f t="shared" si="76"/>
        <v/>
      </c>
      <c r="AA458" t="str">
        <f t="shared" si="76"/>
        <v/>
      </c>
      <c r="AB458" t="str">
        <f t="shared" si="76"/>
        <v/>
      </c>
      <c r="AC458" t="str">
        <f t="shared" si="76"/>
        <v/>
      </c>
      <c r="AD458" t="str">
        <f t="shared" si="76"/>
        <v/>
      </c>
      <c r="AE458" t="str">
        <f t="shared" si="76"/>
        <v/>
      </c>
      <c r="AF458" t="str">
        <f t="shared" si="76"/>
        <v/>
      </c>
      <c r="AG458" t="str">
        <f t="shared" si="76"/>
        <v/>
      </c>
      <c r="AH458">
        <f t="shared" si="74"/>
        <v>0</v>
      </c>
      <c r="AI458">
        <f t="shared" si="75"/>
        <v>0</v>
      </c>
    </row>
    <row r="459" spans="2:35" hidden="1" x14ac:dyDescent="0.2">
      <c r="B459" s="21" t="str">
        <f>IF(ISNA(LOOKUP($C459,BLIOTECAS!$B$1:$B$27,BLIOTECAS!C$1:C$27)),"",LOOKUP($C459,BLIOTECAS!$B$1:$B$27,BLIOTECAS!C$1:C$27))</f>
        <v/>
      </c>
      <c r="C459" t="str">
        <f>TABLA!E459</f>
        <v>F. Farmacia</v>
      </c>
      <c r="D459" s="134">
        <f>TABLA!AV459</f>
        <v>0</v>
      </c>
      <c r="E459" s="271">
        <f>TABLA!BA459</f>
        <v>0</v>
      </c>
      <c r="F459" t="str">
        <f t="shared" si="77"/>
        <v/>
      </c>
      <c r="G459" t="str">
        <f t="shared" si="77"/>
        <v/>
      </c>
      <c r="H459" t="str">
        <f t="shared" si="77"/>
        <v/>
      </c>
      <c r="I459" t="str">
        <f t="shared" si="77"/>
        <v/>
      </c>
      <c r="J459" t="str">
        <f t="shared" si="77"/>
        <v/>
      </c>
      <c r="K459" t="str">
        <f t="shared" si="77"/>
        <v/>
      </c>
      <c r="L459" t="str">
        <f t="shared" si="77"/>
        <v/>
      </c>
      <c r="M459" t="str">
        <f t="shared" si="77"/>
        <v/>
      </c>
      <c r="N459" t="str">
        <f t="shared" si="77"/>
        <v/>
      </c>
      <c r="O459" t="str">
        <f t="shared" si="77"/>
        <v/>
      </c>
      <c r="P459" t="str">
        <f t="shared" si="77"/>
        <v/>
      </c>
      <c r="Q459" t="str">
        <f t="shared" si="77"/>
        <v/>
      </c>
      <c r="R459" t="str">
        <f t="shared" si="77"/>
        <v/>
      </c>
      <c r="S459" t="str">
        <f t="shared" si="77"/>
        <v/>
      </c>
      <c r="T459" t="str">
        <f t="shared" si="77"/>
        <v/>
      </c>
      <c r="U459" t="str">
        <f t="shared" si="77"/>
        <v/>
      </c>
      <c r="V459" t="str">
        <f t="shared" si="76"/>
        <v/>
      </c>
      <c r="W459" t="str">
        <f t="shared" si="76"/>
        <v/>
      </c>
      <c r="X459" t="str">
        <f t="shared" si="76"/>
        <v/>
      </c>
      <c r="Y459" t="str">
        <f t="shared" si="76"/>
        <v/>
      </c>
      <c r="Z459" t="str">
        <f t="shared" si="76"/>
        <v/>
      </c>
      <c r="AA459" t="str">
        <f t="shared" si="76"/>
        <v/>
      </c>
      <c r="AB459" t="str">
        <f t="shared" si="76"/>
        <v/>
      </c>
      <c r="AC459" t="str">
        <f t="shared" si="76"/>
        <v/>
      </c>
      <c r="AD459" t="str">
        <f t="shared" si="76"/>
        <v/>
      </c>
      <c r="AE459" t="str">
        <f t="shared" si="76"/>
        <v/>
      </c>
      <c r="AF459" t="str">
        <f t="shared" si="76"/>
        <v/>
      </c>
      <c r="AG459" t="str">
        <f t="shared" si="76"/>
        <v/>
      </c>
      <c r="AH459">
        <f t="shared" si="74"/>
        <v>0</v>
      </c>
      <c r="AI459">
        <f t="shared" si="75"/>
        <v>0</v>
      </c>
    </row>
    <row r="460" spans="2:35" hidden="1" x14ac:dyDescent="0.2">
      <c r="B460" s="21" t="str">
        <f>IF(ISNA(LOOKUP($C460,BLIOTECAS!$B$1:$B$27,BLIOTECAS!C$1:C$27)),"",LOOKUP($C460,BLIOTECAS!$B$1:$B$27,BLIOTECAS!C$1:C$27))</f>
        <v/>
      </c>
      <c r="C460" t="str">
        <f>TABLA!E460</f>
        <v>F. Geografía e Historia</v>
      </c>
      <c r="D460" s="134">
        <f>TABLA!AV460</f>
        <v>0</v>
      </c>
      <c r="E460" s="271">
        <f>TABLA!BA460</f>
        <v>0</v>
      </c>
      <c r="F460" t="str">
        <f t="shared" si="77"/>
        <v/>
      </c>
      <c r="G460" t="str">
        <f t="shared" si="77"/>
        <v/>
      </c>
      <c r="H460" t="str">
        <f t="shared" si="77"/>
        <v/>
      </c>
      <c r="I460" t="str">
        <f t="shared" si="77"/>
        <v/>
      </c>
      <c r="J460" t="str">
        <f t="shared" si="77"/>
        <v/>
      </c>
      <c r="K460" t="str">
        <f t="shared" si="77"/>
        <v/>
      </c>
      <c r="L460" t="str">
        <f t="shared" si="77"/>
        <v/>
      </c>
      <c r="M460" t="str">
        <f t="shared" si="77"/>
        <v/>
      </c>
      <c r="N460" t="str">
        <f t="shared" si="77"/>
        <v/>
      </c>
      <c r="O460" t="str">
        <f t="shared" si="77"/>
        <v/>
      </c>
      <c r="P460" t="str">
        <f t="shared" si="77"/>
        <v/>
      </c>
      <c r="Q460" t="str">
        <f t="shared" si="77"/>
        <v/>
      </c>
      <c r="R460" t="str">
        <f t="shared" si="77"/>
        <v/>
      </c>
      <c r="S460" t="str">
        <f t="shared" si="77"/>
        <v/>
      </c>
      <c r="T460" t="str">
        <f t="shared" si="77"/>
        <v/>
      </c>
      <c r="U460" t="str">
        <f t="shared" si="77"/>
        <v/>
      </c>
      <c r="V460" t="str">
        <f t="shared" si="76"/>
        <v/>
      </c>
      <c r="W460" t="str">
        <f t="shared" si="76"/>
        <v/>
      </c>
      <c r="X460" t="str">
        <f t="shared" si="76"/>
        <v/>
      </c>
      <c r="Y460" t="str">
        <f t="shared" si="76"/>
        <v/>
      </c>
      <c r="Z460" t="str">
        <f t="shared" si="76"/>
        <v/>
      </c>
      <c r="AA460" t="str">
        <f t="shared" si="76"/>
        <v/>
      </c>
      <c r="AB460" t="str">
        <f t="shared" si="76"/>
        <v/>
      </c>
      <c r="AC460" t="str">
        <f t="shared" si="76"/>
        <v/>
      </c>
      <c r="AD460" t="str">
        <f t="shared" si="76"/>
        <v/>
      </c>
      <c r="AE460" t="str">
        <f t="shared" si="76"/>
        <v/>
      </c>
      <c r="AF460" t="str">
        <f t="shared" si="76"/>
        <v/>
      </c>
      <c r="AG460" t="str">
        <f t="shared" si="76"/>
        <v/>
      </c>
      <c r="AH460">
        <f t="shared" si="74"/>
        <v>0</v>
      </c>
      <c r="AI460">
        <f t="shared" si="75"/>
        <v>0</v>
      </c>
    </row>
    <row r="461" spans="2:35" hidden="1" x14ac:dyDescent="0.2">
      <c r="B461" s="21" t="str">
        <f>IF(ISNA(LOOKUP($C461,BLIOTECAS!$B$1:$B$27,BLIOTECAS!C$1:C$27)),"",LOOKUP($C461,BLIOTECAS!$B$1:$B$27,BLIOTECAS!C$1:C$27))</f>
        <v/>
      </c>
      <c r="C461" t="str">
        <f>TABLA!E461</f>
        <v>F. Óptica y Optometría</v>
      </c>
      <c r="D461" s="134">
        <f>TABLA!AV461</f>
        <v>0</v>
      </c>
      <c r="E461" s="271">
        <f>TABLA!BA461</f>
        <v>0</v>
      </c>
      <c r="F461" t="str">
        <f t="shared" si="77"/>
        <v/>
      </c>
      <c r="G461" t="str">
        <f t="shared" si="77"/>
        <v/>
      </c>
      <c r="H461" t="str">
        <f t="shared" si="77"/>
        <v/>
      </c>
      <c r="I461" t="str">
        <f t="shared" si="77"/>
        <v/>
      </c>
      <c r="J461" t="str">
        <f t="shared" si="77"/>
        <v/>
      </c>
      <c r="K461" t="str">
        <f t="shared" si="77"/>
        <v/>
      </c>
      <c r="L461" t="str">
        <f t="shared" si="77"/>
        <v/>
      </c>
      <c r="M461" t="str">
        <f t="shared" si="77"/>
        <v/>
      </c>
      <c r="N461" t="str">
        <f t="shared" si="77"/>
        <v/>
      </c>
      <c r="O461" t="str">
        <f t="shared" si="77"/>
        <v/>
      </c>
      <c r="P461" t="str">
        <f t="shared" si="77"/>
        <v/>
      </c>
      <c r="Q461" t="str">
        <f t="shared" si="77"/>
        <v/>
      </c>
      <c r="R461" t="str">
        <f t="shared" si="77"/>
        <v/>
      </c>
      <c r="S461" t="str">
        <f t="shared" si="77"/>
        <v/>
      </c>
      <c r="T461" t="str">
        <f t="shared" si="77"/>
        <v/>
      </c>
      <c r="U461" t="str">
        <f t="shared" si="77"/>
        <v/>
      </c>
      <c r="V461" t="str">
        <f t="shared" si="76"/>
        <v/>
      </c>
      <c r="W461" t="str">
        <f t="shared" si="76"/>
        <v/>
      </c>
      <c r="X461" t="str">
        <f t="shared" si="76"/>
        <v/>
      </c>
      <c r="Y461" t="str">
        <f t="shared" si="76"/>
        <v/>
      </c>
      <c r="Z461" t="str">
        <f t="shared" si="76"/>
        <v/>
      </c>
      <c r="AA461" t="str">
        <f t="shared" si="76"/>
        <v/>
      </c>
      <c r="AB461" t="str">
        <f t="shared" si="76"/>
        <v/>
      </c>
      <c r="AC461" t="str">
        <f t="shared" si="76"/>
        <v/>
      </c>
      <c r="AD461" t="str">
        <f t="shared" si="76"/>
        <v/>
      </c>
      <c r="AE461" t="str">
        <f t="shared" si="76"/>
        <v/>
      </c>
      <c r="AF461" t="str">
        <f t="shared" si="76"/>
        <v/>
      </c>
      <c r="AG461" t="str">
        <f t="shared" si="76"/>
        <v/>
      </c>
      <c r="AH461">
        <f t="shared" si="74"/>
        <v>0</v>
      </c>
      <c r="AI461">
        <f t="shared" si="75"/>
        <v>0</v>
      </c>
    </row>
    <row r="462" spans="2:35" hidden="1" x14ac:dyDescent="0.2">
      <c r="B462" s="21" t="str">
        <f>IF(ISNA(LOOKUP($C462,BLIOTECAS!$B$1:$B$27,BLIOTECAS!C$1:C$27)),"",LOOKUP($C462,BLIOTECAS!$B$1:$B$27,BLIOTECAS!C$1:C$27))</f>
        <v/>
      </c>
      <c r="C462" t="str">
        <f>TABLA!E462</f>
        <v>F. Ciencias Políticas y Sociología</v>
      </c>
      <c r="D462" s="134">
        <f>TABLA!AV462</f>
        <v>0</v>
      </c>
      <c r="E462" s="271">
        <f>TABLA!BA462</f>
        <v>0</v>
      </c>
      <c r="F462" t="str">
        <f t="shared" si="77"/>
        <v/>
      </c>
      <c r="G462" t="str">
        <f t="shared" si="77"/>
        <v/>
      </c>
      <c r="H462" t="str">
        <f t="shared" si="77"/>
        <v/>
      </c>
      <c r="I462" t="str">
        <f t="shared" si="77"/>
        <v/>
      </c>
      <c r="J462" t="str">
        <f t="shared" si="77"/>
        <v/>
      </c>
      <c r="K462" t="str">
        <f t="shared" si="77"/>
        <v/>
      </c>
      <c r="L462" t="str">
        <f t="shared" si="77"/>
        <v/>
      </c>
      <c r="M462" t="str">
        <f t="shared" si="77"/>
        <v/>
      </c>
      <c r="N462" t="str">
        <f t="shared" si="77"/>
        <v/>
      </c>
      <c r="O462" t="str">
        <f t="shared" si="77"/>
        <v/>
      </c>
      <c r="P462" t="str">
        <f t="shared" si="77"/>
        <v/>
      </c>
      <c r="Q462" t="str">
        <f t="shared" si="77"/>
        <v/>
      </c>
      <c r="R462" t="str">
        <f t="shared" si="77"/>
        <v/>
      </c>
      <c r="S462" t="str">
        <f t="shared" si="77"/>
        <v/>
      </c>
      <c r="T462" t="str">
        <f t="shared" si="77"/>
        <v/>
      </c>
      <c r="U462" t="str">
        <f t="shared" si="77"/>
        <v/>
      </c>
      <c r="V462" t="str">
        <f t="shared" si="76"/>
        <v/>
      </c>
      <c r="W462" t="str">
        <f t="shared" si="76"/>
        <v/>
      </c>
      <c r="X462" t="str">
        <f t="shared" si="76"/>
        <v/>
      </c>
      <c r="Y462" t="str">
        <f t="shared" si="76"/>
        <v/>
      </c>
      <c r="Z462" t="str">
        <f t="shared" si="76"/>
        <v/>
      </c>
      <c r="AA462" t="str">
        <f t="shared" si="76"/>
        <v/>
      </c>
      <c r="AB462" t="str">
        <f t="shared" si="76"/>
        <v/>
      </c>
      <c r="AC462" t="str">
        <f t="shared" si="76"/>
        <v/>
      </c>
      <c r="AD462" t="str">
        <f t="shared" si="76"/>
        <v/>
      </c>
      <c r="AE462" t="str">
        <f t="shared" si="76"/>
        <v/>
      </c>
      <c r="AF462" t="str">
        <f t="shared" si="76"/>
        <v/>
      </c>
      <c r="AG462" t="str">
        <f t="shared" si="76"/>
        <v/>
      </c>
      <c r="AH462">
        <f t="shared" si="74"/>
        <v>0</v>
      </c>
      <c r="AI462">
        <f t="shared" si="75"/>
        <v>0</v>
      </c>
    </row>
    <row r="463" spans="2:35" ht="51" hidden="1" x14ac:dyDescent="0.2">
      <c r="B463" s="21" t="str">
        <f>IF(ISNA(LOOKUP($C463,BLIOTECAS!$B$1:$B$27,BLIOTECAS!C$1:C$27)),"",LOOKUP($C463,BLIOTECAS!$B$1:$B$27,BLIOTECAS!C$1:C$27))</f>
        <v/>
      </c>
      <c r="C463" t="str">
        <f>TABLA!E463</f>
        <v>F. Ciencias Matemáticas</v>
      </c>
      <c r="D463" s="134">
        <f>TABLA!AV463</f>
        <v>0</v>
      </c>
      <c r="E463" s="271" t="str">
        <f>TABLA!BA463</f>
        <v>Se debe asegurar, anualmente, la suscripción a buscadores específicos como MathSciNet. Desde el comienzo de curso en septiembre de 2019 ha habido casi dos meses en los cuales no se ha podido disfrutar de este servicio esencial. No debería volver a producirse una negligencia de este calado.</v>
      </c>
      <c r="F463" t="str">
        <f t="shared" si="77"/>
        <v/>
      </c>
      <c r="G463" t="str">
        <f t="shared" si="77"/>
        <v/>
      </c>
      <c r="H463" t="str">
        <f t="shared" si="77"/>
        <v/>
      </c>
      <c r="I463" t="str">
        <f t="shared" si="77"/>
        <v/>
      </c>
      <c r="J463" t="str">
        <f t="shared" si="77"/>
        <v/>
      </c>
      <c r="K463" t="str">
        <f t="shared" si="77"/>
        <v/>
      </c>
      <c r="L463" t="str">
        <f t="shared" si="77"/>
        <v/>
      </c>
      <c r="M463" t="str">
        <f t="shared" si="77"/>
        <v/>
      </c>
      <c r="N463" t="str">
        <f t="shared" si="77"/>
        <v/>
      </c>
      <c r="O463" t="str">
        <f t="shared" si="77"/>
        <v/>
      </c>
      <c r="P463" t="str">
        <f t="shared" si="77"/>
        <v/>
      </c>
      <c r="Q463" t="str">
        <f t="shared" si="77"/>
        <v/>
      </c>
      <c r="R463" t="str">
        <f t="shared" si="77"/>
        <v/>
      </c>
      <c r="S463" t="str">
        <f t="shared" si="77"/>
        <v/>
      </c>
      <c r="T463" t="str">
        <f t="shared" si="77"/>
        <v/>
      </c>
      <c r="U463" t="str">
        <f t="shared" si="77"/>
        <v/>
      </c>
      <c r="V463" t="str">
        <f t="shared" si="76"/>
        <v/>
      </c>
      <c r="W463" t="str">
        <f t="shared" si="76"/>
        <v/>
      </c>
      <c r="X463" t="str">
        <f t="shared" si="76"/>
        <v/>
      </c>
      <c r="Y463" t="str">
        <f t="shared" si="76"/>
        <v/>
      </c>
      <c r="Z463" t="str">
        <f t="shared" si="76"/>
        <v/>
      </c>
      <c r="AA463" t="str">
        <f t="shared" si="76"/>
        <v/>
      </c>
      <c r="AB463" t="str">
        <f t="shared" si="76"/>
        <v/>
      </c>
      <c r="AC463" t="str">
        <f t="shared" si="76"/>
        <v/>
      </c>
      <c r="AD463" t="str">
        <f t="shared" si="76"/>
        <v/>
      </c>
      <c r="AE463" t="str">
        <f t="shared" si="76"/>
        <v/>
      </c>
      <c r="AF463" t="str">
        <f t="shared" si="76"/>
        <v/>
      </c>
      <c r="AG463" t="str">
        <f t="shared" si="76"/>
        <v/>
      </c>
      <c r="AH463">
        <f t="shared" si="74"/>
        <v>0</v>
      </c>
      <c r="AI463">
        <f t="shared" si="75"/>
        <v>1</v>
      </c>
    </row>
    <row r="464" spans="2:35" hidden="1" x14ac:dyDescent="0.2">
      <c r="B464" s="21" t="str">
        <f>IF(ISNA(LOOKUP($C464,BLIOTECAS!$B$1:$B$27,BLIOTECAS!C$1:C$27)),"",LOOKUP($C464,BLIOTECAS!$B$1:$B$27,BLIOTECAS!C$1:C$27))</f>
        <v/>
      </c>
      <c r="C464" t="str">
        <f>TABLA!E464</f>
        <v>F. Ciencias Políticas y Sociología</v>
      </c>
      <c r="D464" s="134">
        <f>TABLA!AV464</f>
        <v>0</v>
      </c>
      <c r="E464" s="271">
        <f>TABLA!BA464</f>
        <v>0</v>
      </c>
      <c r="F464" t="str">
        <f t="shared" si="77"/>
        <v/>
      </c>
      <c r="G464" t="str">
        <f t="shared" si="77"/>
        <v/>
      </c>
      <c r="H464" t="str">
        <f t="shared" si="77"/>
        <v/>
      </c>
      <c r="I464" t="str">
        <f t="shared" si="77"/>
        <v/>
      </c>
      <c r="J464" t="str">
        <f t="shared" si="77"/>
        <v/>
      </c>
      <c r="K464" t="str">
        <f t="shared" si="77"/>
        <v/>
      </c>
      <c r="L464" t="str">
        <f t="shared" si="77"/>
        <v/>
      </c>
      <c r="M464" t="str">
        <f t="shared" si="77"/>
        <v/>
      </c>
      <c r="N464" t="str">
        <f t="shared" si="77"/>
        <v/>
      </c>
      <c r="O464" t="str">
        <f t="shared" si="77"/>
        <v/>
      </c>
      <c r="P464" t="str">
        <f t="shared" si="77"/>
        <v/>
      </c>
      <c r="Q464" t="str">
        <f t="shared" si="77"/>
        <v/>
      </c>
      <c r="R464" t="str">
        <f t="shared" si="77"/>
        <v/>
      </c>
      <c r="S464" t="str">
        <f t="shared" si="77"/>
        <v/>
      </c>
      <c r="T464" t="str">
        <f t="shared" si="77"/>
        <v/>
      </c>
      <c r="U464" t="str">
        <f t="shared" ref="U464:AG479" si="78">IFERROR((IF(FIND(U$1,$E464,1)&gt;0,"x")),"")</f>
        <v/>
      </c>
      <c r="V464" t="str">
        <f t="shared" si="78"/>
        <v/>
      </c>
      <c r="W464" t="str">
        <f t="shared" si="78"/>
        <v/>
      </c>
      <c r="X464" t="str">
        <f t="shared" si="78"/>
        <v/>
      </c>
      <c r="Y464" t="str">
        <f t="shared" si="78"/>
        <v/>
      </c>
      <c r="Z464" t="str">
        <f t="shared" si="78"/>
        <v/>
      </c>
      <c r="AA464" t="str">
        <f t="shared" si="78"/>
        <v/>
      </c>
      <c r="AB464" t="str">
        <f t="shared" si="78"/>
        <v/>
      </c>
      <c r="AC464" t="str">
        <f t="shared" si="78"/>
        <v/>
      </c>
      <c r="AD464" t="str">
        <f t="shared" si="78"/>
        <v/>
      </c>
      <c r="AE464" t="str">
        <f t="shared" si="78"/>
        <v/>
      </c>
      <c r="AF464" t="str">
        <f t="shared" si="78"/>
        <v/>
      </c>
      <c r="AG464" t="str">
        <f t="shared" si="78"/>
        <v/>
      </c>
      <c r="AH464">
        <f t="shared" si="74"/>
        <v>0</v>
      </c>
      <c r="AI464">
        <f t="shared" si="75"/>
        <v>0</v>
      </c>
    </row>
    <row r="465" spans="2:35" hidden="1" x14ac:dyDescent="0.2">
      <c r="B465" s="21" t="str">
        <f>IF(ISNA(LOOKUP($C465,BLIOTECAS!$B$1:$B$27,BLIOTECAS!C$1:C$27)),"",LOOKUP($C465,BLIOTECAS!$B$1:$B$27,BLIOTECAS!C$1:C$27))</f>
        <v/>
      </c>
      <c r="C465" t="str">
        <f>TABLA!E465</f>
        <v>F. Filología</v>
      </c>
      <c r="D465" s="134">
        <f>TABLA!AV465</f>
        <v>0</v>
      </c>
      <c r="E465" s="271">
        <f>TABLA!BA465</f>
        <v>0</v>
      </c>
      <c r="F465" t="str">
        <f t="shared" ref="F465:U480" si="79">IFERROR((IF(FIND(F$1,$E465,1)&gt;0,"x")),"")</f>
        <v/>
      </c>
      <c r="G465" t="str">
        <f t="shared" si="79"/>
        <v/>
      </c>
      <c r="H465" t="str">
        <f t="shared" si="79"/>
        <v/>
      </c>
      <c r="I465" t="str">
        <f t="shared" si="79"/>
        <v/>
      </c>
      <c r="J465" t="str">
        <f t="shared" si="79"/>
        <v/>
      </c>
      <c r="K465" t="str">
        <f t="shared" si="79"/>
        <v/>
      </c>
      <c r="L465" t="str">
        <f t="shared" si="79"/>
        <v/>
      </c>
      <c r="M465" t="str">
        <f t="shared" si="79"/>
        <v/>
      </c>
      <c r="N465" t="str">
        <f t="shared" si="79"/>
        <v/>
      </c>
      <c r="O465" t="str">
        <f t="shared" si="79"/>
        <v/>
      </c>
      <c r="P465" t="str">
        <f t="shared" si="79"/>
        <v/>
      </c>
      <c r="Q465" t="str">
        <f t="shared" si="79"/>
        <v/>
      </c>
      <c r="R465" t="str">
        <f t="shared" si="79"/>
        <v/>
      </c>
      <c r="S465" t="str">
        <f t="shared" si="79"/>
        <v/>
      </c>
      <c r="T465" t="str">
        <f t="shared" si="79"/>
        <v/>
      </c>
      <c r="U465" t="str">
        <f t="shared" si="79"/>
        <v/>
      </c>
      <c r="V465" t="str">
        <f t="shared" si="78"/>
        <v/>
      </c>
      <c r="W465" t="str">
        <f t="shared" si="78"/>
        <v/>
      </c>
      <c r="X465" t="str">
        <f t="shared" si="78"/>
        <v/>
      </c>
      <c r="Y465" t="str">
        <f t="shared" si="78"/>
        <v/>
      </c>
      <c r="Z465" t="str">
        <f t="shared" si="78"/>
        <v/>
      </c>
      <c r="AA465" t="str">
        <f t="shared" si="78"/>
        <v/>
      </c>
      <c r="AB465" t="str">
        <f t="shared" si="78"/>
        <v/>
      </c>
      <c r="AC465" t="str">
        <f t="shared" si="78"/>
        <v/>
      </c>
      <c r="AD465" t="str">
        <f t="shared" si="78"/>
        <v/>
      </c>
      <c r="AE465" t="str">
        <f t="shared" si="78"/>
        <v/>
      </c>
      <c r="AF465" t="str">
        <f t="shared" si="78"/>
        <v/>
      </c>
      <c r="AG465" t="str">
        <f t="shared" si="78"/>
        <v/>
      </c>
      <c r="AH465">
        <f t="shared" si="74"/>
        <v>0</v>
      </c>
      <c r="AI465">
        <f t="shared" si="75"/>
        <v>0</v>
      </c>
    </row>
    <row r="466" spans="2:35" hidden="1" x14ac:dyDescent="0.2">
      <c r="B466" s="21" t="str">
        <f>IF(ISNA(LOOKUP($C466,BLIOTECAS!$B$1:$B$27,BLIOTECAS!C$1:C$27)),"",LOOKUP($C466,BLIOTECAS!$B$1:$B$27,BLIOTECAS!C$1:C$27))</f>
        <v/>
      </c>
      <c r="C466" t="str">
        <f>TABLA!E466</f>
        <v>F. Filosofía</v>
      </c>
      <c r="D466" s="134">
        <f>TABLA!AV466</f>
        <v>0</v>
      </c>
      <c r="E466" s="271">
        <f>TABLA!BA466</f>
        <v>0</v>
      </c>
      <c r="F466" t="str">
        <f t="shared" si="79"/>
        <v/>
      </c>
      <c r="G466" t="str">
        <f t="shared" si="79"/>
        <v/>
      </c>
      <c r="H466" t="str">
        <f t="shared" si="79"/>
        <v/>
      </c>
      <c r="I466" t="str">
        <f t="shared" si="79"/>
        <v/>
      </c>
      <c r="J466" t="str">
        <f t="shared" si="79"/>
        <v/>
      </c>
      <c r="K466" t="str">
        <f t="shared" si="79"/>
        <v/>
      </c>
      <c r="L466" t="str">
        <f t="shared" si="79"/>
        <v/>
      </c>
      <c r="M466" t="str">
        <f t="shared" si="79"/>
        <v/>
      </c>
      <c r="N466" t="str">
        <f t="shared" si="79"/>
        <v/>
      </c>
      <c r="O466" t="str">
        <f t="shared" si="79"/>
        <v/>
      </c>
      <c r="P466" t="str">
        <f t="shared" si="79"/>
        <v/>
      </c>
      <c r="Q466" t="str">
        <f t="shared" si="79"/>
        <v/>
      </c>
      <c r="R466" t="str">
        <f t="shared" si="79"/>
        <v/>
      </c>
      <c r="S466" t="str">
        <f t="shared" si="79"/>
        <v/>
      </c>
      <c r="T466" t="str">
        <f t="shared" si="79"/>
        <v/>
      </c>
      <c r="U466" t="str">
        <f t="shared" si="79"/>
        <v/>
      </c>
      <c r="V466" t="str">
        <f t="shared" si="78"/>
        <v/>
      </c>
      <c r="W466" t="str">
        <f t="shared" si="78"/>
        <v/>
      </c>
      <c r="X466" t="str">
        <f t="shared" si="78"/>
        <v/>
      </c>
      <c r="Y466" t="str">
        <f t="shared" si="78"/>
        <v/>
      </c>
      <c r="Z466" t="str">
        <f t="shared" si="78"/>
        <v/>
      </c>
      <c r="AA466" t="str">
        <f t="shared" si="78"/>
        <v/>
      </c>
      <c r="AB466" t="str">
        <f t="shared" si="78"/>
        <v/>
      </c>
      <c r="AC466" t="str">
        <f t="shared" si="78"/>
        <v/>
      </c>
      <c r="AD466" t="str">
        <f t="shared" si="78"/>
        <v/>
      </c>
      <c r="AE466" t="str">
        <f t="shared" si="78"/>
        <v/>
      </c>
      <c r="AF466" t="str">
        <f t="shared" si="78"/>
        <v/>
      </c>
      <c r="AG466" t="str">
        <f t="shared" si="78"/>
        <v/>
      </c>
      <c r="AH466">
        <f t="shared" si="74"/>
        <v>0</v>
      </c>
      <c r="AI466">
        <f t="shared" si="75"/>
        <v>0</v>
      </c>
    </row>
    <row r="467" spans="2:35" hidden="1" x14ac:dyDescent="0.2">
      <c r="B467" s="21" t="str">
        <f>IF(ISNA(LOOKUP($C467,BLIOTECAS!$B$1:$B$27,BLIOTECAS!C$1:C$27)),"",LOOKUP($C467,BLIOTECAS!$B$1:$B$27,BLIOTECAS!C$1:C$27))</f>
        <v/>
      </c>
      <c r="C467" t="str">
        <f>TABLA!E467</f>
        <v>F. Medicina</v>
      </c>
      <c r="D467" s="134">
        <f>TABLA!AV467</f>
        <v>0</v>
      </c>
      <c r="E467" s="271">
        <f>TABLA!BA467</f>
        <v>0</v>
      </c>
      <c r="F467" t="str">
        <f t="shared" si="79"/>
        <v/>
      </c>
      <c r="G467" t="str">
        <f t="shared" si="79"/>
        <v/>
      </c>
      <c r="H467" t="str">
        <f t="shared" si="79"/>
        <v/>
      </c>
      <c r="I467" t="str">
        <f t="shared" si="79"/>
        <v/>
      </c>
      <c r="J467" t="str">
        <f t="shared" si="79"/>
        <v/>
      </c>
      <c r="K467" t="str">
        <f t="shared" si="79"/>
        <v/>
      </c>
      <c r="L467" t="str">
        <f t="shared" si="79"/>
        <v/>
      </c>
      <c r="M467" t="str">
        <f t="shared" si="79"/>
        <v/>
      </c>
      <c r="N467" t="str">
        <f t="shared" si="79"/>
        <v/>
      </c>
      <c r="O467" t="str">
        <f t="shared" si="79"/>
        <v/>
      </c>
      <c r="P467" t="str">
        <f t="shared" si="79"/>
        <v/>
      </c>
      <c r="Q467" t="str">
        <f t="shared" si="79"/>
        <v/>
      </c>
      <c r="R467" t="str">
        <f t="shared" si="79"/>
        <v/>
      </c>
      <c r="S467" t="str">
        <f t="shared" si="79"/>
        <v/>
      </c>
      <c r="T467" t="str">
        <f t="shared" si="79"/>
        <v/>
      </c>
      <c r="U467" t="str">
        <f t="shared" si="79"/>
        <v/>
      </c>
      <c r="V467" t="str">
        <f t="shared" si="78"/>
        <v/>
      </c>
      <c r="W467" t="str">
        <f t="shared" si="78"/>
        <v/>
      </c>
      <c r="X467" t="str">
        <f t="shared" si="78"/>
        <v/>
      </c>
      <c r="Y467" t="str">
        <f t="shared" si="78"/>
        <v/>
      </c>
      <c r="Z467" t="str">
        <f t="shared" si="78"/>
        <v/>
      </c>
      <c r="AA467" t="str">
        <f t="shared" si="78"/>
        <v/>
      </c>
      <c r="AB467" t="str">
        <f t="shared" si="78"/>
        <v/>
      </c>
      <c r="AC467" t="str">
        <f t="shared" si="78"/>
        <v/>
      </c>
      <c r="AD467" t="str">
        <f t="shared" si="78"/>
        <v/>
      </c>
      <c r="AE467" t="str">
        <f t="shared" si="78"/>
        <v/>
      </c>
      <c r="AF467" t="str">
        <f t="shared" si="78"/>
        <v/>
      </c>
      <c r="AG467" t="str">
        <f t="shared" si="78"/>
        <v/>
      </c>
      <c r="AH467">
        <f t="shared" si="74"/>
        <v>0</v>
      </c>
      <c r="AI467">
        <f t="shared" si="75"/>
        <v>0</v>
      </c>
    </row>
    <row r="468" spans="2:35" hidden="1" x14ac:dyDescent="0.2">
      <c r="B468" s="21" t="str">
        <f>IF(ISNA(LOOKUP($C468,BLIOTECAS!$B$1:$B$27,BLIOTECAS!C$1:C$27)),"",LOOKUP($C468,BLIOTECAS!$B$1:$B$27,BLIOTECAS!C$1:C$27))</f>
        <v/>
      </c>
      <c r="C468" t="str">
        <f>TABLA!E468</f>
        <v>F. Veterinaria</v>
      </c>
      <c r="D468" s="134">
        <f>TABLA!AV468</f>
        <v>0</v>
      </c>
      <c r="E468" s="271">
        <f>TABLA!BA468</f>
        <v>0</v>
      </c>
      <c r="F468" t="str">
        <f t="shared" si="79"/>
        <v/>
      </c>
      <c r="G468" t="str">
        <f t="shared" si="79"/>
        <v/>
      </c>
      <c r="H468" t="str">
        <f t="shared" si="79"/>
        <v/>
      </c>
      <c r="I468" t="str">
        <f t="shared" si="79"/>
        <v/>
      </c>
      <c r="J468" t="str">
        <f t="shared" si="79"/>
        <v/>
      </c>
      <c r="K468" t="str">
        <f t="shared" si="79"/>
        <v/>
      </c>
      <c r="L468" t="str">
        <f t="shared" si="79"/>
        <v/>
      </c>
      <c r="M468" t="str">
        <f t="shared" si="79"/>
        <v/>
      </c>
      <c r="N468" t="str">
        <f t="shared" si="79"/>
        <v/>
      </c>
      <c r="O468" t="str">
        <f t="shared" si="79"/>
        <v/>
      </c>
      <c r="P468" t="str">
        <f t="shared" si="79"/>
        <v/>
      </c>
      <c r="Q468" t="str">
        <f t="shared" si="79"/>
        <v/>
      </c>
      <c r="R468" t="str">
        <f t="shared" si="79"/>
        <v/>
      </c>
      <c r="S468" t="str">
        <f t="shared" si="79"/>
        <v/>
      </c>
      <c r="T468" t="str">
        <f t="shared" si="79"/>
        <v/>
      </c>
      <c r="U468" t="str">
        <f t="shared" si="79"/>
        <v/>
      </c>
      <c r="V468" t="str">
        <f t="shared" si="78"/>
        <v/>
      </c>
      <c r="W468" t="str">
        <f t="shared" si="78"/>
        <v/>
      </c>
      <c r="X468" t="str">
        <f t="shared" si="78"/>
        <v/>
      </c>
      <c r="Y468" t="str">
        <f t="shared" si="78"/>
        <v/>
      </c>
      <c r="Z468" t="str">
        <f t="shared" si="78"/>
        <v/>
      </c>
      <c r="AA468" t="str">
        <f t="shared" si="78"/>
        <v/>
      </c>
      <c r="AB468" t="str">
        <f t="shared" si="78"/>
        <v/>
      </c>
      <c r="AC468" t="str">
        <f t="shared" si="78"/>
        <v/>
      </c>
      <c r="AD468" t="str">
        <f t="shared" si="78"/>
        <v/>
      </c>
      <c r="AE468" t="str">
        <f t="shared" si="78"/>
        <v/>
      </c>
      <c r="AF468" t="str">
        <f t="shared" si="78"/>
        <v/>
      </c>
      <c r="AG468" t="str">
        <f t="shared" si="78"/>
        <v/>
      </c>
      <c r="AH468">
        <f t="shared" si="74"/>
        <v>0</v>
      </c>
      <c r="AI468">
        <f t="shared" si="75"/>
        <v>0</v>
      </c>
    </row>
    <row r="469" spans="2:35" hidden="1" x14ac:dyDescent="0.2">
      <c r="B469" s="21" t="str">
        <f>IF(ISNA(LOOKUP($C469,BLIOTECAS!$B$1:$B$27,BLIOTECAS!C$1:C$27)),"",LOOKUP($C469,BLIOTECAS!$B$1:$B$27,BLIOTECAS!C$1:C$27))</f>
        <v/>
      </c>
      <c r="C469" t="str">
        <f>TABLA!E469</f>
        <v>F. Educación - Centro de Formación del Profesorado</v>
      </c>
      <c r="D469" s="134">
        <f>TABLA!AV469</f>
        <v>0</v>
      </c>
      <c r="E469" s="271">
        <f>TABLA!BA469</f>
        <v>0</v>
      </c>
      <c r="F469" t="str">
        <f t="shared" si="79"/>
        <v/>
      </c>
      <c r="G469" t="str">
        <f t="shared" si="79"/>
        <v/>
      </c>
      <c r="H469" t="str">
        <f t="shared" si="79"/>
        <v/>
      </c>
      <c r="I469" t="str">
        <f t="shared" si="79"/>
        <v/>
      </c>
      <c r="J469" t="str">
        <f t="shared" si="79"/>
        <v/>
      </c>
      <c r="K469" t="str">
        <f t="shared" si="79"/>
        <v/>
      </c>
      <c r="L469" t="str">
        <f t="shared" si="79"/>
        <v/>
      </c>
      <c r="M469" t="str">
        <f t="shared" si="79"/>
        <v/>
      </c>
      <c r="N469" t="str">
        <f t="shared" si="79"/>
        <v/>
      </c>
      <c r="O469" t="str">
        <f t="shared" si="79"/>
        <v/>
      </c>
      <c r="P469" t="str">
        <f t="shared" si="79"/>
        <v/>
      </c>
      <c r="Q469" t="str">
        <f t="shared" si="79"/>
        <v/>
      </c>
      <c r="R469" t="str">
        <f t="shared" si="79"/>
        <v/>
      </c>
      <c r="S469" t="str">
        <f t="shared" si="79"/>
        <v/>
      </c>
      <c r="T469" t="str">
        <f t="shared" si="79"/>
        <v/>
      </c>
      <c r="U469" t="str">
        <f t="shared" si="79"/>
        <v/>
      </c>
      <c r="V469" t="str">
        <f t="shared" si="78"/>
        <v/>
      </c>
      <c r="W469" t="str">
        <f t="shared" si="78"/>
        <v/>
      </c>
      <c r="X469" t="str">
        <f t="shared" si="78"/>
        <v/>
      </c>
      <c r="Y469" t="str">
        <f t="shared" si="78"/>
        <v/>
      </c>
      <c r="Z469" t="str">
        <f t="shared" si="78"/>
        <v/>
      </c>
      <c r="AA469" t="str">
        <f t="shared" si="78"/>
        <v/>
      </c>
      <c r="AB469" t="str">
        <f t="shared" si="78"/>
        <v/>
      </c>
      <c r="AC469" t="str">
        <f t="shared" si="78"/>
        <v/>
      </c>
      <c r="AD469" t="str">
        <f t="shared" si="78"/>
        <v/>
      </c>
      <c r="AE469" t="str">
        <f t="shared" si="78"/>
        <v/>
      </c>
      <c r="AF469" t="str">
        <f t="shared" si="78"/>
        <v/>
      </c>
      <c r="AG469" t="str">
        <f t="shared" si="78"/>
        <v/>
      </c>
      <c r="AH469">
        <f t="shared" si="74"/>
        <v>0</v>
      </c>
      <c r="AI469">
        <f t="shared" si="75"/>
        <v>0</v>
      </c>
    </row>
    <row r="470" spans="2:35" hidden="1" x14ac:dyDescent="0.2">
      <c r="B470" s="21" t="str">
        <f>IF(ISNA(LOOKUP($C470,BLIOTECAS!$B$1:$B$27,BLIOTECAS!C$1:C$27)),"",LOOKUP($C470,BLIOTECAS!$B$1:$B$27,BLIOTECAS!C$1:C$27))</f>
        <v/>
      </c>
      <c r="C470" t="str">
        <f>TABLA!E470</f>
        <v>F. Ciencias de la Información</v>
      </c>
      <c r="D470" s="134">
        <f>TABLA!AV470</f>
        <v>0</v>
      </c>
      <c r="E470" s="271">
        <f>TABLA!BA470</f>
        <v>0</v>
      </c>
      <c r="F470" t="str">
        <f t="shared" si="79"/>
        <v/>
      </c>
      <c r="G470" t="str">
        <f t="shared" si="79"/>
        <v/>
      </c>
      <c r="H470" t="str">
        <f t="shared" si="79"/>
        <v/>
      </c>
      <c r="I470" t="str">
        <f t="shared" si="79"/>
        <v/>
      </c>
      <c r="J470" t="str">
        <f t="shared" si="79"/>
        <v/>
      </c>
      <c r="K470" t="str">
        <f t="shared" si="79"/>
        <v/>
      </c>
      <c r="L470" t="str">
        <f t="shared" si="79"/>
        <v/>
      </c>
      <c r="M470" t="str">
        <f t="shared" si="79"/>
        <v/>
      </c>
      <c r="N470" t="str">
        <f t="shared" si="79"/>
        <v/>
      </c>
      <c r="O470" t="str">
        <f t="shared" si="79"/>
        <v/>
      </c>
      <c r="P470" t="str">
        <f t="shared" si="79"/>
        <v/>
      </c>
      <c r="Q470" t="str">
        <f t="shared" si="79"/>
        <v/>
      </c>
      <c r="R470" t="str">
        <f t="shared" si="79"/>
        <v/>
      </c>
      <c r="S470" t="str">
        <f t="shared" si="79"/>
        <v/>
      </c>
      <c r="T470" t="str">
        <f t="shared" si="79"/>
        <v/>
      </c>
      <c r="U470" t="str">
        <f t="shared" si="79"/>
        <v/>
      </c>
      <c r="V470" t="str">
        <f t="shared" si="78"/>
        <v/>
      </c>
      <c r="W470" t="str">
        <f t="shared" si="78"/>
        <v/>
      </c>
      <c r="X470" t="str">
        <f t="shared" si="78"/>
        <v/>
      </c>
      <c r="Y470" t="str">
        <f t="shared" si="78"/>
        <v/>
      </c>
      <c r="Z470" t="str">
        <f t="shared" si="78"/>
        <v/>
      </c>
      <c r="AA470" t="str">
        <f t="shared" si="78"/>
        <v/>
      </c>
      <c r="AB470" t="str">
        <f t="shared" si="78"/>
        <v/>
      </c>
      <c r="AC470" t="str">
        <f t="shared" si="78"/>
        <v/>
      </c>
      <c r="AD470" t="str">
        <f t="shared" si="78"/>
        <v/>
      </c>
      <c r="AE470" t="str">
        <f t="shared" si="78"/>
        <v/>
      </c>
      <c r="AF470" t="str">
        <f t="shared" si="78"/>
        <v/>
      </c>
      <c r="AG470" t="str">
        <f t="shared" si="78"/>
        <v/>
      </c>
      <c r="AH470">
        <f t="shared" si="74"/>
        <v>0</v>
      </c>
      <c r="AI470">
        <f t="shared" si="75"/>
        <v>0</v>
      </c>
    </row>
    <row r="471" spans="2:35" ht="25.5" hidden="1" x14ac:dyDescent="0.2">
      <c r="B471" s="21" t="str">
        <f>IF(ISNA(LOOKUP($C471,BLIOTECAS!$B$1:$B$27,BLIOTECAS!C$1:C$27)),"",LOOKUP($C471,BLIOTECAS!$B$1:$B$27,BLIOTECAS!C$1:C$27))</f>
        <v/>
      </c>
      <c r="C471" t="str">
        <f>TABLA!E471</f>
        <v>F. Geografía e Historia</v>
      </c>
      <c r="D471" s="134">
        <f>TABLA!AV471</f>
        <v>0</v>
      </c>
      <c r="E471" s="271" t="str">
        <f>TABLA!BA471</f>
        <v>Por favor, URGENTE, cambien el buscador que hay ahora. Mucho peor; pones un título exacto en la opción título y sale como búsqueda 15 o 10.</v>
      </c>
      <c r="F471" t="str">
        <f t="shared" si="79"/>
        <v/>
      </c>
      <c r="G471" t="str">
        <f t="shared" si="79"/>
        <v/>
      </c>
      <c r="H471" t="str">
        <f t="shared" si="79"/>
        <v/>
      </c>
      <c r="I471" t="str">
        <f t="shared" si="79"/>
        <v/>
      </c>
      <c r="J471" t="str">
        <f t="shared" si="79"/>
        <v/>
      </c>
      <c r="K471" t="str">
        <f t="shared" si="79"/>
        <v/>
      </c>
      <c r="L471" t="str">
        <f t="shared" si="79"/>
        <v/>
      </c>
      <c r="M471" t="str">
        <f t="shared" si="79"/>
        <v/>
      </c>
      <c r="N471" t="str">
        <f t="shared" si="79"/>
        <v/>
      </c>
      <c r="O471" t="str">
        <f t="shared" si="79"/>
        <v/>
      </c>
      <c r="P471" t="str">
        <f t="shared" si="79"/>
        <v>x</v>
      </c>
      <c r="Q471" t="str">
        <f t="shared" si="79"/>
        <v/>
      </c>
      <c r="R471" t="str">
        <f t="shared" si="79"/>
        <v/>
      </c>
      <c r="S471" t="str">
        <f t="shared" si="79"/>
        <v/>
      </c>
      <c r="T471" t="str">
        <f t="shared" si="79"/>
        <v/>
      </c>
      <c r="U471" t="str">
        <f t="shared" si="79"/>
        <v/>
      </c>
      <c r="V471" t="str">
        <f t="shared" si="78"/>
        <v/>
      </c>
      <c r="W471" t="str">
        <f t="shared" si="78"/>
        <v/>
      </c>
      <c r="X471" t="str">
        <f t="shared" si="78"/>
        <v/>
      </c>
      <c r="Y471" t="str">
        <f t="shared" si="78"/>
        <v/>
      </c>
      <c r="Z471" t="str">
        <f t="shared" si="78"/>
        <v/>
      </c>
      <c r="AA471" t="str">
        <f t="shared" si="78"/>
        <v/>
      </c>
      <c r="AB471" t="str">
        <f t="shared" si="78"/>
        <v/>
      </c>
      <c r="AC471" t="str">
        <f t="shared" si="78"/>
        <v/>
      </c>
      <c r="AD471" t="str">
        <f t="shared" si="78"/>
        <v/>
      </c>
      <c r="AE471" t="str">
        <f t="shared" si="78"/>
        <v/>
      </c>
      <c r="AF471" t="str">
        <f t="shared" si="78"/>
        <v/>
      </c>
      <c r="AG471" t="str">
        <f t="shared" si="78"/>
        <v/>
      </c>
      <c r="AH471">
        <f t="shared" si="74"/>
        <v>0</v>
      </c>
      <c r="AI471">
        <f t="shared" si="75"/>
        <v>1</v>
      </c>
    </row>
    <row r="472" spans="2:35" hidden="1" x14ac:dyDescent="0.2">
      <c r="B472" s="21" t="str">
        <f>IF(ISNA(LOOKUP($C472,BLIOTECAS!$B$1:$B$27,BLIOTECAS!C$1:C$27)),"",LOOKUP($C472,BLIOTECAS!$B$1:$B$27,BLIOTECAS!C$1:C$27))</f>
        <v/>
      </c>
      <c r="C472" t="str">
        <f>TABLA!E472</f>
        <v>F. Psicología</v>
      </c>
      <c r="D472" s="134">
        <f>TABLA!AV472</f>
        <v>0</v>
      </c>
      <c r="E472" s="271">
        <f>TABLA!BA472</f>
        <v>0</v>
      </c>
      <c r="F472" t="str">
        <f t="shared" si="79"/>
        <v/>
      </c>
      <c r="G472" t="str">
        <f t="shared" si="79"/>
        <v/>
      </c>
      <c r="H472" t="str">
        <f t="shared" si="79"/>
        <v/>
      </c>
      <c r="I472" t="str">
        <f t="shared" si="79"/>
        <v/>
      </c>
      <c r="J472" t="str">
        <f t="shared" si="79"/>
        <v/>
      </c>
      <c r="K472" t="str">
        <f t="shared" si="79"/>
        <v/>
      </c>
      <c r="L472" t="str">
        <f t="shared" si="79"/>
        <v/>
      </c>
      <c r="M472" t="str">
        <f t="shared" si="79"/>
        <v/>
      </c>
      <c r="N472" t="str">
        <f t="shared" si="79"/>
        <v/>
      </c>
      <c r="O472" t="str">
        <f t="shared" si="79"/>
        <v/>
      </c>
      <c r="P472" t="str">
        <f t="shared" si="79"/>
        <v/>
      </c>
      <c r="Q472" t="str">
        <f t="shared" si="79"/>
        <v/>
      </c>
      <c r="R472" t="str">
        <f t="shared" si="79"/>
        <v/>
      </c>
      <c r="S472" t="str">
        <f t="shared" si="79"/>
        <v/>
      </c>
      <c r="T472" t="str">
        <f t="shared" si="79"/>
        <v/>
      </c>
      <c r="U472" t="str">
        <f t="shared" si="79"/>
        <v/>
      </c>
      <c r="V472" t="str">
        <f t="shared" si="78"/>
        <v/>
      </c>
      <c r="W472" t="str">
        <f t="shared" si="78"/>
        <v/>
      </c>
      <c r="X472" t="str">
        <f t="shared" si="78"/>
        <v/>
      </c>
      <c r="Y472" t="str">
        <f t="shared" si="78"/>
        <v/>
      </c>
      <c r="Z472" t="str">
        <f t="shared" si="78"/>
        <v/>
      </c>
      <c r="AA472" t="str">
        <f t="shared" si="78"/>
        <v/>
      </c>
      <c r="AB472" t="str">
        <f t="shared" si="78"/>
        <v/>
      </c>
      <c r="AC472" t="str">
        <f t="shared" si="78"/>
        <v/>
      </c>
      <c r="AD472" t="str">
        <f t="shared" si="78"/>
        <v/>
      </c>
      <c r="AE472" t="str">
        <f t="shared" si="78"/>
        <v/>
      </c>
      <c r="AF472" t="str">
        <f t="shared" si="78"/>
        <v/>
      </c>
      <c r="AG472" t="str">
        <f t="shared" si="78"/>
        <v/>
      </c>
      <c r="AH472">
        <f t="shared" si="74"/>
        <v>0</v>
      </c>
      <c r="AI472">
        <f t="shared" si="75"/>
        <v>0</v>
      </c>
    </row>
    <row r="473" spans="2:35" hidden="1" x14ac:dyDescent="0.2">
      <c r="B473" s="21" t="str">
        <f>IF(ISNA(LOOKUP($C473,BLIOTECAS!$B$1:$B$27,BLIOTECAS!C$1:C$27)),"",LOOKUP($C473,BLIOTECAS!$B$1:$B$27,BLIOTECAS!C$1:C$27))</f>
        <v/>
      </c>
      <c r="C473" t="str">
        <f>TABLA!E473</f>
        <v>F. Educación - Centro de Formación del Profesorado</v>
      </c>
      <c r="D473" s="134" t="str">
        <f>TABLA!AV473</f>
        <v>acceso a más revistas científicas on line</v>
      </c>
      <c r="E473" s="271">
        <f>TABLA!BA473</f>
        <v>0</v>
      </c>
      <c r="F473" t="str">
        <f t="shared" si="79"/>
        <v/>
      </c>
      <c r="G473" t="str">
        <f t="shared" si="79"/>
        <v/>
      </c>
      <c r="H473" t="str">
        <f t="shared" si="79"/>
        <v/>
      </c>
      <c r="I473" t="str">
        <f t="shared" si="79"/>
        <v/>
      </c>
      <c r="J473" t="str">
        <f t="shared" si="79"/>
        <v/>
      </c>
      <c r="K473" t="str">
        <f t="shared" si="79"/>
        <v/>
      </c>
      <c r="L473" t="str">
        <f t="shared" si="79"/>
        <v/>
      </c>
      <c r="M473" t="str">
        <f t="shared" si="79"/>
        <v/>
      </c>
      <c r="N473" t="str">
        <f t="shared" si="79"/>
        <v/>
      </c>
      <c r="O473" t="str">
        <f t="shared" si="79"/>
        <v/>
      </c>
      <c r="P473" t="str">
        <f t="shared" si="79"/>
        <v/>
      </c>
      <c r="Q473" t="str">
        <f t="shared" si="79"/>
        <v/>
      </c>
      <c r="R473" t="str">
        <f t="shared" si="79"/>
        <v/>
      </c>
      <c r="S473" t="str">
        <f t="shared" si="79"/>
        <v/>
      </c>
      <c r="T473" t="str">
        <f t="shared" si="79"/>
        <v/>
      </c>
      <c r="U473" t="str">
        <f t="shared" si="79"/>
        <v/>
      </c>
      <c r="V473" t="str">
        <f t="shared" si="78"/>
        <v/>
      </c>
      <c r="W473" t="str">
        <f t="shared" si="78"/>
        <v/>
      </c>
      <c r="X473" t="str">
        <f t="shared" si="78"/>
        <v/>
      </c>
      <c r="Y473" t="str">
        <f t="shared" si="78"/>
        <v/>
      </c>
      <c r="Z473" t="str">
        <f t="shared" si="78"/>
        <v/>
      </c>
      <c r="AA473" t="str">
        <f t="shared" si="78"/>
        <v/>
      </c>
      <c r="AB473" t="str">
        <f t="shared" si="78"/>
        <v/>
      </c>
      <c r="AC473" t="str">
        <f t="shared" si="78"/>
        <v/>
      </c>
      <c r="AD473" t="str">
        <f t="shared" si="78"/>
        <v/>
      </c>
      <c r="AE473" t="str">
        <f t="shared" si="78"/>
        <v/>
      </c>
      <c r="AF473" t="str">
        <f t="shared" si="78"/>
        <v/>
      </c>
      <c r="AG473" t="str">
        <f t="shared" si="78"/>
        <v/>
      </c>
      <c r="AH473">
        <f t="shared" si="74"/>
        <v>1</v>
      </c>
      <c r="AI473">
        <f t="shared" si="75"/>
        <v>0</v>
      </c>
    </row>
    <row r="474" spans="2:35" hidden="1" x14ac:dyDescent="0.2">
      <c r="B474" s="21" t="str">
        <f>IF(ISNA(LOOKUP($C474,BLIOTECAS!$B$1:$B$27,BLIOTECAS!C$1:C$27)),"",LOOKUP($C474,BLIOTECAS!$B$1:$B$27,BLIOTECAS!C$1:C$27))</f>
        <v/>
      </c>
      <c r="C474" t="str">
        <f>TABLA!E474</f>
        <v>F. Medicina</v>
      </c>
      <c r="D474" s="134">
        <f>TABLA!AV474</f>
        <v>0</v>
      </c>
      <c r="E474" s="271">
        <f>TABLA!BA474</f>
        <v>0</v>
      </c>
      <c r="F474" t="str">
        <f t="shared" si="79"/>
        <v/>
      </c>
      <c r="G474" t="str">
        <f t="shared" si="79"/>
        <v/>
      </c>
      <c r="H474" t="str">
        <f t="shared" si="79"/>
        <v/>
      </c>
      <c r="I474" t="str">
        <f t="shared" si="79"/>
        <v/>
      </c>
      <c r="J474" t="str">
        <f t="shared" si="79"/>
        <v/>
      </c>
      <c r="K474" t="str">
        <f t="shared" si="79"/>
        <v/>
      </c>
      <c r="L474" t="str">
        <f t="shared" si="79"/>
        <v/>
      </c>
      <c r="M474" t="str">
        <f t="shared" si="79"/>
        <v/>
      </c>
      <c r="N474" t="str">
        <f t="shared" si="79"/>
        <v/>
      </c>
      <c r="O474" t="str">
        <f t="shared" si="79"/>
        <v/>
      </c>
      <c r="P474" t="str">
        <f t="shared" si="79"/>
        <v/>
      </c>
      <c r="Q474" t="str">
        <f t="shared" si="79"/>
        <v/>
      </c>
      <c r="R474" t="str">
        <f t="shared" si="79"/>
        <v/>
      </c>
      <c r="S474" t="str">
        <f t="shared" si="79"/>
        <v/>
      </c>
      <c r="T474" t="str">
        <f t="shared" si="79"/>
        <v/>
      </c>
      <c r="U474" t="str">
        <f t="shared" si="79"/>
        <v/>
      </c>
      <c r="V474" t="str">
        <f t="shared" si="78"/>
        <v/>
      </c>
      <c r="W474" t="str">
        <f t="shared" si="78"/>
        <v/>
      </c>
      <c r="X474" t="str">
        <f t="shared" si="78"/>
        <v/>
      </c>
      <c r="Y474" t="str">
        <f t="shared" si="78"/>
        <v/>
      </c>
      <c r="Z474" t="str">
        <f t="shared" si="78"/>
        <v/>
      </c>
      <c r="AA474" t="str">
        <f t="shared" si="78"/>
        <v/>
      </c>
      <c r="AB474" t="str">
        <f t="shared" si="78"/>
        <v/>
      </c>
      <c r="AC474" t="str">
        <f t="shared" si="78"/>
        <v/>
      </c>
      <c r="AD474" t="str">
        <f t="shared" si="78"/>
        <v/>
      </c>
      <c r="AE474" t="str">
        <f t="shared" si="78"/>
        <v/>
      </c>
      <c r="AF474" t="str">
        <f t="shared" si="78"/>
        <v/>
      </c>
      <c r="AG474" t="str">
        <f t="shared" si="78"/>
        <v/>
      </c>
      <c r="AH474">
        <f t="shared" si="74"/>
        <v>0</v>
      </c>
      <c r="AI474">
        <f t="shared" si="75"/>
        <v>0</v>
      </c>
    </row>
    <row r="475" spans="2:35" hidden="1" x14ac:dyDescent="0.2">
      <c r="B475" s="21" t="str">
        <f>IF(ISNA(LOOKUP($C475,BLIOTECAS!$B$1:$B$27,BLIOTECAS!C$1:C$27)),"",LOOKUP($C475,BLIOTECAS!$B$1:$B$27,BLIOTECAS!C$1:C$27))</f>
        <v/>
      </c>
      <c r="C475" t="str">
        <f>TABLA!E475</f>
        <v>F. Veterinaria</v>
      </c>
      <c r="D475" s="134">
        <f>TABLA!AV475</f>
        <v>0</v>
      </c>
      <c r="E475" s="271">
        <f>TABLA!BA475</f>
        <v>0</v>
      </c>
      <c r="F475" t="str">
        <f t="shared" si="79"/>
        <v/>
      </c>
      <c r="G475" t="str">
        <f t="shared" si="79"/>
        <v/>
      </c>
      <c r="H475" t="str">
        <f t="shared" si="79"/>
        <v/>
      </c>
      <c r="I475" t="str">
        <f t="shared" si="79"/>
        <v/>
      </c>
      <c r="J475" t="str">
        <f t="shared" si="79"/>
        <v/>
      </c>
      <c r="K475" t="str">
        <f t="shared" si="79"/>
        <v/>
      </c>
      <c r="L475" t="str">
        <f t="shared" si="79"/>
        <v/>
      </c>
      <c r="M475" t="str">
        <f t="shared" si="79"/>
        <v/>
      </c>
      <c r="N475" t="str">
        <f t="shared" si="79"/>
        <v/>
      </c>
      <c r="O475" t="str">
        <f t="shared" si="79"/>
        <v/>
      </c>
      <c r="P475" t="str">
        <f t="shared" si="79"/>
        <v/>
      </c>
      <c r="Q475" t="str">
        <f t="shared" si="79"/>
        <v/>
      </c>
      <c r="R475" t="str">
        <f t="shared" si="79"/>
        <v/>
      </c>
      <c r="S475" t="str">
        <f t="shared" si="79"/>
        <v/>
      </c>
      <c r="T475" t="str">
        <f t="shared" si="79"/>
        <v/>
      </c>
      <c r="U475" t="str">
        <f t="shared" si="79"/>
        <v/>
      </c>
      <c r="V475" t="str">
        <f t="shared" si="78"/>
        <v/>
      </c>
      <c r="W475" t="str">
        <f t="shared" si="78"/>
        <v/>
      </c>
      <c r="X475" t="str">
        <f t="shared" si="78"/>
        <v/>
      </c>
      <c r="Y475" t="str">
        <f t="shared" si="78"/>
        <v/>
      </c>
      <c r="Z475" t="str">
        <f t="shared" si="78"/>
        <v/>
      </c>
      <c r="AA475" t="str">
        <f t="shared" si="78"/>
        <v/>
      </c>
      <c r="AB475" t="str">
        <f t="shared" si="78"/>
        <v/>
      </c>
      <c r="AC475" t="str">
        <f t="shared" si="78"/>
        <v/>
      </c>
      <c r="AD475" t="str">
        <f t="shared" si="78"/>
        <v/>
      </c>
      <c r="AE475" t="str">
        <f t="shared" si="78"/>
        <v/>
      </c>
      <c r="AF475" t="str">
        <f t="shared" si="78"/>
        <v/>
      </c>
      <c r="AG475" t="str">
        <f t="shared" si="78"/>
        <v/>
      </c>
      <c r="AH475">
        <f t="shared" si="74"/>
        <v>0</v>
      </c>
      <c r="AI475">
        <f t="shared" si="75"/>
        <v>0</v>
      </c>
    </row>
    <row r="476" spans="2:35" ht="38.25" hidden="1" x14ac:dyDescent="0.2">
      <c r="B476" s="21" t="str">
        <f>IF(ISNA(LOOKUP($C476,BLIOTECAS!$B$1:$B$27,BLIOTECAS!C$1:C$27)),"",LOOKUP($C476,BLIOTECAS!$B$1:$B$27,BLIOTECAS!C$1:C$27))</f>
        <v/>
      </c>
      <c r="C476" t="str">
        <f>TABLA!E476</f>
        <v>F. Farmacia</v>
      </c>
      <c r="D476" s="134">
        <f>TABLA!AV476</f>
        <v>0</v>
      </c>
      <c r="E476" s="271" t="str">
        <f>TABLA!BA476</f>
        <v>Que haya mas ordenadores para los alumnos, hoy son imprescindibles. Se pasan en la Facultad mas de 8 horas y deberian ver que la biblioteca les puede servir para completar su formacion.</v>
      </c>
      <c r="F476" t="str">
        <f t="shared" si="79"/>
        <v/>
      </c>
      <c r="G476" t="str">
        <f t="shared" si="79"/>
        <v/>
      </c>
      <c r="H476" t="str">
        <f t="shared" si="79"/>
        <v/>
      </c>
      <c r="I476" t="str">
        <f t="shared" si="79"/>
        <v/>
      </c>
      <c r="J476" t="str">
        <f t="shared" si="79"/>
        <v/>
      </c>
      <c r="K476" t="str">
        <f t="shared" si="79"/>
        <v/>
      </c>
      <c r="L476" t="str">
        <f t="shared" si="79"/>
        <v/>
      </c>
      <c r="M476" t="str">
        <f t="shared" si="79"/>
        <v/>
      </c>
      <c r="N476" t="str">
        <f t="shared" si="79"/>
        <v/>
      </c>
      <c r="O476" t="str">
        <f t="shared" si="79"/>
        <v/>
      </c>
      <c r="P476" t="str">
        <f t="shared" si="79"/>
        <v>x</v>
      </c>
      <c r="Q476" t="str">
        <f t="shared" si="79"/>
        <v/>
      </c>
      <c r="R476" t="str">
        <f t="shared" si="79"/>
        <v/>
      </c>
      <c r="S476" t="str">
        <f t="shared" si="79"/>
        <v/>
      </c>
      <c r="T476" t="str">
        <f t="shared" si="79"/>
        <v/>
      </c>
      <c r="U476" t="str">
        <f t="shared" si="79"/>
        <v/>
      </c>
      <c r="V476" t="str">
        <f t="shared" si="78"/>
        <v/>
      </c>
      <c r="W476" t="str">
        <f t="shared" si="78"/>
        <v/>
      </c>
      <c r="X476" t="str">
        <f t="shared" si="78"/>
        <v>x</v>
      </c>
      <c r="Y476" t="str">
        <f t="shared" si="78"/>
        <v/>
      </c>
      <c r="Z476" t="str">
        <f t="shared" si="78"/>
        <v/>
      </c>
      <c r="AA476" t="str">
        <f t="shared" si="78"/>
        <v/>
      </c>
      <c r="AB476" t="str">
        <f t="shared" si="78"/>
        <v/>
      </c>
      <c r="AC476" t="str">
        <f t="shared" si="78"/>
        <v/>
      </c>
      <c r="AD476" t="str">
        <f t="shared" si="78"/>
        <v/>
      </c>
      <c r="AE476" t="str">
        <f t="shared" si="78"/>
        <v/>
      </c>
      <c r="AF476" t="str">
        <f t="shared" si="78"/>
        <v/>
      </c>
      <c r="AG476" t="str">
        <f t="shared" si="78"/>
        <v/>
      </c>
      <c r="AH476">
        <f t="shared" si="74"/>
        <v>0</v>
      </c>
      <c r="AI476">
        <f t="shared" si="75"/>
        <v>1</v>
      </c>
    </row>
    <row r="477" spans="2:35" hidden="1" x14ac:dyDescent="0.2">
      <c r="B477" s="21" t="str">
        <f>IF(ISNA(LOOKUP($C477,BLIOTECAS!$B$1:$B$27,BLIOTECAS!C$1:C$27)),"",LOOKUP($C477,BLIOTECAS!$B$1:$B$27,BLIOTECAS!C$1:C$27))</f>
        <v/>
      </c>
      <c r="C477" t="str">
        <f>TABLA!E477</f>
        <v>F. Psicología</v>
      </c>
      <c r="D477" s="134">
        <f>TABLA!AV477</f>
        <v>0</v>
      </c>
      <c r="E477" s="271" t="str">
        <f>TABLA!BA477</f>
        <v>LLevo 3 meses en la Universidad</v>
      </c>
      <c r="F477" t="str">
        <f t="shared" si="79"/>
        <v/>
      </c>
      <c r="G477" t="str">
        <f t="shared" si="79"/>
        <v/>
      </c>
      <c r="H477" t="str">
        <f t="shared" si="79"/>
        <v/>
      </c>
      <c r="I477" t="str">
        <f t="shared" si="79"/>
        <v/>
      </c>
      <c r="J477" t="str">
        <f t="shared" si="79"/>
        <v/>
      </c>
      <c r="K477" t="str">
        <f t="shared" si="79"/>
        <v/>
      </c>
      <c r="L477" t="str">
        <f t="shared" si="79"/>
        <v/>
      </c>
      <c r="M477" t="str">
        <f t="shared" si="79"/>
        <v/>
      </c>
      <c r="N477" t="str">
        <f t="shared" si="79"/>
        <v/>
      </c>
      <c r="O477" t="str">
        <f t="shared" si="79"/>
        <v/>
      </c>
      <c r="P477" t="str">
        <f t="shared" si="79"/>
        <v/>
      </c>
      <c r="Q477" t="str">
        <f t="shared" si="79"/>
        <v/>
      </c>
      <c r="R477" t="str">
        <f t="shared" si="79"/>
        <v/>
      </c>
      <c r="S477" t="str">
        <f t="shared" si="79"/>
        <v/>
      </c>
      <c r="T477" t="str">
        <f t="shared" si="79"/>
        <v/>
      </c>
      <c r="U477" t="str">
        <f t="shared" si="79"/>
        <v/>
      </c>
      <c r="V477" t="str">
        <f t="shared" si="78"/>
        <v/>
      </c>
      <c r="W477" t="str">
        <f t="shared" si="78"/>
        <v/>
      </c>
      <c r="X477" t="str">
        <f t="shared" si="78"/>
        <v/>
      </c>
      <c r="Y477" t="str">
        <f t="shared" si="78"/>
        <v/>
      </c>
      <c r="Z477" t="str">
        <f t="shared" si="78"/>
        <v/>
      </c>
      <c r="AA477" t="str">
        <f t="shared" si="78"/>
        <v/>
      </c>
      <c r="AB477" t="str">
        <f t="shared" si="78"/>
        <v/>
      </c>
      <c r="AC477" t="str">
        <f t="shared" si="78"/>
        <v/>
      </c>
      <c r="AD477" t="str">
        <f t="shared" si="78"/>
        <v/>
      </c>
      <c r="AE477" t="str">
        <f t="shared" si="78"/>
        <v/>
      </c>
      <c r="AF477" t="str">
        <f t="shared" si="78"/>
        <v/>
      </c>
      <c r="AG477" t="str">
        <f t="shared" si="78"/>
        <v/>
      </c>
      <c r="AH477">
        <f t="shared" si="74"/>
        <v>0</v>
      </c>
      <c r="AI477">
        <f t="shared" si="75"/>
        <v>1</v>
      </c>
    </row>
    <row r="478" spans="2:35" ht="114.75" hidden="1" x14ac:dyDescent="0.2">
      <c r="B478" s="21" t="str">
        <f>IF(ISNA(LOOKUP($C478,BLIOTECAS!$B$1:$B$27,BLIOTECAS!C$1:C$27)),"",LOOKUP($C478,BLIOTECAS!$B$1:$B$27,BLIOTECAS!C$1:C$27))</f>
        <v/>
      </c>
      <c r="C478" t="str">
        <f>TABLA!E478</f>
        <v>F. Bellas Artes</v>
      </c>
      <c r="D478" s="134" t="str">
        <f>TABLA!AV478</f>
        <v>Me gustaría que organizara reuniones de los investigadores con un responsable de la Biblioteca para familiarizarnos con la utilización de herramientas web para nuestro trabajo de investigación. Además sería interesante que se hicieran presentaciones de libros por parte de sus autores a los alumnos en el ambiente universitario, para acercarles el material. Muchas gracias.</v>
      </c>
      <c r="E478" s="271">
        <f>TABLA!BA478</f>
        <v>0</v>
      </c>
      <c r="F478" t="str">
        <f t="shared" si="79"/>
        <v/>
      </c>
      <c r="G478" t="str">
        <f t="shared" si="79"/>
        <v/>
      </c>
      <c r="H478" t="str">
        <f t="shared" si="79"/>
        <v/>
      </c>
      <c r="I478" t="str">
        <f t="shared" si="79"/>
        <v/>
      </c>
      <c r="J478" t="str">
        <f t="shared" si="79"/>
        <v/>
      </c>
      <c r="K478" t="str">
        <f t="shared" si="79"/>
        <v/>
      </c>
      <c r="L478" t="str">
        <f t="shared" si="79"/>
        <v/>
      </c>
      <c r="M478" t="str">
        <f t="shared" si="79"/>
        <v/>
      </c>
      <c r="N478" t="str">
        <f t="shared" si="79"/>
        <v/>
      </c>
      <c r="O478" t="str">
        <f t="shared" si="79"/>
        <v/>
      </c>
      <c r="P478" t="str">
        <f t="shared" si="79"/>
        <v/>
      </c>
      <c r="Q478" t="str">
        <f t="shared" si="79"/>
        <v/>
      </c>
      <c r="R478" t="str">
        <f t="shared" si="79"/>
        <v/>
      </c>
      <c r="S478" t="str">
        <f t="shared" si="79"/>
        <v/>
      </c>
      <c r="T478" t="str">
        <f t="shared" si="79"/>
        <v/>
      </c>
      <c r="U478" t="str">
        <f t="shared" si="79"/>
        <v/>
      </c>
      <c r="V478" t="str">
        <f t="shared" si="78"/>
        <v/>
      </c>
      <c r="W478" t="str">
        <f t="shared" si="78"/>
        <v/>
      </c>
      <c r="X478" t="str">
        <f t="shared" si="78"/>
        <v/>
      </c>
      <c r="Y478" t="str">
        <f t="shared" si="78"/>
        <v/>
      </c>
      <c r="Z478" t="str">
        <f t="shared" si="78"/>
        <v/>
      </c>
      <c r="AA478" t="str">
        <f t="shared" si="78"/>
        <v/>
      </c>
      <c r="AB478" t="str">
        <f t="shared" si="78"/>
        <v/>
      </c>
      <c r="AC478" t="str">
        <f t="shared" si="78"/>
        <v/>
      </c>
      <c r="AD478" t="str">
        <f t="shared" si="78"/>
        <v/>
      </c>
      <c r="AE478" t="str">
        <f t="shared" si="78"/>
        <v/>
      </c>
      <c r="AF478" t="str">
        <f t="shared" si="78"/>
        <v/>
      </c>
      <c r="AG478" t="str">
        <f t="shared" si="78"/>
        <v/>
      </c>
      <c r="AH478">
        <f t="shared" si="74"/>
        <v>1</v>
      </c>
      <c r="AI478">
        <f t="shared" si="75"/>
        <v>0</v>
      </c>
    </row>
    <row r="479" spans="2:35" hidden="1" x14ac:dyDescent="0.2">
      <c r="B479" s="21" t="str">
        <f>IF(ISNA(LOOKUP($C479,BLIOTECAS!$B$1:$B$27,BLIOTECAS!C$1:C$27)),"",LOOKUP($C479,BLIOTECAS!$B$1:$B$27,BLIOTECAS!C$1:C$27))</f>
        <v/>
      </c>
      <c r="C479" t="str">
        <f>TABLA!E479</f>
        <v>F. Geografía e Historia</v>
      </c>
      <c r="D479" s="134">
        <f>TABLA!AV479</f>
        <v>0</v>
      </c>
      <c r="E479" s="271">
        <f>TABLA!BA479</f>
        <v>0</v>
      </c>
      <c r="F479" t="str">
        <f t="shared" si="79"/>
        <v/>
      </c>
      <c r="G479" t="str">
        <f t="shared" si="79"/>
        <v/>
      </c>
      <c r="H479" t="str">
        <f t="shared" si="79"/>
        <v/>
      </c>
      <c r="I479" t="str">
        <f t="shared" si="79"/>
        <v/>
      </c>
      <c r="J479" t="str">
        <f t="shared" si="79"/>
        <v/>
      </c>
      <c r="K479" t="str">
        <f t="shared" si="79"/>
        <v/>
      </c>
      <c r="L479" t="str">
        <f t="shared" si="79"/>
        <v/>
      </c>
      <c r="M479" t="str">
        <f t="shared" si="79"/>
        <v/>
      </c>
      <c r="N479" t="str">
        <f t="shared" si="79"/>
        <v/>
      </c>
      <c r="O479" t="str">
        <f t="shared" si="79"/>
        <v/>
      </c>
      <c r="P479" t="str">
        <f t="shared" si="79"/>
        <v/>
      </c>
      <c r="Q479" t="str">
        <f t="shared" si="79"/>
        <v/>
      </c>
      <c r="R479" t="str">
        <f t="shared" si="79"/>
        <v/>
      </c>
      <c r="S479" t="str">
        <f t="shared" si="79"/>
        <v/>
      </c>
      <c r="T479" t="str">
        <f t="shared" si="79"/>
        <v/>
      </c>
      <c r="U479" t="str">
        <f t="shared" si="79"/>
        <v/>
      </c>
      <c r="V479" t="str">
        <f t="shared" si="78"/>
        <v/>
      </c>
      <c r="W479" t="str">
        <f t="shared" si="78"/>
        <v/>
      </c>
      <c r="X479" t="str">
        <f t="shared" si="78"/>
        <v/>
      </c>
      <c r="Y479" t="str">
        <f t="shared" si="78"/>
        <v/>
      </c>
      <c r="Z479" t="str">
        <f t="shared" si="78"/>
        <v/>
      </c>
      <c r="AA479" t="str">
        <f t="shared" si="78"/>
        <v/>
      </c>
      <c r="AB479" t="str">
        <f t="shared" si="78"/>
        <v/>
      </c>
      <c r="AC479" t="str">
        <f t="shared" si="78"/>
        <v/>
      </c>
      <c r="AD479" t="str">
        <f t="shared" si="78"/>
        <v/>
      </c>
      <c r="AE479" t="str">
        <f t="shared" si="78"/>
        <v/>
      </c>
      <c r="AF479" t="str">
        <f t="shared" si="78"/>
        <v/>
      </c>
      <c r="AG479" t="str">
        <f t="shared" si="78"/>
        <v/>
      </c>
      <c r="AH479">
        <f t="shared" si="74"/>
        <v>0</v>
      </c>
      <c r="AI479">
        <f t="shared" si="75"/>
        <v>0</v>
      </c>
    </row>
    <row r="480" spans="2:35" hidden="1" x14ac:dyDescent="0.2">
      <c r="B480" s="21" t="str">
        <f>IF(ISNA(LOOKUP($C480,BLIOTECAS!$B$1:$B$27,BLIOTECAS!C$1:C$27)),"",LOOKUP($C480,BLIOTECAS!$B$1:$B$27,BLIOTECAS!C$1:C$27))</f>
        <v/>
      </c>
      <c r="C480" t="str">
        <f>TABLA!E480</f>
        <v>F. Ciencias de la Información</v>
      </c>
      <c r="D480" s="134">
        <f>TABLA!AV480</f>
        <v>0</v>
      </c>
      <c r="E480" s="271">
        <f>TABLA!BA480</f>
        <v>0</v>
      </c>
      <c r="F480" t="str">
        <f t="shared" si="79"/>
        <v/>
      </c>
      <c r="G480" t="str">
        <f t="shared" si="79"/>
        <v/>
      </c>
      <c r="H480" t="str">
        <f t="shared" si="79"/>
        <v/>
      </c>
      <c r="I480" t="str">
        <f t="shared" si="79"/>
        <v/>
      </c>
      <c r="J480" t="str">
        <f t="shared" si="79"/>
        <v/>
      </c>
      <c r="K480" t="str">
        <f t="shared" si="79"/>
        <v/>
      </c>
      <c r="L480" t="str">
        <f t="shared" si="79"/>
        <v/>
      </c>
      <c r="M480" t="str">
        <f t="shared" si="79"/>
        <v/>
      </c>
      <c r="N480" t="str">
        <f t="shared" si="79"/>
        <v/>
      </c>
      <c r="O480" t="str">
        <f t="shared" si="79"/>
        <v/>
      </c>
      <c r="P480" t="str">
        <f t="shared" si="79"/>
        <v/>
      </c>
      <c r="Q480" t="str">
        <f t="shared" si="79"/>
        <v/>
      </c>
      <c r="R480" t="str">
        <f t="shared" si="79"/>
        <v/>
      </c>
      <c r="S480" t="str">
        <f t="shared" si="79"/>
        <v/>
      </c>
      <c r="T480" t="str">
        <f t="shared" si="79"/>
        <v/>
      </c>
      <c r="U480" t="str">
        <f t="shared" ref="U480:AG495" si="80">IFERROR((IF(FIND(U$1,$E480,1)&gt;0,"x")),"")</f>
        <v/>
      </c>
      <c r="V480" t="str">
        <f t="shared" si="80"/>
        <v/>
      </c>
      <c r="W480" t="str">
        <f t="shared" si="80"/>
        <v/>
      </c>
      <c r="X480" t="str">
        <f t="shared" si="80"/>
        <v/>
      </c>
      <c r="Y480" t="str">
        <f t="shared" si="80"/>
        <v/>
      </c>
      <c r="Z480" t="str">
        <f t="shared" si="80"/>
        <v/>
      </c>
      <c r="AA480" t="str">
        <f t="shared" si="80"/>
        <v/>
      </c>
      <c r="AB480" t="str">
        <f t="shared" si="80"/>
        <v/>
      </c>
      <c r="AC480" t="str">
        <f t="shared" si="80"/>
        <v/>
      </c>
      <c r="AD480" t="str">
        <f t="shared" si="80"/>
        <v/>
      </c>
      <c r="AE480" t="str">
        <f t="shared" si="80"/>
        <v/>
      </c>
      <c r="AF480" t="str">
        <f t="shared" si="80"/>
        <v/>
      </c>
      <c r="AG480" t="str">
        <f t="shared" si="80"/>
        <v/>
      </c>
      <c r="AH480">
        <f t="shared" si="74"/>
        <v>0</v>
      </c>
      <c r="AI480">
        <f t="shared" si="75"/>
        <v>0</v>
      </c>
    </row>
    <row r="481" spans="2:35" hidden="1" x14ac:dyDescent="0.2">
      <c r="B481" s="21" t="str">
        <f>IF(ISNA(LOOKUP($C481,BLIOTECAS!$B$1:$B$27,BLIOTECAS!C$1:C$27)),"",LOOKUP($C481,BLIOTECAS!$B$1:$B$27,BLIOTECAS!C$1:C$27))</f>
        <v/>
      </c>
      <c r="C481" t="str">
        <f>TABLA!E481</f>
        <v>F. Estudios Estadísticos</v>
      </c>
      <c r="D481" s="134">
        <f>TABLA!AV481</f>
        <v>0</v>
      </c>
      <c r="E481" s="271">
        <f>TABLA!BA481</f>
        <v>0</v>
      </c>
      <c r="F481" t="str">
        <f t="shared" ref="F481:U496" si="81">IFERROR((IF(FIND(F$1,$E481,1)&gt;0,"x")),"")</f>
        <v/>
      </c>
      <c r="G481" t="str">
        <f t="shared" si="81"/>
        <v/>
      </c>
      <c r="H481" t="str">
        <f t="shared" si="81"/>
        <v/>
      </c>
      <c r="I481" t="str">
        <f t="shared" si="81"/>
        <v/>
      </c>
      <c r="J481" t="str">
        <f t="shared" si="81"/>
        <v/>
      </c>
      <c r="K481" t="str">
        <f t="shared" si="81"/>
        <v/>
      </c>
      <c r="L481" t="str">
        <f t="shared" si="81"/>
        <v/>
      </c>
      <c r="M481" t="str">
        <f t="shared" si="81"/>
        <v/>
      </c>
      <c r="N481" t="str">
        <f t="shared" si="81"/>
        <v/>
      </c>
      <c r="O481" t="str">
        <f t="shared" si="81"/>
        <v/>
      </c>
      <c r="P481" t="str">
        <f t="shared" si="81"/>
        <v/>
      </c>
      <c r="Q481" t="str">
        <f t="shared" si="81"/>
        <v/>
      </c>
      <c r="R481" t="str">
        <f t="shared" si="81"/>
        <v/>
      </c>
      <c r="S481" t="str">
        <f t="shared" si="81"/>
        <v/>
      </c>
      <c r="T481" t="str">
        <f t="shared" si="81"/>
        <v/>
      </c>
      <c r="U481" t="str">
        <f t="shared" si="81"/>
        <v/>
      </c>
      <c r="V481" t="str">
        <f t="shared" si="80"/>
        <v/>
      </c>
      <c r="W481" t="str">
        <f t="shared" si="80"/>
        <v/>
      </c>
      <c r="X481" t="str">
        <f t="shared" si="80"/>
        <v/>
      </c>
      <c r="Y481" t="str">
        <f t="shared" si="80"/>
        <v/>
      </c>
      <c r="Z481" t="str">
        <f t="shared" si="80"/>
        <v/>
      </c>
      <c r="AA481" t="str">
        <f t="shared" si="80"/>
        <v/>
      </c>
      <c r="AB481" t="str">
        <f t="shared" si="80"/>
        <v/>
      </c>
      <c r="AC481" t="str">
        <f t="shared" si="80"/>
        <v/>
      </c>
      <c r="AD481" t="str">
        <f t="shared" si="80"/>
        <v/>
      </c>
      <c r="AE481" t="str">
        <f t="shared" si="80"/>
        <v/>
      </c>
      <c r="AF481" t="str">
        <f t="shared" si="80"/>
        <v/>
      </c>
      <c r="AG481" t="str">
        <f t="shared" si="80"/>
        <v/>
      </c>
      <c r="AH481">
        <f t="shared" si="74"/>
        <v>0</v>
      </c>
      <c r="AI481">
        <f t="shared" si="75"/>
        <v>0</v>
      </c>
    </row>
    <row r="482" spans="2:35" hidden="1" x14ac:dyDescent="0.2">
      <c r="B482" s="21" t="str">
        <f>IF(ISNA(LOOKUP($C482,BLIOTECAS!$B$1:$B$27,BLIOTECAS!C$1:C$27)),"",LOOKUP($C482,BLIOTECAS!$B$1:$B$27,BLIOTECAS!C$1:C$27))</f>
        <v/>
      </c>
      <c r="C482" t="str">
        <f>TABLA!E482</f>
        <v>F. Ciencias Químicas</v>
      </c>
      <c r="D482" s="134">
        <f>TABLA!AV482</f>
        <v>0</v>
      </c>
      <c r="E482" s="271" t="str">
        <f>TABLA!BA482</f>
        <v>Creo que en demasiadas ocasiones hay que tirar de sci-hub ya que la respuesta es inmediata</v>
      </c>
      <c r="F482" t="str">
        <f t="shared" si="81"/>
        <v/>
      </c>
      <c r="G482" t="str">
        <f t="shared" si="81"/>
        <v/>
      </c>
      <c r="H482" t="str">
        <f t="shared" si="81"/>
        <v/>
      </c>
      <c r="I482" t="str">
        <f t="shared" si="81"/>
        <v/>
      </c>
      <c r="J482" t="str">
        <f t="shared" si="81"/>
        <v/>
      </c>
      <c r="K482" t="str">
        <f t="shared" si="81"/>
        <v/>
      </c>
      <c r="L482" t="str">
        <f t="shared" si="81"/>
        <v/>
      </c>
      <c r="M482" t="str">
        <f t="shared" si="81"/>
        <v/>
      </c>
      <c r="N482" t="str">
        <f t="shared" si="81"/>
        <v/>
      </c>
      <c r="O482" t="str">
        <f t="shared" si="81"/>
        <v/>
      </c>
      <c r="P482" t="str">
        <f t="shared" si="81"/>
        <v/>
      </c>
      <c r="Q482" t="str">
        <f t="shared" si="81"/>
        <v/>
      </c>
      <c r="R482" t="str">
        <f t="shared" si="81"/>
        <v/>
      </c>
      <c r="S482" t="str">
        <f t="shared" si="81"/>
        <v/>
      </c>
      <c r="T482" t="str">
        <f t="shared" si="81"/>
        <v/>
      </c>
      <c r="U482" t="str">
        <f t="shared" si="81"/>
        <v/>
      </c>
      <c r="V482" t="str">
        <f t="shared" si="80"/>
        <v/>
      </c>
      <c r="W482" t="str">
        <f t="shared" si="80"/>
        <v/>
      </c>
      <c r="X482" t="str">
        <f t="shared" si="80"/>
        <v/>
      </c>
      <c r="Y482" t="str">
        <f t="shared" si="80"/>
        <v/>
      </c>
      <c r="Z482" t="str">
        <f t="shared" si="80"/>
        <v/>
      </c>
      <c r="AA482" t="str">
        <f t="shared" si="80"/>
        <v/>
      </c>
      <c r="AB482" t="str">
        <f t="shared" si="80"/>
        <v/>
      </c>
      <c r="AC482" t="str">
        <f t="shared" si="80"/>
        <v/>
      </c>
      <c r="AD482" t="str">
        <f t="shared" si="80"/>
        <v/>
      </c>
      <c r="AE482" t="str">
        <f t="shared" si="80"/>
        <v/>
      </c>
      <c r="AF482" t="str">
        <f t="shared" si="80"/>
        <v/>
      </c>
      <c r="AG482" t="str">
        <f t="shared" si="80"/>
        <v/>
      </c>
      <c r="AH482">
        <f t="shared" si="74"/>
        <v>0</v>
      </c>
      <c r="AI482">
        <f t="shared" si="75"/>
        <v>1</v>
      </c>
    </row>
    <row r="483" spans="2:35" hidden="1" x14ac:dyDescent="0.2">
      <c r="B483" s="21" t="str">
        <f>IF(ISNA(LOOKUP($C483,BLIOTECAS!$B$1:$B$27,BLIOTECAS!C$1:C$27)),"",LOOKUP($C483,BLIOTECAS!$B$1:$B$27,BLIOTECAS!C$1:C$27))</f>
        <v/>
      </c>
      <c r="C483" t="str">
        <f>TABLA!E483</f>
        <v>F. Ciencias Geológicas</v>
      </c>
      <c r="D483" s="134">
        <f>TABLA!AV483</f>
        <v>0</v>
      </c>
      <c r="E483" s="271">
        <f>TABLA!BA483</f>
        <v>0</v>
      </c>
      <c r="F483" t="str">
        <f t="shared" si="81"/>
        <v/>
      </c>
      <c r="G483" t="str">
        <f t="shared" si="81"/>
        <v/>
      </c>
      <c r="H483" t="str">
        <f t="shared" si="81"/>
        <v/>
      </c>
      <c r="I483" t="str">
        <f t="shared" si="81"/>
        <v/>
      </c>
      <c r="J483" t="str">
        <f t="shared" si="81"/>
        <v/>
      </c>
      <c r="K483" t="str">
        <f t="shared" si="81"/>
        <v/>
      </c>
      <c r="L483" t="str">
        <f t="shared" si="81"/>
        <v/>
      </c>
      <c r="M483" t="str">
        <f t="shared" si="81"/>
        <v/>
      </c>
      <c r="N483" t="str">
        <f t="shared" si="81"/>
        <v/>
      </c>
      <c r="O483" t="str">
        <f t="shared" si="81"/>
        <v/>
      </c>
      <c r="P483" t="str">
        <f t="shared" si="81"/>
        <v/>
      </c>
      <c r="Q483" t="str">
        <f t="shared" si="81"/>
        <v/>
      </c>
      <c r="R483" t="str">
        <f t="shared" si="81"/>
        <v/>
      </c>
      <c r="S483" t="str">
        <f t="shared" si="81"/>
        <v/>
      </c>
      <c r="T483" t="str">
        <f t="shared" si="81"/>
        <v/>
      </c>
      <c r="U483" t="str">
        <f t="shared" si="81"/>
        <v/>
      </c>
      <c r="V483" t="str">
        <f t="shared" si="80"/>
        <v/>
      </c>
      <c r="W483" t="str">
        <f t="shared" si="80"/>
        <v/>
      </c>
      <c r="X483" t="str">
        <f t="shared" si="80"/>
        <v/>
      </c>
      <c r="Y483" t="str">
        <f t="shared" si="80"/>
        <v/>
      </c>
      <c r="Z483" t="str">
        <f t="shared" si="80"/>
        <v/>
      </c>
      <c r="AA483" t="str">
        <f t="shared" si="80"/>
        <v/>
      </c>
      <c r="AB483" t="str">
        <f t="shared" si="80"/>
        <v/>
      </c>
      <c r="AC483" t="str">
        <f t="shared" si="80"/>
        <v/>
      </c>
      <c r="AD483" t="str">
        <f t="shared" si="80"/>
        <v/>
      </c>
      <c r="AE483" t="str">
        <f t="shared" si="80"/>
        <v/>
      </c>
      <c r="AF483" t="str">
        <f t="shared" si="80"/>
        <v/>
      </c>
      <c r="AG483" t="str">
        <f t="shared" si="80"/>
        <v/>
      </c>
      <c r="AH483">
        <f t="shared" si="74"/>
        <v>0</v>
      </c>
      <c r="AI483">
        <f t="shared" si="75"/>
        <v>0</v>
      </c>
    </row>
    <row r="484" spans="2:35" hidden="1" x14ac:dyDescent="0.2">
      <c r="B484" s="21" t="str">
        <f>IF(ISNA(LOOKUP($C484,BLIOTECAS!$B$1:$B$27,BLIOTECAS!C$1:C$27)),"",LOOKUP($C484,BLIOTECAS!$B$1:$B$27,BLIOTECAS!C$1:C$27))</f>
        <v/>
      </c>
      <c r="C484" t="str">
        <f>TABLA!E484</f>
        <v>F. Veterinaria</v>
      </c>
      <c r="D484" s="134">
        <f>TABLA!AV484</f>
        <v>0</v>
      </c>
      <c r="E484" s="271">
        <f>TABLA!BA484</f>
        <v>0</v>
      </c>
      <c r="F484" t="str">
        <f t="shared" si="81"/>
        <v/>
      </c>
      <c r="G484" t="str">
        <f t="shared" si="81"/>
        <v/>
      </c>
      <c r="H484" t="str">
        <f t="shared" si="81"/>
        <v/>
      </c>
      <c r="I484" t="str">
        <f t="shared" si="81"/>
        <v/>
      </c>
      <c r="J484" t="str">
        <f t="shared" si="81"/>
        <v/>
      </c>
      <c r="K484" t="str">
        <f t="shared" si="81"/>
        <v/>
      </c>
      <c r="L484" t="str">
        <f t="shared" si="81"/>
        <v/>
      </c>
      <c r="M484" t="str">
        <f t="shared" si="81"/>
        <v/>
      </c>
      <c r="N484" t="str">
        <f t="shared" si="81"/>
        <v/>
      </c>
      <c r="O484" t="str">
        <f t="shared" si="81"/>
        <v/>
      </c>
      <c r="P484" t="str">
        <f t="shared" si="81"/>
        <v/>
      </c>
      <c r="Q484" t="str">
        <f t="shared" si="81"/>
        <v/>
      </c>
      <c r="R484" t="str">
        <f t="shared" si="81"/>
        <v/>
      </c>
      <c r="S484" t="str">
        <f t="shared" si="81"/>
        <v/>
      </c>
      <c r="T484" t="str">
        <f t="shared" si="81"/>
        <v/>
      </c>
      <c r="U484" t="str">
        <f t="shared" si="81"/>
        <v/>
      </c>
      <c r="V484" t="str">
        <f t="shared" si="80"/>
        <v/>
      </c>
      <c r="W484" t="str">
        <f t="shared" si="80"/>
        <v/>
      </c>
      <c r="X484" t="str">
        <f t="shared" si="80"/>
        <v/>
      </c>
      <c r="Y484" t="str">
        <f t="shared" si="80"/>
        <v/>
      </c>
      <c r="Z484" t="str">
        <f t="shared" si="80"/>
        <v/>
      </c>
      <c r="AA484" t="str">
        <f t="shared" si="80"/>
        <v/>
      </c>
      <c r="AB484" t="str">
        <f t="shared" si="80"/>
        <v/>
      </c>
      <c r="AC484" t="str">
        <f t="shared" si="80"/>
        <v/>
      </c>
      <c r="AD484" t="str">
        <f t="shared" si="80"/>
        <v/>
      </c>
      <c r="AE484" t="str">
        <f t="shared" si="80"/>
        <v/>
      </c>
      <c r="AF484" t="str">
        <f t="shared" si="80"/>
        <v/>
      </c>
      <c r="AG484" t="str">
        <f t="shared" si="80"/>
        <v/>
      </c>
      <c r="AH484">
        <f t="shared" si="74"/>
        <v>0</v>
      </c>
      <c r="AI484">
        <f t="shared" si="75"/>
        <v>0</v>
      </c>
    </row>
    <row r="485" spans="2:35" hidden="1" x14ac:dyDescent="0.2">
      <c r="B485" s="21" t="str">
        <f>IF(ISNA(LOOKUP($C485,BLIOTECAS!$B$1:$B$27,BLIOTECAS!C$1:C$27)),"",LOOKUP($C485,BLIOTECAS!$B$1:$B$27,BLIOTECAS!C$1:C$27))</f>
        <v/>
      </c>
      <c r="C485" t="str">
        <f>TABLA!E485</f>
        <v>F. Odontología</v>
      </c>
      <c r="D485" s="134">
        <f>TABLA!AV485</f>
        <v>0</v>
      </c>
      <c r="E485" s="271">
        <f>TABLA!BA485</f>
        <v>0</v>
      </c>
      <c r="F485" t="str">
        <f t="shared" si="81"/>
        <v/>
      </c>
      <c r="G485" t="str">
        <f t="shared" si="81"/>
        <v/>
      </c>
      <c r="H485" t="str">
        <f t="shared" si="81"/>
        <v/>
      </c>
      <c r="I485" t="str">
        <f t="shared" si="81"/>
        <v/>
      </c>
      <c r="J485" t="str">
        <f t="shared" si="81"/>
        <v/>
      </c>
      <c r="K485" t="str">
        <f t="shared" si="81"/>
        <v/>
      </c>
      <c r="L485" t="str">
        <f t="shared" si="81"/>
        <v/>
      </c>
      <c r="M485" t="str">
        <f t="shared" si="81"/>
        <v/>
      </c>
      <c r="N485" t="str">
        <f t="shared" si="81"/>
        <v/>
      </c>
      <c r="O485" t="str">
        <f t="shared" si="81"/>
        <v/>
      </c>
      <c r="P485" t="str">
        <f t="shared" si="81"/>
        <v/>
      </c>
      <c r="Q485" t="str">
        <f t="shared" si="81"/>
        <v/>
      </c>
      <c r="R485" t="str">
        <f t="shared" si="81"/>
        <v/>
      </c>
      <c r="S485" t="str">
        <f t="shared" si="81"/>
        <v/>
      </c>
      <c r="T485" t="str">
        <f t="shared" si="81"/>
        <v/>
      </c>
      <c r="U485" t="str">
        <f t="shared" si="81"/>
        <v/>
      </c>
      <c r="V485" t="str">
        <f t="shared" si="80"/>
        <v/>
      </c>
      <c r="W485" t="str">
        <f t="shared" si="80"/>
        <v/>
      </c>
      <c r="X485" t="str">
        <f t="shared" si="80"/>
        <v/>
      </c>
      <c r="Y485" t="str">
        <f t="shared" si="80"/>
        <v/>
      </c>
      <c r="Z485" t="str">
        <f t="shared" si="80"/>
        <v/>
      </c>
      <c r="AA485" t="str">
        <f t="shared" si="80"/>
        <v/>
      </c>
      <c r="AB485" t="str">
        <f t="shared" si="80"/>
        <v/>
      </c>
      <c r="AC485" t="str">
        <f t="shared" si="80"/>
        <v/>
      </c>
      <c r="AD485" t="str">
        <f t="shared" si="80"/>
        <v/>
      </c>
      <c r="AE485" t="str">
        <f t="shared" si="80"/>
        <v/>
      </c>
      <c r="AF485" t="str">
        <f t="shared" si="80"/>
        <v/>
      </c>
      <c r="AG485" t="str">
        <f t="shared" si="80"/>
        <v/>
      </c>
      <c r="AH485">
        <f t="shared" si="74"/>
        <v>0</v>
      </c>
      <c r="AI485">
        <f t="shared" si="75"/>
        <v>0</v>
      </c>
    </row>
    <row r="486" spans="2:35" hidden="1" x14ac:dyDescent="0.2">
      <c r="B486" s="21" t="str">
        <f>IF(ISNA(LOOKUP($C486,BLIOTECAS!$B$1:$B$27,BLIOTECAS!C$1:C$27)),"",LOOKUP($C486,BLIOTECAS!$B$1:$B$27,BLIOTECAS!C$1:C$27))</f>
        <v/>
      </c>
      <c r="C486" t="str">
        <f>TABLA!E486</f>
        <v>F. Farmacia</v>
      </c>
      <c r="D486" s="134">
        <f>TABLA!AV486</f>
        <v>0</v>
      </c>
      <c r="E486" s="271">
        <f>TABLA!BA486</f>
        <v>0</v>
      </c>
      <c r="F486" t="str">
        <f t="shared" si="81"/>
        <v/>
      </c>
      <c r="G486" t="str">
        <f t="shared" si="81"/>
        <v/>
      </c>
      <c r="H486" t="str">
        <f t="shared" si="81"/>
        <v/>
      </c>
      <c r="I486" t="str">
        <f t="shared" si="81"/>
        <v/>
      </c>
      <c r="J486" t="str">
        <f t="shared" si="81"/>
        <v/>
      </c>
      <c r="K486" t="str">
        <f t="shared" si="81"/>
        <v/>
      </c>
      <c r="L486" t="str">
        <f t="shared" si="81"/>
        <v/>
      </c>
      <c r="M486" t="str">
        <f t="shared" si="81"/>
        <v/>
      </c>
      <c r="N486" t="str">
        <f t="shared" si="81"/>
        <v/>
      </c>
      <c r="O486" t="str">
        <f t="shared" si="81"/>
        <v/>
      </c>
      <c r="P486" t="str">
        <f t="shared" si="81"/>
        <v/>
      </c>
      <c r="Q486" t="str">
        <f t="shared" si="81"/>
        <v/>
      </c>
      <c r="R486" t="str">
        <f t="shared" si="81"/>
        <v/>
      </c>
      <c r="S486" t="str">
        <f t="shared" si="81"/>
        <v/>
      </c>
      <c r="T486" t="str">
        <f t="shared" si="81"/>
        <v/>
      </c>
      <c r="U486" t="str">
        <f t="shared" si="81"/>
        <v/>
      </c>
      <c r="V486" t="str">
        <f t="shared" si="80"/>
        <v/>
      </c>
      <c r="W486" t="str">
        <f t="shared" si="80"/>
        <v/>
      </c>
      <c r="X486" t="str">
        <f t="shared" si="80"/>
        <v/>
      </c>
      <c r="Y486" t="str">
        <f t="shared" si="80"/>
        <v/>
      </c>
      <c r="Z486" t="str">
        <f t="shared" si="80"/>
        <v/>
      </c>
      <c r="AA486" t="str">
        <f t="shared" si="80"/>
        <v/>
      </c>
      <c r="AB486" t="str">
        <f t="shared" si="80"/>
        <v/>
      </c>
      <c r="AC486" t="str">
        <f t="shared" si="80"/>
        <v/>
      </c>
      <c r="AD486" t="str">
        <f t="shared" si="80"/>
        <v/>
      </c>
      <c r="AE486" t="str">
        <f t="shared" si="80"/>
        <v/>
      </c>
      <c r="AF486" t="str">
        <f t="shared" si="80"/>
        <v/>
      </c>
      <c r="AG486" t="str">
        <f t="shared" si="80"/>
        <v/>
      </c>
      <c r="AH486">
        <f t="shared" si="74"/>
        <v>0</v>
      </c>
      <c r="AI486">
        <f t="shared" si="75"/>
        <v>0</v>
      </c>
    </row>
    <row r="487" spans="2:35" hidden="1" x14ac:dyDescent="0.2">
      <c r="B487" s="21" t="str">
        <f>IF(ISNA(LOOKUP($C487,BLIOTECAS!$B$1:$B$27,BLIOTECAS!C$1:C$27)),"",LOOKUP($C487,BLIOTECAS!$B$1:$B$27,BLIOTECAS!C$1:C$27))</f>
        <v/>
      </c>
      <c r="C487" t="str">
        <f>TABLA!E487</f>
        <v>F. Enfermería, Fisioterapia y Podología</v>
      </c>
      <c r="D487" s="134">
        <f>TABLA!AV487</f>
        <v>0</v>
      </c>
      <c r="E487" s="271">
        <f>TABLA!BA487</f>
        <v>0</v>
      </c>
      <c r="F487" t="str">
        <f t="shared" si="81"/>
        <v/>
      </c>
      <c r="G487" t="str">
        <f t="shared" si="81"/>
        <v/>
      </c>
      <c r="H487" t="str">
        <f t="shared" si="81"/>
        <v/>
      </c>
      <c r="I487" t="str">
        <f t="shared" si="81"/>
        <v/>
      </c>
      <c r="J487" t="str">
        <f t="shared" si="81"/>
        <v/>
      </c>
      <c r="K487" t="str">
        <f t="shared" si="81"/>
        <v/>
      </c>
      <c r="L487" t="str">
        <f t="shared" si="81"/>
        <v/>
      </c>
      <c r="M487" t="str">
        <f t="shared" si="81"/>
        <v/>
      </c>
      <c r="N487" t="str">
        <f t="shared" si="81"/>
        <v/>
      </c>
      <c r="O487" t="str">
        <f t="shared" si="81"/>
        <v/>
      </c>
      <c r="P487" t="str">
        <f t="shared" si="81"/>
        <v/>
      </c>
      <c r="Q487" t="str">
        <f t="shared" si="81"/>
        <v/>
      </c>
      <c r="R487" t="str">
        <f t="shared" si="81"/>
        <v/>
      </c>
      <c r="S487" t="str">
        <f t="shared" si="81"/>
        <v/>
      </c>
      <c r="T487" t="str">
        <f t="shared" si="81"/>
        <v/>
      </c>
      <c r="U487" t="str">
        <f t="shared" si="81"/>
        <v/>
      </c>
      <c r="V487" t="str">
        <f t="shared" si="80"/>
        <v/>
      </c>
      <c r="W487" t="str">
        <f t="shared" si="80"/>
        <v/>
      </c>
      <c r="X487" t="str">
        <f t="shared" si="80"/>
        <v/>
      </c>
      <c r="Y487" t="str">
        <f t="shared" si="80"/>
        <v/>
      </c>
      <c r="Z487" t="str">
        <f t="shared" si="80"/>
        <v/>
      </c>
      <c r="AA487" t="str">
        <f t="shared" si="80"/>
        <v/>
      </c>
      <c r="AB487" t="str">
        <f t="shared" si="80"/>
        <v/>
      </c>
      <c r="AC487" t="str">
        <f t="shared" si="80"/>
        <v/>
      </c>
      <c r="AD487" t="str">
        <f t="shared" si="80"/>
        <v/>
      </c>
      <c r="AE487" t="str">
        <f t="shared" si="80"/>
        <v/>
      </c>
      <c r="AF487" t="str">
        <f t="shared" si="80"/>
        <v/>
      </c>
      <c r="AG487" t="str">
        <f t="shared" si="80"/>
        <v/>
      </c>
      <c r="AH487">
        <f t="shared" si="74"/>
        <v>0</v>
      </c>
      <c r="AI487">
        <f t="shared" si="75"/>
        <v>0</v>
      </c>
    </row>
    <row r="488" spans="2:35" hidden="1" x14ac:dyDescent="0.2">
      <c r="B488" s="21" t="str">
        <f>IF(ISNA(LOOKUP($C488,BLIOTECAS!$B$1:$B$27,BLIOTECAS!C$1:C$27)),"",LOOKUP($C488,BLIOTECAS!$B$1:$B$27,BLIOTECAS!C$1:C$27))</f>
        <v/>
      </c>
      <c r="C488" t="str">
        <f>TABLA!E488</f>
        <v>F. Educación - Centro de Formación del Profesorado</v>
      </c>
      <c r="D488" s="134">
        <f>TABLA!AV488</f>
        <v>0</v>
      </c>
      <c r="E488" s="271">
        <f>TABLA!BA488</f>
        <v>0</v>
      </c>
      <c r="F488" t="str">
        <f t="shared" si="81"/>
        <v/>
      </c>
      <c r="G488" t="str">
        <f t="shared" si="81"/>
        <v/>
      </c>
      <c r="H488" t="str">
        <f t="shared" si="81"/>
        <v/>
      </c>
      <c r="I488" t="str">
        <f t="shared" si="81"/>
        <v/>
      </c>
      <c r="J488" t="str">
        <f t="shared" si="81"/>
        <v/>
      </c>
      <c r="K488" t="str">
        <f t="shared" si="81"/>
        <v/>
      </c>
      <c r="L488" t="str">
        <f t="shared" si="81"/>
        <v/>
      </c>
      <c r="M488" t="str">
        <f t="shared" si="81"/>
        <v/>
      </c>
      <c r="N488" t="str">
        <f t="shared" si="81"/>
        <v/>
      </c>
      <c r="O488" t="str">
        <f t="shared" si="81"/>
        <v/>
      </c>
      <c r="P488" t="str">
        <f t="shared" si="81"/>
        <v/>
      </c>
      <c r="Q488" t="str">
        <f t="shared" si="81"/>
        <v/>
      </c>
      <c r="R488" t="str">
        <f t="shared" si="81"/>
        <v/>
      </c>
      <c r="S488" t="str">
        <f t="shared" si="81"/>
        <v/>
      </c>
      <c r="T488" t="str">
        <f t="shared" si="81"/>
        <v/>
      </c>
      <c r="U488" t="str">
        <f t="shared" si="81"/>
        <v/>
      </c>
      <c r="V488" t="str">
        <f t="shared" si="80"/>
        <v/>
      </c>
      <c r="W488" t="str">
        <f t="shared" si="80"/>
        <v/>
      </c>
      <c r="X488" t="str">
        <f t="shared" si="80"/>
        <v/>
      </c>
      <c r="Y488" t="str">
        <f t="shared" si="80"/>
        <v/>
      </c>
      <c r="Z488" t="str">
        <f t="shared" si="80"/>
        <v/>
      </c>
      <c r="AA488" t="str">
        <f t="shared" si="80"/>
        <v/>
      </c>
      <c r="AB488" t="str">
        <f t="shared" si="80"/>
        <v/>
      </c>
      <c r="AC488" t="str">
        <f t="shared" si="80"/>
        <v/>
      </c>
      <c r="AD488" t="str">
        <f t="shared" si="80"/>
        <v/>
      </c>
      <c r="AE488" t="str">
        <f t="shared" si="80"/>
        <v/>
      </c>
      <c r="AF488" t="str">
        <f t="shared" si="80"/>
        <v/>
      </c>
      <c r="AG488" t="str">
        <f t="shared" si="80"/>
        <v/>
      </c>
      <c r="AH488">
        <f t="shared" si="74"/>
        <v>0</v>
      </c>
      <c r="AI488">
        <f t="shared" si="75"/>
        <v>0</v>
      </c>
    </row>
    <row r="489" spans="2:35" hidden="1" x14ac:dyDescent="0.2">
      <c r="B489" s="21" t="str">
        <f>IF(ISNA(LOOKUP($C489,BLIOTECAS!$B$1:$B$27,BLIOTECAS!C$1:C$27)),"",LOOKUP($C489,BLIOTECAS!$B$1:$B$27,BLIOTECAS!C$1:C$27))</f>
        <v/>
      </c>
      <c r="C489" t="str">
        <f>TABLA!E489</f>
        <v>F. Veterinaria</v>
      </c>
      <c r="D489" s="134">
        <f>TABLA!AV489</f>
        <v>0</v>
      </c>
      <c r="E489" s="271">
        <f>TABLA!BA489</f>
        <v>0</v>
      </c>
      <c r="F489" t="str">
        <f t="shared" si="81"/>
        <v/>
      </c>
      <c r="G489" t="str">
        <f t="shared" si="81"/>
        <v/>
      </c>
      <c r="H489" t="str">
        <f t="shared" si="81"/>
        <v/>
      </c>
      <c r="I489" t="str">
        <f t="shared" si="81"/>
        <v/>
      </c>
      <c r="J489" t="str">
        <f t="shared" si="81"/>
        <v/>
      </c>
      <c r="K489" t="str">
        <f t="shared" si="81"/>
        <v/>
      </c>
      <c r="L489" t="str">
        <f t="shared" si="81"/>
        <v/>
      </c>
      <c r="M489" t="str">
        <f t="shared" si="81"/>
        <v/>
      </c>
      <c r="N489" t="str">
        <f t="shared" si="81"/>
        <v/>
      </c>
      <c r="O489" t="str">
        <f t="shared" si="81"/>
        <v/>
      </c>
      <c r="P489" t="str">
        <f t="shared" si="81"/>
        <v/>
      </c>
      <c r="Q489" t="str">
        <f t="shared" si="81"/>
        <v/>
      </c>
      <c r="R489" t="str">
        <f t="shared" si="81"/>
        <v/>
      </c>
      <c r="S489" t="str">
        <f t="shared" si="81"/>
        <v/>
      </c>
      <c r="T489" t="str">
        <f t="shared" si="81"/>
        <v/>
      </c>
      <c r="U489" t="str">
        <f t="shared" si="81"/>
        <v/>
      </c>
      <c r="V489" t="str">
        <f t="shared" si="80"/>
        <v/>
      </c>
      <c r="W489" t="str">
        <f t="shared" si="80"/>
        <v/>
      </c>
      <c r="X489" t="str">
        <f t="shared" si="80"/>
        <v/>
      </c>
      <c r="Y489" t="str">
        <f t="shared" si="80"/>
        <v/>
      </c>
      <c r="Z489" t="str">
        <f t="shared" si="80"/>
        <v/>
      </c>
      <c r="AA489" t="str">
        <f t="shared" si="80"/>
        <v/>
      </c>
      <c r="AB489" t="str">
        <f t="shared" si="80"/>
        <v/>
      </c>
      <c r="AC489" t="str">
        <f t="shared" si="80"/>
        <v/>
      </c>
      <c r="AD489" t="str">
        <f t="shared" si="80"/>
        <v/>
      </c>
      <c r="AE489" t="str">
        <f t="shared" si="80"/>
        <v/>
      </c>
      <c r="AF489" t="str">
        <f t="shared" si="80"/>
        <v/>
      </c>
      <c r="AG489" t="str">
        <f t="shared" si="80"/>
        <v/>
      </c>
      <c r="AH489">
        <f t="shared" si="74"/>
        <v>0</v>
      </c>
      <c r="AI489">
        <f t="shared" si="75"/>
        <v>0</v>
      </c>
    </row>
    <row r="490" spans="2:35" hidden="1" x14ac:dyDescent="0.2">
      <c r="B490" s="21" t="str">
        <f>IF(ISNA(LOOKUP($C490,BLIOTECAS!$B$1:$B$27,BLIOTECAS!C$1:C$27)),"",LOOKUP($C490,BLIOTECAS!$B$1:$B$27,BLIOTECAS!C$1:C$27))</f>
        <v/>
      </c>
      <c r="C490" t="str">
        <f>TABLA!E490</f>
        <v>F. Psicología</v>
      </c>
      <c r="D490" s="134">
        <f>TABLA!AV490</f>
        <v>0</v>
      </c>
      <c r="E490" s="271">
        <f>TABLA!BA490</f>
        <v>0</v>
      </c>
      <c r="F490" t="str">
        <f t="shared" si="81"/>
        <v/>
      </c>
      <c r="G490" t="str">
        <f t="shared" si="81"/>
        <v/>
      </c>
      <c r="H490" t="str">
        <f t="shared" si="81"/>
        <v/>
      </c>
      <c r="I490" t="str">
        <f t="shared" si="81"/>
        <v/>
      </c>
      <c r="J490" t="str">
        <f t="shared" si="81"/>
        <v/>
      </c>
      <c r="K490" t="str">
        <f t="shared" si="81"/>
        <v/>
      </c>
      <c r="L490" t="str">
        <f t="shared" si="81"/>
        <v/>
      </c>
      <c r="M490" t="str">
        <f t="shared" si="81"/>
        <v/>
      </c>
      <c r="N490" t="str">
        <f t="shared" si="81"/>
        <v/>
      </c>
      <c r="O490" t="str">
        <f t="shared" si="81"/>
        <v/>
      </c>
      <c r="P490" t="str">
        <f t="shared" si="81"/>
        <v/>
      </c>
      <c r="Q490" t="str">
        <f t="shared" si="81"/>
        <v/>
      </c>
      <c r="R490" t="str">
        <f t="shared" si="81"/>
        <v/>
      </c>
      <c r="S490" t="str">
        <f t="shared" si="81"/>
        <v/>
      </c>
      <c r="T490" t="str">
        <f t="shared" si="81"/>
        <v/>
      </c>
      <c r="U490" t="str">
        <f t="shared" si="81"/>
        <v/>
      </c>
      <c r="V490" t="str">
        <f t="shared" si="80"/>
        <v/>
      </c>
      <c r="W490" t="str">
        <f t="shared" si="80"/>
        <v/>
      </c>
      <c r="X490" t="str">
        <f t="shared" si="80"/>
        <v/>
      </c>
      <c r="Y490" t="str">
        <f t="shared" si="80"/>
        <v/>
      </c>
      <c r="Z490" t="str">
        <f t="shared" si="80"/>
        <v/>
      </c>
      <c r="AA490" t="str">
        <f t="shared" si="80"/>
        <v/>
      </c>
      <c r="AB490" t="str">
        <f t="shared" si="80"/>
        <v/>
      </c>
      <c r="AC490" t="str">
        <f t="shared" si="80"/>
        <v/>
      </c>
      <c r="AD490" t="str">
        <f t="shared" si="80"/>
        <v/>
      </c>
      <c r="AE490" t="str">
        <f t="shared" si="80"/>
        <v/>
      </c>
      <c r="AF490" t="str">
        <f t="shared" si="80"/>
        <v/>
      </c>
      <c r="AG490" t="str">
        <f t="shared" si="80"/>
        <v/>
      </c>
      <c r="AH490">
        <f t="shared" si="74"/>
        <v>0</v>
      </c>
      <c r="AI490">
        <f t="shared" si="75"/>
        <v>0</v>
      </c>
    </row>
    <row r="491" spans="2:35" hidden="1" x14ac:dyDescent="0.2">
      <c r="B491" s="21" t="str">
        <f>IF(ISNA(LOOKUP($C491,BLIOTECAS!$B$1:$B$27,BLIOTECAS!C$1:C$27)),"",LOOKUP($C491,BLIOTECAS!$B$1:$B$27,BLIOTECAS!C$1:C$27))</f>
        <v/>
      </c>
      <c r="C491" t="str">
        <f>TABLA!E491</f>
        <v>F. Ciencias Políticas y Sociología</v>
      </c>
      <c r="D491" s="134">
        <f>TABLA!AV491</f>
        <v>0</v>
      </c>
      <c r="E491" s="271">
        <f>TABLA!BA491</f>
        <v>0</v>
      </c>
      <c r="F491" t="str">
        <f t="shared" si="81"/>
        <v/>
      </c>
      <c r="G491" t="str">
        <f t="shared" si="81"/>
        <v/>
      </c>
      <c r="H491" t="str">
        <f t="shared" si="81"/>
        <v/>
      </c>
      <c r="I491" t="str">
        <f t="shared" si="81"/>
        <v/>
      </c>
      <c r="J491" t="str">
        <f t="shared" si="81"/>
        <v/>
      </c>
      <c r="K491" t="str">
        <f t="shared" si="81"/>
        <v/>
      </c>
      <c r="L491" t="str">
        <f t="shared" si="81"/>
        <v/>
      </c>
      <c r="M491" t="str">
        <f t="shared" si="81"/>
        <v/>
      </c>
      <c r="N491" t="str">
        <f t="shared" si="81"/>
        <v/>
      </c>
      <c r="O491" t="str">
        <f t="shared" si="81"/>
        <v/>
      </c>
      <c r="P491" t="str">
        <f t="shared" si="81"/>
        <v/>
      </c>
      <c r="Q491" t="str">
        <f t="shared" si="81"/>
        <v/>
      </c>
      <c r="R491" t="str">
        <f t="shared" si="81"/>
        <v/>
      </c>
      <c r="S491" t="str">
        <f t="shared" si="81"/>
        <v/>
      </c>
      <c r="T491" t="str">
        <f t="shared" si="81"/>
        <v/>
      </c>
      <c r="U491" t="str">
        <f t="shared" si="81"/>
        <v/>
      </c>
      <c r="V491" t="str">
        <f t="shared" si="80"/>
        <v/>
      </c>
      <c r="W491" t="str">
        <f t="shared" si="80"/>
        <v/>
      </c>
      <c r="X491" t="str">
        <f t="shared" si="80"/>
        <v/>
      </c>
      <c r="Y491" t="str">
        <f t="shared" si="80"/>
        <v/>
      </c>
      <c r="Z491" t="str">
        <f t="shared" si="80"/>
        <v/>
      </c>
      <c r="AA491" t="str">
        <f t="shared" si="80"/>
        <v/>
      </c>
      <c r="AB491" t="str">
        <f t="shared" si="80"/>
        <v/>
      </c>
      <c r="AC491" t="str">
        <f t="shared" si="80"/>
        <v/>
      </c>
      <c r="AD491" t="str">
        <f t="shared" si="80"/>
        <v/>
      </c>
      <c r="AE491" t="str">
        <f t="shared" si="80"/>
        <v/>
      </c>
      <c r="AF491" t="str">
        <f t="shared" si="80"/>
        <v/>
      </c>
      <c r="AG491" t="str">
        <f t="shared" si="80"/>
        <v/>
      </c>
      <c r="AH491">
        <f t="shared" si="74"/>
        <v>0</v>
      </c>
      <c r="AI491">
        <f t="shared" si="75"/>
        <v>0</v>
      </c>
    </row>
    <row r="492" spans="2:35" hidden="1" x14ac:dyDescent="0.2">
      <c r="B492" s="21" t="str">
        <f>IF(ISNA(LOOKUP($C492,BLIOTECAS!$B$1:$B$27,BLIOTECAS!C$1:C$27)),"",LOOKUP($C492,BLIOTECAS!$B$1:$B$27,BLIOTECAS!C$1:C$27))</f>
        <v/>
      </c>
      <c r="C492" t="str">
        <f>TABLA!E492</f>
        <v>F. Informática</v>
      </c>
      <c r="D492" s="134">
        <f>TABLA!AV492</f>
        <v>0</v>
      </c>
      <c r="E492" s="271">
        <f>TABLA!BA492</f>
        <v>0</v>
      </c>
      <c r="F492" t="str">
        <f t="shared" si="81"/>
        <v/>
      </c>
      <c r="G492" t="str">
        <f t="shared" si="81"/>
        <v/>
      </c>
      <c r="H492" t="str">
        <f t="shared" si="81"/>
        <v/>
      </c>
      <c r="I492" t="str">
        <f t="shared" si="81"/>
        <v/>
      </c>
      <c r="J492" t="str">
        <f t="shared" si="81"/>
        <v/>
      </c>
      <c r="K492" t="str">
        <f t="shared" si="81"/>
        <v/>
      </c>
      <c r="L492" t="str">
        <f t="shared" si="81"/>
        <v/>
      </c>
      <c r="M492" t="str">
        <f t="shared" si="81"/>
        <v/>
      </c>
      <c r="N492" t="str">
        <f t="shared" si="81"/>
        <v/>
      </c>
      <c r="O492" t="str">
        <f t="shared" si="81"/>
        <v/>
      </c>
      <c r="P492" t="str">
        <f t="shared" si="81"/>
        <v/>
      </c>
      <c r="Q492" t="str">
        <f t="shared" si="81"/>
        <v/>
      </c>
      <c r="R492" t="str">
        <f t="shared" si="81"/>
        <v/>
      </c>
      <c r="S492" t="str">
        <f t="shared" si="81"/>
        <v/>
      </c>
      <c r="T492" t="str">
        <f t="shared" si="81"/>
        <v/>
      </c>
      <c r="U492" t="str">
        <f t="shared" si="81"/>
        <v/>
      </c>
      <c r="V492" t="str">
        <f t="shared" si="80"/>
        <v/>
      </c>
      <c r="W492" t="str">
        <f t="shared" si="80"/>
        <v/>
      </c>
      <c r="X492" t="str">
        <f t="shared" si="80"/>
        <v/>
      </c>
      <c r="Y492" t="str">
        <f t="shared" si="80"/>
        <v/>
      </c>
      <c r="Z492" t="str">
        <f t="shared" si="80"/>
        <v/>
      </c>
      <c r="AA492" t="str">
        <f t="shared" si="80"/>
        <v/>
      </c>
      <c r="AB492" t="str">
        <f t="shared" si="80"/>
        <v/>
      </c>
      <c r="AC492" t="str">
        <f t="shared" si="80"/>
        <v/>
      </c>
      <c r="AD492" t="str">
        <f t="shared" si="80"/>
        <v/>
      </c>
      <c r="AE492" t="str">
        <f t="shared" si="80"/>
        <v/>
      </c>
      <c r="AF492" t="str">
        <f t="shared" si="80"/>
        <v/>
      </c>
      <c r="AG492" t="str">
        <f t="shared" si="80"/>
        <v/>
      </c>
      <c r="AH492">
        <f t="shared" si="74"/>
        <v>0</v>
      </c>
      <c r="AI492">
        <f t="shared" si="75"/>
        <v>0</v>
      </c>
    </row>
    <row r="493" spans="2:35" hidden="1" x14ac:dyDescent="0.2">
      <c r="B493" s="21" t="str">
        <f>IF(ISNA(LOOKUP($C493,BLIOTECAS!$B$1:$B$27,BLIOTECAS!C$1:C$27)),"",LOOKUP($C493,BLIOTECAS!$B$1:$B$27,BLIOTECAS!C$1:C$27))</f>
        <v/>
      </c>
      <c r="C493" t="str">
        <f>TABLA!E493</f>
        <v>F. Ciencias Políticas y Sociología</v>
      </c>
      <c r="D493" s="134">
        <f>TABLA!AV493</f>
        <v>0</v>
      </c>
      <c r="E493" s="271">
        <f>TABLA!BA493</f>
        <v>0</v>
      </c>
      <c r="F493" t="str">
        <f t="shared" si="81"/>
        <v/>
      </c>
      <c r="G493" t="str">
        <f t="shared" si="81"/>
        <v/>
      </c>
      <c r="H493" t="str">
        <f t="shared" si="81"/>
        <v/>
      </c>
      <c r="I493" t="str">
        <f t="shared" si="81"/>
        <v/>
      </c>
      <c r="J493" t="str">
        <f t="shared" si="81"/>
        <v/>
      </c>
      <c r="K493" t="str">
        <f t="shared" si="81"/>
        <v/>
      </c>
      <c r="L493" t="str">
        <f t="shared" si="81"/>
        <v/>
      </c>
      <c r="M493" t="str">
        <f t="shared" si="81"/>
        <v/>
      </c>
      <c r="N493" t="str">
        <f t="shared" si="81"/>
        <v/>
      </c>
      <c r="O493" t="str">
        <f t="shared" si="81"/>
        <v/>
      </c>
      <c r="P493" t="str">
        <f t="shared" si="81"/>
        <v/>
      </c>
      <c r="Q493" t="str">
        <f t="shared" si="81"/>
        <v/>
      </c>
      <c r="R493" t="str">
        <f t="shared" si="81"/>
        <v/>
      </c>
      <c r="S493" t="str">
        <f t="shared" si="81"/>
        <v/>
      </c>
      <c r="T493" t="str">
        <f t="shared" si="81"/>
        <v/>
      </c>
      <c r="U493" t="str">
        <f t="shared" si="81"/>
        <v/>
      </c>
      <c r="V493" t="str">
        <f t="shared" si="80"/>
        <v/>
      </c>
      <c r="W493" t="str">
        <f t="shared" si="80"/>
        <v/>
      </c>
      <c r="X493" t="str">
        <f t="shared" si="80"/>
        <v/>
      </c>
      <c r="Y493" t="str">
        <f t="shared" si="80"/>
        <v/>
      </c>
      <c r="Z493" t="str">
        <f t="shared" si="80"/>
        <v/>
      </c>
      <c r="AA493" t="str">
        <f t="shared" si="80"/>
        <v/>
      </c>
      <c r="AB493" t="str">
        <f t="shared" si="80"/>
        <v/>
      </c>
      <c r="AC493" t="str">
        <f t="shared" si="80"/>
        <v/>
      </c>
      <c r="AD493" t="str">
        <f t="shared" si="80"/>
        <v/>
      </c>
      <c r="AE493" t="str">
        <f t="shared" si="80"/>
        <v/>
      </c>
      <c r="AF493" t="str">
        <f t="shared" si="80"/>
        <v/>
      </c>
      <c r="AG493" t="str">
        <f t="shared" si="80"/>
        <v/>
      </c>
      <c r="AH493">
        <f t="shared" si="74"/>
        <v>0</v>
      </c>
      <c r="AI493">
        <f t="shared" si="75"/>
        <v>0</v>
      </c>
    </row>
    <row r="494" spans="2:35" ht="51" hidden="1" x14ac:dyDescent="0.2">
      <c r="B494" s="21" t="str">
        <f>IF(ISNA(LOOKUP($C494,BLIOTECAS!$B$1:$B$27,BLIOTECAS!C$1:C$27)),"",LOOKUP($C494,BLIOTECAS!$B$1:$B$27,BLIOTECAS!C$1:C$27))</f>
        <v/>
      </c>
      <c r="C494" t="str">
        <f>TABLA!E494</f>
        <v>F. Filología</v>
      </c>
      <c r="D494" s="134">
        <f>TABLA!AV494</f>
        <v>0</v>
      </c>
      <c r="E494" s="271" t="str">
        <f>TABLA!BA494</f>
        <v>Creo que estaría bien que, entre bibliotecas cercanas, se pudieran devolver los libros en cualquiera de ellas y que la biblioteca se encargara de ubicarlos en la biblioteca correspondiente. Por ejemplo, poder devolver un libro de la biblioteca de Modernas o de Geografía en la biblioteca María Zambrano.</v>
      </c>
      <c r="F494" t="str">
        <f t="shared" si="81"/>
        <v/>
      </c>
      <c r="G494" t="str">
        <f t="shared" si="81"/>
        <v/>
      </c>
      <c r="H494" t="str">
        <f t="shared" si="81"/>
        <v/>
      </c>
      <c r="I494" t="str">
        <f t="shared" si="81"/>
        <v/>
      </c>
      <c r="J494" t="str">
        <f t="shared" si="81"/>
        <v/>
      </c>
      <c r="K494" t="str">
        <f t="shared" si="81"/>
        <v/>
      </c>
      <c r="L494" t="str">
        <f t="shared" si="81"/>
        <v/>
      </c>
      <c r="M494" t="str">
        <f t="shared" si="81"/>
        <v/>
      </c>
      <c r="N494" t="str">
        <f t="shared" si="81"/>
        <v/>
      </c>
      <c r="O494" t="str">
        <f t="shared" si="81"/>
        <v/>
      </c>
      <c r="P494" t="str">
        <f t="shared" si="81"/>
        <v/>
      </c>
      <c r="Q494" t="str">
        <f t="shared" si="81"/>
        <v/>
      </c>
      <c r="R494" t="str">
        <f t="shared" si="81"/>
        <v/>
      </c>
      <c r="S494" t="str">
        <f t="shared" si="81"/>
        <v/>
      </c>
      <c r="T494" t="str">
        <f t="shared" si="81"/>
        <v/>
      </c>
      <c r="U494" t="str">
        <f t="shared" si="81"/>
        <v/>
      </c>
      <c r="V494" t="str">
        <f t="shared" si="80"/>
        <v/>
      </c>
      <c r="W494" t="str">
        <f t="shared" si="80"/>
        <v/>
      </c>
      <c r="X494" t="str">
        <f t="shared" si="80"/>
        <v/>
      </c>
      <c r="Y494" t="str">
        <f t="shared" si="80"/>
        <v/>
      </c>
      <c r="Z494" t="str">
        <f t="shared" si="80"/>
        <v/>
      </c>
      <c r="AA494" t="str">
        <f t="shared" si="80"/>
        <v/>
      </c>
      <c r="AB494" t="str">
        <f t="shared" si="80"/>
        <v/>
      </c>
      <c r="AC494" t="str">
        <f t="shared" si="80"/>
        <v/>
      </c>
      <c r="AD494" t="str">
        <f t="shared" si="80"/>
        <v/>
      </c>
      <c r="AE494" t="str">
        <f t="shared" si="80"/>
        <v/>
      </c>
      <c r="AF494" t="str">
        <f t="shared" si="80"/>
        <v/>
      </c>
      <c r="AG494" t="str">
        <f t="shared" si="80"/>
        <v/>
      </c>
      <c r="AH494">
        <f t="shared" si="74"/>
        <v>0</v>
      </c>
      <c r="AI494">
        <f t="shared" si="75"/>
        <v>1</v>
      </c>
    </row>
    <row r="495" spans="2:35" hidden="1" x14ac:dyDescent="0.2">
      <c r="B495" s="21" t="str">
        <f>IF(ISNA(LOOKUP($C495,BLIOTECAS!$B$1:$B$27,BLIOTECAS!C$1:C$27)),"",LOOKUP($C495,BLIOTECAS!$B$1:$B$27,BLIOTECAS!C$1:C$27))</f>
        <v/>
      </c>
      <c r="C495" t="str">
        <f>TABLA!E495</f>
        <v>F. Farmacia</v>
      </c>
      <c r="D495" s="134">
        <f>TABLA!AV495</f>
        <v>0</v>
      </c>
      <c r="E495" s="271">
        <f>TABLA!BA495</f>
        <v>0</v>
      </c>
      <c r="F495" t="str">
        <f t="shared" si="81"/>
        <v/>
      </c>
      <c r="G495" t="str">
        <f t="shared" si="81"/>
        <v/>
      </c>
      <c r="H495" t="str">
        <f t="shared" si="81"/>
        <v/>
      </c>
      <c r="I495" t="str">
        <f t="shared" si="81"/>
        <v/>
      </c>
      <c r="J495" t="str">
        <f t="shared" si="81"/>
        <v/>
      </c>
      <c r="K495" t="str">
        <f t="shared" si="81"/>
        <v/>
      </c>
      <c r="L495" t="str">
        <f t="shared" si="81"/>
        <v/>
      </c>
      <c r="M495" t="str">
        <f t="shared" si="81"/>
        <v/>
      </c>
      <c r="N495" t="str">
        <f t="shared" si="81"/>
        <v/>
      </c>
      <c r="O495" t="str">
        <f t="shared" si="81"/>
        <v/>
      </c>
      <c r="P495" t="str">
        <f t="shared" si="81"/>
        <v/>
      </c>
      <c r="Q495" t="str">
        <f t="shared" si="81"/>
        <v/>
      </c>
      <c r="R495" t="str">
        <f t="shared" si="81"/>
        <v/>
      </c>
      <c r="S495" t="str">
        <f t="shared" si="81"/>
        <v/>
      </c>
      <c r="T495" t="str">
        <f t="shared" si="81"/>
        <v/>
      </c>
      <c r="U495" t="str">
        <f t="shared" si="81"/>
        <v/>
      </c>
      <c r="V495" t="str">
        <f t="shared" si="80"/>
        <v/>
      </c>
      <c r="W495" t="str">
        <f t="shared" si="80"/>
        <v/>
      </c>
      <c r="X495" t="str">
        <f t="shared" si="80"/>
        <v/>
      </c>
      <c r="Y495" t="str">
        <f t="shared" si="80"/>
        <v/>
      </c>
      <c r="Z495" t="str">
        <f t="shared" si="80"/>
        <v/>
      </c>
      <c r="AA495" t="str">
        <f t="shared" si="80"/>
        <v/>
      </c>
      <c r="AB495" t="str">
        <f t="shared" si="80"/>
        <v/>
      </c>
      <c r="AC495" t="str">
        <f t="shared" si="80"/>
        <v/>
      </c>
      <c r="AD495" t="str">
        <f t="shared" si="80"/>
        <v/>
      </c>
      <c r="AE495" t="str">
        <f t="shared" si="80"/>
        <v/>
      </c>
      <c r="AF495" t="str">
        <f t="shared" si="80"/>
        <v/>
      </c>
      <c r="AG495" t="str">
        <f t="shared" si="80"/>
        <v/>
      </c>
      <c r="AH495">
        <f t="shared" si="74"/>
        <v>0</v>
      </c>
      <c r="AI495">
        <f t="shared" si="75"/>
        <v>0</v>
      </c>
    </row>
    <row r="496" spans="2:35" hidden="1" x14ac:dyDescent="0.2">
      <c r="B496" s="21" t="str">
        <f>IF(ISNA(LOOKUP($C496,BLIOTECAS!$B$1:$B$27,BLIOTECAS!C$1:C$27)),"",LOOKUP($C496,BLIOTECAS!$B$1:$B$27,BLIOTECAS!C$1:C$27))</f>
        <v/>
      </c>
      <c r="C496" t="str">
        <f>TABLA!E496</f>
        <v>F. Ciencias Físicas</v>
      </c>
      <c r="D496" s="134">
        <f>TABLA!AV496</f>
        <v>0</v>
      </c>
      <c r="E496" s="271">
        <f>TABLA!BA496</f>
        <v>0</v>
      </c>
      <c r="F496" t="str">
        <f t="shared" si="81"/>
        <v/>
      </c>
      <c r="G496" t="str">
        <f t="shared" si="81"/>
        <v/>
      </c>
      <c r="H496" t="str">
        <f t="shared" si="81"/>
        <v/>
      </c>
      <c r="I496" t="str">
        <f t="shared" si="81"/>
        <v/>
      </c>
      <c r="J496" t="str">
        <f t="shared" si="81"/>
        <v/>
      </c>
      <c r="K496" t="str">
        <f t="shared" si="81"/>
        <v/>
      </c>
      <c r="L496" t="str">
        <f t="shared" si="81"/>
        <v/>
      </c>
      <c r="M496" t="str">
        <f t="shared" si="81"/>
        <v/>
      </c>
      <c r="N496" t="str">
        <f t="shared" si="81"/>
        <v/>
      </c>
      <c r="O496" t="str">
        <f t="shared" si="81"/>
        <v/>
      </c>
      <c r="P496" t="str">
        <f t="shared" si="81"/>
        <v/>
      </c>
      <c r="Q496" t="str">
        <f t="shared" si="81"/>
        <v/>
      </c>
      <c r="R496" t="str">
        <f t="shared" si="81"/>
        <v/>
      </c>
      <c r="S496" t="str">
        <f t="shared" si="81"/>
        <v/>
      </c>
      <c r="T496" t="str">
        <f t="shared" si="81"/>
        <v/>
      </c>
      <c r="U496" t="str">
        <f t="shared" ref="U496:AG511" si="82">IFERROR((IF(FIND(U$1,$E496,1)&gt;0,"x")),"")</f>
        <v/>
      </c>
      <c r="V496" t="str">
        <f t="shared" si="82"/>
        <v/>
      </c>
      <c r="W496" t="str">
        <f t="shared" si="82"/>
        <v/>
      </c>
      <c r="X496" t="str">
        <f t="shared" si="82"/>
        <v/>
      </c>
      <c r="Y496" t="str">
        <f t="shared" si="82"/>
        <v/>
      </c>
      <c r="Z496" t="str">
        <f t="shared" si="82"/>
        <v/>
      </c>
      <c r="AA496" t="str">
        <f t="shared" si="82"/>
        <v/>
      </c>
      <c r="AB496" t="str">
        <f t="shared" si="82"/>
        <v/>
      </c>
      <c r="AC496" t="str">
        <f t="shared" si="82"/>
        <v/>
      </c>
      <c r="AD496" t="str">
        <f t="shared" si="82"/>
        <v/>
      </c>
      <c r="AE496" t="str">
        <f t="shared" si="82"/>
        <v/>
      </c>
      <c r="AF496" t="str">
        <f t="shared" si="82"/>
        <v/>
      </c>
      <c r="AG496" t="str">
        <f t="shared" si="82"/>
        <v/>
      </c>
      <c r="AH496">
        <f t="shared" si="74"/>
        <v>0</v>
      </c>
      <c r="AI496">
        <f t="shared" si="75"/>
        <v>0</v>
      </c>
    </row>
    <row r="497" spans="2:35" hidden="1" x14ac:dyDescent="0.2">
      <c r="B497" s="21" t="str">
        <f>IF(ISNA(LOOKUP($C497,BLIOTECAS!$B$1:$B$27,BLIOTECAS!C$1:C$27)),"",LOOKUP($C497,BLIOTECAS!$B$1:$B$27,BLIOTECAS!C$1:C$27))</f>
        <v/>
      </c>
      <c r="C497" t="str">
        <f>TABLA!E497</f>
        <v>F. Medicina</v>
      </c>
      <c r="D497" s="134">
        <f>TABLA!AV497</f>
        <v>0</v>
      </c>
      <c r="E497" s="271">
        <f>TABLA!BA497</f>
        <v>0</v>
      </c>
      <c r="F497" t="str">
        <f t="shared" ref="F497:U512" si="83">IFERROR((IF(FIND(F$1,$E497,1)&gt;0,"x")),"")</f>
        <v/>
      </c>
      <c r="G497" t="str">
        <f t="shared" si="83"/>
        <v/>
      </c>
      <c r="H497" t="str">
        <f t="shared" si="83"/>
        <v/>
      </c>
      <c r="I497" t="str">
        <f t="shared" si="83"/>
        <v/>
      </c>
      <c r="J497" t="str">
        <f t="shared" si="83"/>
        <v/>
      </c>
      <c r="K497" t="str">
        <f t="shared" si="83"/>
        <v/>
      </c>
      <c r="L497" t="str">
        <f t="shared" si="83"/>
        <v/>
      </c>
      <c r="M497" t="str">
        <f t="shared" si="83"/>
        <v/>
      </c>
      <c r="N497" t="str">
        <f t="shared" si="83"/>
        <v/>
      </c>
      <c r="O497" t="str">
        <f t="shared" si="83"/>
        <v/>
      </c>
      <c r="P497" t="str">
        <f t="shared" si="83"/>
        <v/>
      </c>
      <c r="Q497" t="str">
        <f t="shared" si="83"/>
        <v/>
      </c>
      <c r="R497" t="str">
        <f t="shared" si="83"/>
        <v/>
      </c>
      <c r="S497" t="str">
        <f t="shared" si="83"/>
        <v/>
      </c>
      <c r="T497" t="str">
        <f t="shared" si="83"/>
        <v/>
      </c>
      <c r="U497" t="str">
        <f t="shared" si="83"/>
        <v/>
      </c>
      <c r="V497" t="str">
        <f t="shared" si="82"/>
        <v/>
      </c>
      <c r="W497" t="str">
        <f t="shared" si="82"/>
        <v/>
      </c>
      <c r="X497" t="str">
        <f t="shared" si="82"/>
        <v/>
      </c>
      <c r="Y497" t="str">
        <f t="shared" si="82"/>
        <v/>
      </c>
      <c r="Z497" t="str">
        <f t="shared" si="82"/>
        <v/>
      </c>
      <c r="AA497" t="str">
        <f t="shared" si="82"/>
        <v/>
      </c>
      <c r="AB497" t="str">
        <f t="shared" si="82"/>
        <v/>
      </c>
      <c r="AC497" t="str">
        <f t="shared" si="82"/>
        <v/>
      </c>
      <c r="AD497" t="str">
        <f t="shared" si="82"/>
        <v/>
      </c>
      <c r="AE497" t="str">
        <f t="shared" si="82"/>
        <v/>
      </c>
      <c r="AF497" t="str">
        <f t="shared" si="82"/>
        <v/>
      </c>
      <c r="AG497" t="str">
        <f t="shared" si="82"/>
        <v/>
      </c>
      <c r="AH497">
        <f t="shared" si="74"/>
        <v>0</v>
      </c>
      <c r="AI497">
        <f t="shared" si="75"/>
        <v>0</v>
      </c>
    </row>
    <row r="498" spans="2:35" hidden="1" x14ac:dyDescent="0.2">
      <c r="B498" s="21" t="str">
        <f>IF(ISNA(LOOKUP($C498,BLIOTECAS!$B$1:$B$27,BLIOTECAS!C$1:C$27)),"",LOOKUP($C498,BLIOTECAS!$B$1:$B$27,BLIOTECAS!C$1:C$27))</f>
        <v/>
      </c>
      <c r="C498" t="str">
        <f>TABLA!E498</f>
        <v>F. Medicina</v>
      </c>
      <c r="D498" s="134">
        <f>TABLA!AV498</f>
        <v>0</v>
      </c>
      <c r="E498" s="271">
        <f>TABLA!BA498</f>
        <v>0</v>
      </c>
      <c r="F498" t="str">
        <f t="shared" si="83"/>
        <v/>
      </c>
      <c r="G498" t="str">
        <f t="shared" si="83"/>
        <v/>
      </c>
      <c r="H498" t="str">
        <f t="shared" si="83"/>
        <v/>
      </c>
      <c r="I498" t="str">
        <f t="shared" si="83"/>
        <v/>
      </c>
      <c r="J498" t="str">
        <f t="shared" si="83"/>
        <v/>
      </c>
      <c r="K498" t="str">
        <f t="shared" si="83"/>
        <v/>
      </c>
      <c r="L498" t="str">
        <f t="shared" si="83"/>
        <v/>
      </c>
      <c r="M498" t="str">
        <f t="shared" si="83"/>
        <v/>
      </c>
      <c r="N498" t="str">
        <f t="shared" si="83"/>
        <v/>
      </c>
      <c r="O498" t="str">
        <f t="shared" si="83"/>
        <v/>
      </c>
      <c r="P498" t="str">
        <f t="shared" si="83"/>
        <v/>
      </c>
      <c r="Q498" t="str">
        <f t="shared" si="83"/>
        <v/>
      </c>
      <c r="R498" t="str">
        <f t="shared" si="83"/>
        <v/>
      </c>
      <c r="S498" t="str">
        <f t="shared" si="83"/>
        <v/>
      </c>
      <c r="T498" t="str">
        <f t="shared" si="83"/>
        <v/>
      </c>
      <c r="U498" t="str">
        <f t="shared" si="83"/>
        <v/>
      </c>
      <c r="V498" t="str">
        <f t="shared" si="82"/>
        <v/>
      </c>
      <c r="W498" t="str">
        <f t="shared" si="82"/>
        <v/>
      </c>
      <c r="X498" t="str">
        <f t="shared" si="82"/>
        <v/>
      </c>
      <c r="Y498" t="str">
        <f t="shared" si="82"/>
        <v/>
      </c>
      <c r="Z498" t="str">
        <f t="shared" si="82"/>
        <v/>
      </c>
      <c r="AA498" t="str">
        <f t="shared" si="82"/>
        <v/>
      </c>
      <c r="AB498" t="str">
        <f t="shared" si="82"/>
        <v/>
      </c>
      <c r="AC498" t="str">
        <f t="shared" si="82"/>
        <v/>
      </c>
      <c r="AD498" t="str">
        <f t="shared" si="82"/>
        <v/>
      </c>
      <c r="AE498" t="str">
        <f t="shared" si="82"/>
        <v/>
      </c>
      <c r="AF498" t="str">
        <f t="shared" si="82"/>
        <v/>
      </c>
      <c r="AG498" t="str">
        <f t="shared" si="82"/>
        <v/>
      </c>
      <c r="AH498">
        <f t="shared" si="74"/>
        <v>0</v>
      </c>
      <c r="AI498">
        <f t="shared" si="75"/>
        <v>0</v>
      </c>
    </row>
    <row r="499" spans="2:35" hidden="1" x14ac:dyDescent="0.2">
      <c r="B499" s="21" t="str">
        <f>IF(ISNA(LOOKUP($C499,BLIOTECAS!$B$1:$B$27,BLIOTECAS!C$1:C$27)),"",LOOKUP($C499,BLIOTECAS!$B$1:$B$27,BLIOTECAS!C$1:C$27))</f>
        <v/>
      </c>
      <c r="C499" t="str">
        <f>TABLA!E499</f>
        <v>F. Ciencias Biológicas</v>
      </c>
      <c r="D499" s="134">
        <f>TABLA!AV499</f>
        <v>0</v>
      </c>
      <c r="E499" s="271">
        <f>TABLA!BA499</f>
        <v>0</v>
      </c>
      <c r="F499" t="str">
        <f t="shared" si="83"/>
        <v/>
      </c>
      <c r="G499" t="str">
        <f t="shared" si="83"/>
        <v/>
      </c>
      <c r="H499" t="str">
        <f t="shared" si="83"/>
        <v/>
      </c>
      <c r="I499" t="str">
        <f t="shared" si="83"/>
        <v/>
      </c>
      <c r="J499" t="str">
        <f t="shared" si="83"/>
        <v/>
      </c>
      <c r="K499" t="str">
        <f t="shared" si="83"/>
        <v/>
      </c>
      <c r="L499" t="str">
        <f t="shared" si="83"/>
        <v/>
      </c>
      <c r="M499" t="str">
        <f t="shared" si="83"/>
        <v/>
      </c>
      <c r="N499" t="str">
        <f t="shared" si="83"/>
        <v/>
      </c>
      <c r="O499" t="str">
        <f t="shared" si="83"/>
        <v/>
      </c>
      <c r="P499" t="str">
        <f t="shared" si="83"/>
        <v/>
      </c>
      <c r="Q499" t="str">
        <f t="shared" si="83"/>
        <v/>
      </c>
      <c r="R499" t="str">
        <f t="shared" si="83"/>
        <v/>
      </c>
      <c r="S499" t="str">
        <f t="shared" si="83"/>
        <v/>
      </c>
      <c r="T499" t="str">
        <f t="shared" si="83"/>
        <v/>
      </c>
      <c r="U499" t="str">
        <f t="shared" si="83"/>
        <v/>
      </c>
      <c r="V499" t="str">
        <f t="shared" si="82"/>
        <v/>
      </c>
      <c r="W499" t="str">
        <f t="shared" si="82"/>
        <v/>
      </c>
      <c r="X499" t="str">
        <f t="shared" si="82"/>
        <v/>
      </c>
      <c r="Y499" t="str">
        <f t="shared" si="82"/>
        <v/>
      </c>
      <c r="Z499" t="str">
        <f t="shared" si="82"/>
        <v/>
      </c>
      <c r="AA499" t="str">
        <f t="shared" si="82"/>
        <v/>
      </c>
      <c r="AB499" t="str">
        <f t="shared" si="82"/>
        <v/>
      </c>
      <c r="AC499" t="str">
        <f t="shared" si="82"/>
        <v/>
      </c>
      <c r="AD499" t="str">
        <f t="shared" si="82"/>
        <v/>
      </c>
      <c r="AE499" t="str">
        <f t="shared" si="82"/>
        <v/>
      </c>
      <c r="AF499" t="str">
        <f t="shared" si="82"/>
        <v/>
      </c>
      <c r="AG499" t="str">
        <f t="shared" si="82"/>
        <v/>
      </c>
      <c r="AH499">
        <f t="shared" si="74"/>
        <v>0</v>
      </c>
      <c r="AI499">
        <f t="shared" si="75"/>
        <v>0</v>
      </c>
    </row>
    <row r="500" spans="2:35" hidden="1" x14ac:dyDescent="0.2">
      <c r="B500" s="21" t="str">
        <f>IF(ISNA(LOOKUP($C500,BLIOTECAS!$B$1:$B$27,BLIOTECAS!C$1:C$27)),"",LOOKUP($C500,BLIOTECAS!$B$1:$B$27,BLIOTECAS!C$1:C$27))</f>
        <v/>
      </c>
      <c r="C500" t="str">
        <f>TABLA!E500</f>
        <v>F. Geografía e Historia</v>
      </c>
      <c r="D500" s="134" t="str">
        <f>TABLA!AV500</f>
        <v>Mayor digitalización de recursos</v>
      </c>
      <c r="E500" s="271">
        <f>TABLA!BA500</f>
        <v>0</v>
      </c>
      <c r="F500" t="str">
        <f t="shared" si="83"/>
        <v/>
      </c>
      <c r="G500" t="str">
        <f t="shared" si="83"/>
        <v/>
      </c>
      <c r="H500" t="str">
        <f t="shared" si="83"/>
        <v/>
      </c>
      <c r="I500" t="str">
        <f t="shared" si="83"/>
        <v/>
      </c>
      <c r="J500" t="str">
        <f t="shared" si="83"/>
        <v/>
      </c>
      <c r="K500" t="str">
        <f t="shared" si="83"/>
        <v/>
      </c>
      <c r="L500" t="str">
        <f t="shared" si="83"/>
        <v/>
      </c>
      <c r="M500" t="str">
        <f t="shared" si="83"/>
        <v/>
      </c>
      <c r="N500" t="str">
        <f t="shared" si="83"/>
        <v/>
      </c>
      <c r="O500" t="str">
        <f t="shared" si="83"/>
        <v/>
      </c>
      <c r="P500" t="str">
        <f t="shared" si="83"/>
        <v/>
      </c>
      <c r="Q500" t="str">
        <f t="shared" si="83"/>
        <v/>
      </c>
      <c r="R500" t="str">
        <f t="shared" si="83"/>
        <v/>
      </c>
      <c r="S500" t="str">
        <f t="shared" si="83"/>
        <v/>
      </c>
      <c r="T500" t="str">
        <f t="shared" si="83"/>
        <v/>
      </c>
      <c r="U500" t="str">
        <f t="shared" si="83"/>
        <v/>
      </c>
      <c r="V500" t="str">
        <f t="shared" si="82"/>
        <v/>
      </c>
      <c r="W500" t="str">
        <f t="shared" si="82"/>
        <v/>
      </c>
      <c r="X500" t="str">
        <f t="shared" si="82"/>
        <v/>
      </c>
      <c r="Y500" t="str">
        <f t="shared" si="82"/>
        <v/>
      </c>
      <c r="Z500" t="str">
        <f t="shared" si="82"/>
        <v/>
      </c>
      <c r="AA500" t="str">
        <f t="shared" si="82"/>
        <v/>
      </c>
      <c r="AB500" t="str">
        <f t="shared" si="82"/>
        <v/>
      </c>
      <c r="AC500" t="str">
        <f t="shared" si="82"/>
        <v/>
      </c>
      <c r="AD500" t="str">
        <f t="shared" si="82"/>
        <v/>
      </c>
      <c r="AE500" t="str">
        <f t="shared" si="82"/>
        <v/>
      </c>
      <c r="AF500" t="str">
        <f t="shared" si="82"/>
        <v/>
      </c>
      <c r="AG500" t="str">
        <f t="shared" si="82"/>
        <v/>
      </c>
      <c r="AH500">
        <f t="shared" si="74"/>
        <v>1</v>
      </c>
      <c r="AI500">
        <f t="shared" si="75"/>
        <v>0</v>
      </c>
    </row>
    <row r="501" spans="2:35" hidden="1" x14ac:dyDescent="0.2">
      <c r="B501" s="21" t="str">
        <f>IF(ISNA(LOOKUP($C501,BLIOTECAS!$B$1:$B$27,BLIOTECAS!C$1:C$27)),"",LOOKUP($C501,BLIOTECAS!$B$1:$B$27,BLIOTECAS!C$1:C$27))</f>
        <v/>
      </c>
      <c r="C501" t="str">
        <f>TABLA!E501</f>
        <v>F. Farmacia</v>
      </c>
      <c r="D501" s="134">
        <f>TABLA!AV501</f>
        <v>0</v>
      </c>
      <c r="E501" s="271">
        <f>TABLA!BA501</f>
        <v>0</v>
      </c>
      <c r="F501" t="str">
        <f t="shared" si="83"/>
        <v/>
      </c>
      <c r="G501" t="str">
        <f t="shared" si="83"/>
        <v/>
      </c>
      <c r="H501" t="str">
        <f t="shared" si="83"/>
        <v/>
      </c>
      <c r="I501" t="str">
        <f t="shared" si="83"/>
        <v/>
      </c>
      <c r="J501" t="str">
        <f t="shared" si="83"/>
        <v/>
      </c>
      <c r="K501" t="str">
        <f t="shared" si="83"/>
        <v/>
      </c>
      <c r="L501" t="str">
        <f t="shared" si="83"/>
        <v/>
      </c>
      <c r="M501" t="str">
        <f t="shared" si="83"/>
        <v/>
      </c>
      <c r="N501" t="str">
        <f t="shared" si="83"/>
        <v/>
      </c>
      <c r="O501" t="str">
        <f t="shared" si="83"/>
        <v/>
      </c>
      <c r="P501" t="str">
        <f t="shared" si="83"/>
        <v/>
      </c>
      <c r="Q501" t="str">
        <f t="shared" si="83"/>
        <v/>
      </c>
      <c r="R501" t="str">
        <f t="shared" si="83"/>
        <v/>
      </c>
      <c r="S501" t="str">
        <f t="shared" si="83"/>
        <v/>
      </c>
      <c r="T501" t="str">
        <f t="shared" si="83"/>
        <v/>
      </c>
      <c r="U501" t="str">
        <f t="shared" si="83"/>
        <v/>
      </c>
      <c r="V501" t="str">
        <f t="shared" si="82"/>
        <v/>
      </c>
      <c r="W501" t="str">
        <f t="shared" si="82"/>
        <v/>
      </c>
      <c r="X501" t="str">
        <f t="shared" si="82"/>
        <v/>
      </c>
      <c r="Y501" t="str">
        <f t="shared" si="82"/>
        <v/>
      </c>
      <c r="Z501" t="str">
        <f t="shared" si="82"/>
        <v/>
      </c>
      <c r="AA501" t="str">
        <f t="shared" si="82"/>
        <v/>
      </c>
      <c r="AB501" t="str">
        <f t="shared" si="82"/>
        <v/>
      </c>
      <c r="AC501" t="str">
        <f t="shared" si="82"/>
        <v/>
      </c>
      <c r="AD501" t="str">
        <f t="shared" si="82"/>
        <v/>
      </c>
      <c r="AE501" t="str">
        <f t="shared" si="82"/>
        <v/>
      </c>
      <c r="AF501" t="str">
        <f t="shared" si="82"/>
        <v/>
      </c>
      <c r="AG501" t="str">
        <f t="shared" si="82"/>
        <v/>
      </c>
      <c r="AH501">
        <f t="shared" si="74"/>
        <v>0</v>
      </c>
      <c r="AI501">
        <f t="shared" si="75"/>
        <v>0</v>
      </c>
    </row>
    <row r="502" spans="2:35" hidden="1" x14ac:dyDescent="0.2">
      <c r="B502" s="21" t="str">
        <f>IF(ISNA(LOOKUP($C502,BLIOTECAS!$B$1:$B$27,BLIOTECAS!C$1:C$27)),"",LOOKUP($C502,BLIOTECAS!$B$1:$B$27,BLIOTECAS!C$1:C$27))</f>
        <v/>
      </c>
      <c r="C502" t="str">
        <f>TABLA!E502</f>
        <v>F. Ciencias Geológicas</v>
      </c>
      <c r="D502" s="134">
        <f>TABLA!AV502</f>
        <v>0</v>
      </c>
      <c r="E502" s="271">
        <f>TABLA!BA502</f>
        <v>0</v>
      </c>
      <c r="F502" t="str">
        <f t="shared" si="83"/>
        <v/>
      </c>
      <c r="G502" t="str">
        <f t="shared" si="83"/>
        <v/>
      </c>
      <c r="H502" t="str">
        <f t="shared" si="83"/>
        <v/>
      </c>
      <c r="I502" t="str">
        <f t="shared" si="83"/>
        <v/>
      </c>
      <c r="J502" t="str">
        <f t="shared" si="83"/>
        <v/>
      </c>
      <c r="K502" t="str">
        <f t="shared" si="83"/>
        <v/>
      </c>
      <c r="L502" t="str">
        <f t="shared" si="83"/>
        <v/>
      </c>
      <c r="M502" t="str">
        <f t="shared" si="83"/>
        <v/>
      </c>
      <c r="N502" t="str">
        <f t="shared" si="83"/>
        <v/>
      </c>
      <c r="O502" t="str">
        <f t="shared" si="83"/>
        <v/>
      </c>
      <c r="P502" t="str">
        <f t="shared" si="83"/>
        <v/>
      </c>
      <c r="Q502" t="str">
        <f t="shared" si="83"/>
        <v/>
      </c>
      <c r="R502" t="str">
        <f t="shared" si="83"/>
        <v/>
      </c>
      <c r="S502" t="str">
        <f t="shared" si="83"/>
        <v/>
      </c>
      <c r="T502" t="str">
        <f t="shared" si="83"/>
        <v/>
      </c>
      <c r="U502" t="str">
        <f t="shared" si="83"/>
        <v/>
      </c>
      <c r="V502" t="str">
        <f t="shared" si="82"/>
        <v/>
      </c>
      <c r="W502" t="str">
        <f t="shared" si="82"/>
        <v/>
      </c>
      <c r="X502" t="str">
        <f t="shared" si="82"/>
        <v/>
      </c>
      <c r="Y502" t="str">
        <f t="shared" si="82"/>
        <v/>
      </c>
      <c r="Z502" t="str">
        <f t="shared" si="82"/>
        <v/>
      </c>
      <c r="AA502" t="str">
        <f t="shared" si="82"/>
        <v/>
      </c>
      <c r="AB502" t="str">
        <f t="shared" si="82"/>
        <v/>
      </c>
      <c r="AC502" t="str">
        <f t="shared" si="82"/>
        <v/>
      </c>
      <c r="AD502" t="str">
        <f t="shared" si="82"/>
        <v/>
      </c>
      <c r="AE502" t="str">
        <f t="shared" si="82"/>
        <v/>
      </c>
      <c r="AF502" t="str">
        <f t="shared" si="82"/>
        <v/>
      </c>
      <c r="AG502" t="str">
        <f t="shared" si="82"/>
        <v/>
      </c>
      <c r="AH502">
        <f t="shared" si="74"/>
        <v>0</v>
      </c>
      <c r="AI502">
        <f t="shared" si="75"/>
        <v>0</v>
      </c>
    </row>
    <row r="503" spans="2:35" hidden="1" x14ac:dyDescent="0.2">
      <c r="B503" s="21" t="str">
        <f>IF(ISNA(LOOKUP($C503,BLIOTECAS!$B$1:$B$27,BLIOTECAS!C$1:C$27)),"",LOOKUP($C503,BLIOTECAS!$B$1:$B$27,BLIOTECAS!C$1:C$27))</f>
        <v/>
      </c>
      <c r="C503" t="str">
        <f>TABLA!E503</f>
        <v>F. Ciencias Políticas y Sociología</v>
      </c>
      <c r="D503" s="134">
        <f>TABLA!AV503</f>
        <v>0</v>
      </c>
      <c r="E503" s="271">
        <f>TABLA!BA503</f>
        <v>0</v>
      </c>
      <c r="F503" t="str">
        <f t="shared" si="83"/>
        <v/>
      </c>
      <c r="G503" t="str">
        <f t="shared" si="83"/>
        <v/>
      </c>
      <c r="H503" t="str">
        <f t="shared" si="83"/>
        <v/>
      </c>
      <c r="I503" t="str">
        <f t="shared" si="83"/>
        <v/>
      </c>
      <c r="J503" t="str">
        <f t="shared" si="83"/>
        <v/>
      </c>
      <c r="K503" t="str">
        <f t="shared" si="83"/>
        <v/>
      </c>
      <c r="L503" t="str">
        <f t="shared" si="83"/>
        <v/>
      </c>
      <c r="M503" t="str">
        <f t="shared" si="83"/>
        <v/>
      </c>
      <c r="N503" t="str">
        <f t="shared" si="83"/>
        <v/>
      </c>
      <c r="O503" t="str">
        <f t="shared" si="83"/>
        <v/>
      </c>
      <c r="P503" t="str">
        <f t="shared" si="83"/>
        <v/>
      </c>
      <c r="Q503" t="str">
        <f t="shared" si="83"/>
        <v/>
      </c>
      <c r="R503" t="str">
        <f t="shared" si="83"/>
        <v/>
      </c>
      <c r="S503" t="str">
        <f t="shared" si="83"/>
        <v/>
      </c>
      <c r="T503" t="str">
        <f t="shared" si="83"/>
        <v/>
      </c>
      <c r="U503" t="str">
        <f t="shared" si="83"/>
        <v/>
      </c>
      <c r="V503" t="str">
        <f t="shared" si="82"/>
        <v/>
      </c>
      <c r="W503" t="str">
        <f t="shared" si="82"/>
        <v/>
      </c>
      <c r="X503" t="str">
        <f t="shared" si="82"/>
        <v/>
      </c>
      <c r="Y503" t="str">
        <f t="shared" si="82"/>
        <v/>
      </c>
      <c r="Z503" t="str">
        <f t="shared" si="82"/>
        <v/>
      </c>
      <c r="AA503" t="str">
        <f t="shared" si="82"/>
        <v/>
      </c>
      <c r="AB503" t="str">
        <f t="shared" si="82"/>
        <v/>
      </c>
      <c r="AC503" t="str">
        <f t="shared" si="82"/>
        <v/>
      </c>
      <c r="AD503" t="str">
        <f t="shared" si="82"/>
        <v/>
      </c>
      <c r="AE503" t="str">
        <f t="shared" si="82"/>
        <v/>
      </c>
      <c r="AF503" t="str">
        <f t="shared" si="82"/>
        <v/>
      </c>
      <c r="AG503" t="str">
        <f t="shared" si="82"/>
        <v/>
      </c>
      <c r="AH503">
        <f t="shared" si="74"/>
        <v>0</v>
      </c>
      <c r="AI503">
        <f t="shared" si="75"/>
        <v>0</v>
      </c>
    </row>
    <row r="504" spans="2:35" hidden="1" x14ac:dyDescent="0.2">
      <c r="B504" s="21" t="str">
        <f>IF(ISNA(LOOKUP($C504,BLIOTECAS!$B$1:$B$27,BLIOTECAS!C$1:C$27)),"",LOOKUP($C504,BLIOTECAS!$B$1:$B$27,BLIOTECAS!C$1:C$27))</f>
        <v/>
      </c>
      <c r="C504" t="str">
        <f>TABLA!E504</f>
        <v>F. Ciencias Políticas y Sociología</v>
      </c>
      <c r="D504" s="134">
        <f>TABLA!AV504</f>
        <v>0</v>
      </c>
      <c r="E504" s="271">
        <f>TABLA!BA504</f>
        <v>0</v>
      </c>
      <c r="F504" t="str">
        <f t="shared" si="83"/>
        <v/>
      </c>
      <c r="G504" t="str">
        <f t="shared" si="83"/>
        <v/>
      </c>
      <c r="H504" t="str">
        <f t="shared" si="83"/>
        <v/>
      </c>
      <c r="I504" t="str">
        <f t="shared" si="83"/>
        <v/>
      </c>
      <c r="J504" t="str">
        <f t="shared" si="83"/>
        <v/>
      </c>
      <c r="K504" t="str">
        <f t="shared" si="83"/>
        <v/>
      </c>
      <c r="L504" t="str">
        <f t="shared" si="83"/>
        <v/>
      </c>
      <c r="M504" t="str">
        <f t="shared" si="83"/>
        <v/>
      </c>
      <c r="N504" t="str">
        <f t="shared" si="83"/>
        <v/>
      </c>
      <c r="O504" t="str">
        <f t="shared" si="83"/>
        <v/>
      </c>
      <c r="P504" t="str">
        <f t="shared" si="83"/>
        <v/>
      </c>
      <c r="Q504" t="str">
        <f t="shared" si="83"/>
        <v/>
      </c>
      <c r="R504" t="str">
        <f t="shared" si="83"/>
        <v/>
      </c>
      <c r="S504" t="str">
        <f t="shared" si="83"/>
        <v/>
      </c>
      <c r="T504" t="str">
        <f t="shared" si="83"/>
        <v/>
      </c>
      <c r="U504" t="str">
        <f t="shared" si="83"/>
        <v/>
      </c>
      <c r="V504" t="str">
        <f t="shared" si="82"/>
        <v/>
      </c>
      <c r="W504" t="str">
        <f t="shared" si="82"/>
        <v/>
      </c>
      <c r="X504" t="str">
        <f t="shared" si="82"/>
        <v/>
      </c>
      <c r="Y504" t="str">
        <f t="shared" si="82"/>
        <v/>
      </c>
      <c r="Z504" t="str">
        <f t="shared" si="82"/>
        <v/>
      </c>
      <c r="AA504" t="str">
        <f t="shared" si="82"/>
        <v/>
      </c>
      <c r="AB504" t="str">
        <f t="shared" si="82"/>
        <v/>
      </c>
      <c r="AC504" t="str">
        <f t="shared" si="82"/>
        <v/>
      </c>
      <c r="AD504" t="str">
        <f t="shared" si="82"/>
        <v/>
      </c>
      <c r="AE504" t="str">
        <f t="shared" si="82"/>
        <v/>
      </c>
      <c r="AF504" t="str">
        <f t="shared" si="82"/>
        <v/>
      </c>
      <c r="AG504" t="str">
        <f t="shared" si="82"/>
        <v/>
      </c>
      <c r="AH504">
        <f t="shared" si="74"/>
        <v>0</v>
      </c>
      <c r="AI504">
        <f t="shared" si="75"/>
        <v>0</v>
      </c>
    </row>
    <row r="505" spans="2:35" hidden="1" x14ac:dyDescent="0.2">
      <c r="B505" s="21" t="str">
        <f>IF(ISNA(LOOKUP($C505,BLIOTECAS!$B$1:$B$27,BLIOTECAS!C$1:C$27)),"",LOOKUP($C505,BLIOTECAS!$B$1:$B$27,BLIOTECAS!C$1:C$27))</f>
        <v/>
      </c>
      <c r="C505" t="str">
        <f>TABLA!E505</f>
        <v>F. Bellas Artes</v>
      </c>
      <c r="D505" s="134">
        <f>TABLA!AV505</f>
        <v>0</v>
      </c>
      <c r="E505" s="271">
        <f>TABLA!BA505</f>
        <v>0</v>
      </c>
      <c r="F505" t="str">
        <f t="shared" si="83"/>
        <v/>
      </c>
      <c r="G505" t="str">
        <f t="shared" si="83"/>
        <v/>
      </c>
      <c r="H505" t="str">
        <f t="shared" si="83"/>
        <v/>
      </c>
      <c r="I505" t="str">
        <f t="shared" si="83"/>
        <v/>
      </c>
      <c r="J505" t="str">
        <f t="shared" si="83"/>
        <v/>
      </c>
      <c r="K505" t="str">
        <f t="shared" si="83"/>
        <v/>
      </c>
      <c r="L505" t="str">
        <f t="shared" si="83"/>
        <v/>
      </c>
      <c r="M505" t="str">
        <f t="shared" si="83"/>
        <v/>
      </c>
      <c r="N505" t="str">
        <f t="shared" si="83"/>
        <v/>
      </c>
      <c r="O505" t="str">
        <f t="shared" si="83"/>
        <v/>
      </c>
      <c r="P505" t="str">
        <f t="shared" si="83"/>
        <v/>
      </c>
      <c r="Q505" t="str">
        <f t="shared" si="83"/>
        <v/>
      </c>
      <c r="R505" t="str">
        <f t="shared" si="83"/>
        <v/>
      </c>
      <c r="S505" t="str">
        <f t="shared" si="83"/>
        <v/>
      </c>
      <c r="T505" t="str">
        <f t="shared" si="83"/>
        <v/>
      </c>
      <c r="U505" t="str">
        <f t="shared" si="83"/>
        <v/>
      </c>
      <c r="V505" t="str">
        <f t="shared" si="82"/>
        <v/>
      </c>
      <c r="W505" t="str">
        <f t="shared" si="82"/>
        <v/>
      </c>
      <c r="X505" t="str">
        <f t="shared" si="82"/>
        <v/>
      </c>
      <c r="Y505" t="str">
        <f t="shared" si="82"/>
        <v/>
      </c>
      <c r="Z505" t="str">
        <f t="shared" si="82"/>
        <v/>
      </c>
      <c r="AA505" t="str">
        <f t="shared" si="82"/>
        <v/>
      </c>
      <c r="AB505" t="str">
        <f t="shared" si="82"/>
        <v/>
      </c>
      <c r="AC505" t="str">
        <f t="shared" si="82"/>
        <v/>
      </c>
      <c r="AD505" t="str">
        <f t="shared" si="82"/>
        <v/>
      </c>
      <c r="AE505" t="str">
        <f t="shared" si="82"/>
        <v/>
      </c>
      <c r="AF505" t="str">
        <f t="shared" si="82"/>
        <v/>
      </c>
      <c r="AG505" t="str">
        <f t="shared" si="82"/>
        <v/>
      </c>
      <c r="AH505">
        <f t="shared" si="74"/>
        <v>0</v>
      </c>
      <c r="AI505">
        <f t="shared" si="75"/>
        <v>0</v>
      </c>
    </row>
    <row r="506" spans="2:35" hidden="1" x14ac:dyDescent="0.2">
      <c r="B506" s="21" t="str">
        <f>IF(ISNA(LOOKUP($C506,BLIOTECAS!$B$1:$B$27,BLIOTECAS!C$1:C$27)),"",LOOKUP($C506,BLIOTECAS!$B$1:$B$27,BLIOTECAS!C$1:C$27))</f>
        <v/>
      </c>
      <c r="C506" t="str">
        <f>TABLA!E506</f>
        <v>F. Ciencias de la Documentación</v>
      </c>
      <c r="D506" s="134">
        <f>TABLA!AV506</f>
        <v>0</v>
      </c>
      <c r="E506" s="271">
        <f>TABLA!BA506</f>
        <v>0</v>
      </c>
      <c r="F506" t="str">
        <f t="shared" si="83"/>
        <v/>
      </c>
      <c r="G506" t="str">
        <f t="shared" si="83"/>
        <v/>
      </c>
      <c r="H506" t="str">
        <f t="shared" si="83"/>
        <v/>
      </c>
      <c r="I506" t="str">
        <f t="shared" si="83"/>
        <v/>
      </c>
      <c r="J506" t="str">
        <f t="shared" si="83"/>
        <v/>
      </c>
      <c r="K506" t="str">
        <f t="shared" si="83"/>
        <v/>
      </c>
      <c r="L506" t="str">
        <f t="shared" si="83"/>
        <v/>
      </c>
      <c r="M506" t="str">
        <f t="shared" si="83"/>
        <v/>
      </c>
      <c r="N506" t="str">
        <f t="shared" si="83"/>
        <v/>
      </c>
      <c r="O506" t="str">
        <f t="shared" si="83"/>
        <v/>
      </c>
      <c r="P506" t="str">
        <f t="shared" si="83"/>
        <v/>
      </c>
      <c r="Q506" t="str">
        <f t="shared" si="83"/>
        <v/>
      </c>
      <c r="R506" t="str">
        <f t="shared" si="83"/>
        <v/>
      </c>
      <c r="S506" t="str">
        <f t="shared" si="83"/>
        <v/>
      </c>
      <c r="T506" t="str">
        <f t="shared" si="83"/>
        <v/>
      </c>
      <c r="U506" t="str">
        <f t="shared" si="83"/>
        <v/>
      </c>
      <c r="V506" t="str">
        <f t="shared" si="82"/>
        <v/>
      </c>
      <c r="W506" t="str">
        <f t="shared" si="82"/>
        <v/>
      </c>
      <c r="X506" t="str">
        <f t="shared" si="82"/>
        <v/>
      </c>
      <c r="Y506" t="str">
        <f t="shared" si="82"/>
        <v/>
      </c>
      <c r="Z506" t="str">
        <f t="shared" si="82"/>
        <v/>
      </c>
      <c r="AA506" t="str">
        <f t="shared" si="82"/>
        <v/>
      </c>
      <c r="AB506" t="str">
        <f t="shared" si="82"/>
        <v/>
      </c>
      <c r="AC506" t="str">
        <f t="shared" si="82"/>
        <v/>
      </c>
      <c r="AD506" t="str">
        <f t="shared" si="82"/>
        <v/>
      </c>
      <c r="AE506" t="str">
        <f t="shared" si="82"/>
        <v/>
      </c>
      <c r="AF506" t="str">
        <f t="shared" si="82"/>
        <v/>
      </c>
      <c r="AG506" t="str">
        <f t="shared" si="82"/>
        <v/>
      </c>
      <c r="AH506">
        <f t="shared" si="74"/>
        <v>0</v>
      </c>
      <c r="AI506">
        <f t="shared" si="75"/>
        <v>0</v>
      </c>
    </row>
    <row r="507" spans="2:35" ht="63.75" hidden="1" x14ac:dyDescent="0.2">
      <c r="B507" s="21" t="str">
        <f>IF(ISNA(LOOKUP($C507,BLIOTECAS!$B$1:$B$27,BLIOTECAS!C$1:C$27)),"",LOOKUP($C507,BLIOTECAS!$B$1:$B$27,BLIOTECAS!C$1:C$27))</f>
        <v/>
      </c>
      <c r="C507" t="str">
        <f>TABLA!E507</f>
        <v>F. Filología</v>
      </c>
      <c r="D507" s="134">
        <f>TABLA!AV507</f>
        <v>0</v>
      </c>
      <c r="E507" s="271" t="str">
        <f>TABLA!BA507</f>
        <v>Hacen Vds. un servicio excelente. Me parece fundamental mantener como está la biblioteca de filología clásica, un fondo extremadamente específico que utilizamos un grupo muy concreto de profesores, investigadores y alumnos, cuya utilidad reside, precisamente, en su carácter unitario y su ubicación conjunta y como sala de investigación. Desde el punto de vista general, la Biblioteca de Clásicas es un referente para los filólogos clásicos en España.</v>
      </c>
      <c r="F507" t="str">
        <f t="shared" si="83"/>
        <v/>
      </c>
      <c r="G507" t="str">
        <f t="shared" si="83"/>
        <v/>
      </c>
      <c r="H507" t="str">
        <f t="shared" si="83"/>
        <v/>
      </c>
      <c r="I507" t="str">
        <f t="shared" si="83"/>
        <v/>
      </c>
      <c r="J507" t="str">
        <f t="shared" si="83"/>
        <v/>
      </c>
      <c r="K507" t="str">
        <f t="shared" si="83"/>
        <v/>
      </c>
      <c r="L507" t="str">
        <f t="shared" si="83"/>
        <v/>
      </c>
      <c r="M507" t="str">
        <f t="shared" si="83"/>
        <v/>
      </c>
      <c r="N507" t="str">
        <f t="shared" si="83"/>
        <v/>
      </c>
      <c r="O507" t="str">
        <f t="shared" si="83"/>
        <v/>
      </c>
      <c r="P507" t="str">
        <f t="shared" si="83"/>
        <v/>
      </c>
      <c r="Q507" t="str">
        <f t="shared" si="83"/>
        <v/>
      </c>
      <c r="R507" t="str">
        <f t="shared" si="83"/>
        <v/>
      </c>
      <c r="S507" t="str">
        <f t="shared" si="83"/>
        <v/>
      </c>
      <c r="T507" t="str">
        <f t="shared" si="83"/>
        <v/>
      </c>
      <c r="U507" t="str">
        <f t="shared" si="83"/>
        <v/>
      </c>
      <c r="V507" t="str">
        <f t="shared" si="82"/>
        <v/>
      </c>
      <c r="W507" t="str">
        <f t="shared" si="82"/>
        <v/>
      </c>
      <c r="X507" t="str">
        <f t="shared" si="82"/>
        <v/>
      </c>
      <c r="Y507" t="str">
        <f t="shared" si="82"/>
        <v/>
      </c>
      <c r="Z507" t="str">
        <f t="shared" si="82"/>
        <v/>
      </c>
      <c r="AA507" t="str">
        <f t="shared" si="82"/>
        <v/>
      </c>
      <c r="AB507" t="str">
        <f t="shared" si="82"/>
        <v/>
      </c>
      <c r="AC507" t="str">
        <f t="shared" si="82"/>
        <v/>
      </c>
      <c r="AD507" t="str">
        <f t="shared" si="82"/>
        <v/>
      </c>
      <c r="AE507" t="str">
        <f t="shared" si="82"/>
        <v/>
      </c>
      <c r="AF507" t="str">
        <f t="shared" si="82"/>
        <v/>
      </c>
      <c r="AG507" t="str">
        <f t="shared" si="82"/>
        <v/>
      </c>
      <c r="AH507">
        <f t="shared" si="74"/>
        <v>0</v>
      </c>
      <c r="AI507">
        <f t="shared" si="75"/>
        <v>1</v>
      </c>
    </row>
    <row r="508" spans="2:35" hidden="1" x14ac:dyDescent="0.2">
      <c r="B508" s="21" t="str">
        <f>IF(ISNA(LOOKUP($C508,BLIOTECAS!$B$1:$B$27,BLIOTECAS!C$1:C$27)),"",LOOKUP($C508,BLIOTECAS!$B$1:$B$27,BLIOTECAS!C$1:C$27))</f>
        <v/>
      </c>
      <c r="C508" t="str">
        <f>TABLA!E508</f>
        <v>F. Geografía e Historia</v>
      </c>
      <c r="D508" s="134">
        <f>TABLA!AV508</f>
        <v>0</v>
      </c>
      <c r="E508" s="271">
        <f>TABLA!BA508</f>
        <v>0</v>
      </c>
      <c r="F508" t="str">
        <f t="shared" si="83"/>
        <v/>
      </c>
      <c r="G508" t="str">
        <f t="shared" si="83"/>
        <v/>
      </c>
      <c r="H508" t="str">
        <f t="shared" si="83"/>
        <v/>
      </c>
      <c r="I508" t="str">
        <f t="shared" si="83"/>
        <v/>
      </c>
      <c r="J508" t="str">
        <f t="shared" si="83"/>
        <v/>
      </c>
      <c r="K508" t="str">
        <f t="shared" si="83"/>
        <v/>
      </c>
      <c r="L508" t="str">
        <f t="shared" si="83"/>
        <v/>
      </c>
      <c r="M508" t="str">
        <f t="shared" si="83"/>
        <v/>
      </c>
      <c r="N508" t="str">
        <f t="shared" si="83"/>
        <v/>
      </c>
      <c r="O508" t="str">
        <f t="shared" si="83"/>
        <v/>
      </c>
      <c r="P508" t="str">
        <f t="shared" si="83"/>
        <v/>
      </c>
      <c r="Q508" t="str">
        <f t="shared" si="83"/>
        <v/>
      </c>
      <c r="R508" t="str">
        <f t="shared" si="83"/>
        <v/>
      </c>
      <c r="S508" t="str">
        <f t="shared" si="83"/>
        <v/>
      </c>
      <c r="T508" t="str">
        <f t="shared" si="83"/>
        <v/>
      </c>
      <c r="U508" t="str">
        <f t="shared" si="83"/>
        <v/>
      </c>
      <c r="V508" t="str">
        <f t="shared" si="82"/>
        <v/>
      </c>
      <c r="W508" t="str">
        <f t="shared" si="82"/>
        <v/>
      </c>
      <c r="X508" t="str">
        <f t="shared" si="82"/>
        <v/>
      </c>
      <c r="Y508" t="str">
        <f t="shared" si="82"/>
        <v/>
      </c>
      <c r="Z508" t="str">
        <f t="shared" si="82"/>
        <v/>
      </c>
      <c r="AA508" t="str">
        <f t="shared" si="82"/>
        <v/>
      </c>
      <c r="AB508" t="str">
        <f t="shared" si="82"/>
        <v/>
      </c>
      <c r="AC508" t="str">
        <f t="shared" si="82"/>
        <v/>
      </c>
      <c r="AD508" t="str">
        <f t="shared" si="82"/>
        <v/>
      </c>
      <c r="AE508" t="str">
        <f t="shared" si="82"/>
        <v/>
      </c>
      <c r="AF508" t="str">
        <f t="shared" si="82"/>
        <v/>
      </c>
      <c r="AG508" t="str">
        <f t="shared" si="82"/>
        <v/>
      </c>
      <c r="AH508">
        <f t="shared" si="74"/>
        <v>0</v>
      </c>
      <c r="AI508">
        <f t="shared" si="75"/>
        <v>0</v>
      </c>
    </row>
    <row r="509" spans="2:35" hidden="1" x14ac:dyDescent="0.2">
      <c r="B509" s="21" t="str">
        <f>IF(ISNA(LOOKUP($C509,BLIOTECAS!$B$1:$B$27,BLIOTECAS!C$1:C$27)),"",LOOKUP($C509,BLIOTECAS!$B$1:$B$27,BLIOTECAS!C$1:C$27))</f>
        <v/>
      </c>
      <c r="C509" t="str">
        <f>TABLA!E509</f>
        <v>F. Veterinaria</v>
      </c>
      <c r="D509" s="134">
        <f>TABLA!AV509</f>
        <v>0</v>
      </c>
      <c r="E509" s="271">
        <f>TABLA!BA509</f>
        <v>0</v>
      </c>
      <c r="F509" t="str">
        <f t="shared" si="83"/>
        <v/>
      </c>
      <c r="G509" t="str">
        <f t="shared" si="83"/>
        <v/>
      </c>
      <c r="H509" t="str">
        <f t="shared" si="83"/>
        <v/>
      </c>
      <c r="I509" t="str">
        <f t="shared" si="83"/>
        <v/>
      </c>
      <c r="J509" t="str">
        <f t="shared" si="83"/>
        <v/>
      </c>
      <c r="K509" t="str">
        <f t="shared" si="83"/>
        <v/>
      </c>
      <c r="L509" t="str">
        <f t="shared" si="83"/>
        <v/>
      </c>
      <c r="M509" t="str">
        <f t="shared" si="83"/>
        <v/>
      </c>
      <c r="N509" t="str">
        <f t="shared" si="83"/>
        <v/>
      </c>
      <c r="O509" t="str">
        <f t="shared" si="83"/>
        <v/>
      </c>
      <c r="P509" t="str">
        <f t="shared" si="83"/>
        <v/>
      </c>
      <c r="Q509" t="str">
        <f t="shared" si="83"/>
        <v/>
      </c>
      <c r="R509" t="str">
        <f t="shared" si="83"/>
        <v/>
      </c>
      <c r="S509" t="str">
        <f t="shared" si="83"/>
        <v/>
      </c>
      <c r="T509" t="str">
        <f t="shared" si="83"/>
        <v/>
      </c>
      <c r="U509" t="str">
        <f t="shared" si="83"/>
        <v/>
      </c>
      <c r="V509" t="str">
        <f t="shared" si="82"/>
        <v/>
      </c>
      <c r="W509" t="str">
        <f t="shared" si="82"/>
        <v/>
      </c>
      <c r="X509" t="str">
        <f t="shared" si="82"/>
        <v/>
      </c>
      <c r="Y509" t="str">
        <f t="shared" si="82"/>
        <v/>
      </c>
      <c r="Z509" t="str">
        <f t="shared" si="82"/>
        <v/>
      </c>
      <c r="AA509" t="str">
        <f t="shared" si="82"/>
        <v/>
      </c>
      <c r="AB509" t="str">
        <f t="shared" si="82"/>
        <v/>
      </c>
      <c r="AC509" t="str">
        <f t="shared" si="82"/>
        <v/>
      </c>
      <c r="AD509" t="str">
        <f t="shared" si="82"/>
        <v/>
      </c>
      <c r="AE509" t="str">
        <f t="shared" si="82"/>
        <v/>
      </c>
      <c r="AF509" t="str">
        <f t="shared" si="82"/>
        <v/>
      </c>
      <c r="AG509" t="str">
        <f t="shared" si="82"/>
        <v/>
      </c>
      <c r="AH509">
        <f t="shared" si="74"/>
        <v>0</v>
      </c>
      <c r="AI509">
        <f t="shared" si="75"/>
        <v>0</v>
      </c>
    </row>
    <row r="510" spans="2:35" x14ac:dyDescent="0.2">
      <c r="B510" s="21" t="str">
        <f>IF(ISNA(LOOKUP($C510,BLIOTECAS!$B$1:$B$27,BLIOTECAS!C$1:C$27)),"",LOOKUP($C510,BLIOTECAS!$B$1:$B$27,BLIOTECAS!C$1:C$27))</f>
        <v/>
      </c>
      <c r="C510" t="str">
        <f>TABLA!E510</f>
        <v>F. Educación - Centro de Formación del Profesorado</v>
      </c>
      <c r="D510" s="134">
        <f>TABLA!AV510</f>
        <v>0</v>
      </c>
      <c r="E510" s="271">
        <f>TABLA!BA510</f>
        <v>0</v>
      </c>
      <c r="F510" t="str">
        <f t="shared" si="83"/>
        <v/>
      </c>
      <c r="G510" t="str">
        <f t="shared" si="83"/>
        <v/>
      </c>
      <c r="H510" t="str">
        <f t="shared" si="83"/>
        <v/>
      </c>
      <c r="I510" t="str">
        <f t="shared" si="83"/>
        <v/>
      </c>
      <c r="J510" t="str">
        <f t="shared" si="83"/>
        <v/>
      </c>
      <c r="K510" t="str">
        <f t="shared" si="83"/>
        <v/>
      </c>
      <c r="L510" t="str">
        <f t="shared" si="83"/>
        <v/>
      </c>
      <c r="M510" t="str">
        <f t="shared" si="83"/>
        <v/>
      </c>
      <c r="N510" t="str">
        <f t="shared" si="83"/>
        <v/>
      </c>
      <c r="O510" t="str">
        <f t="shared" si="83"/>
        <v/>
      </c>
      <c r="P510" t="str">
        <f t="shared" si="83"/>
        <v/>
      </c>
      <c r="Q510" t="str">
        <f t="shared" si="83"/>
        <v/>
      </c>
      <c r="R510" t="str">
        <f t="shared" si="83"/>
        <v/>
      </c>
      <c r="S510" t="str">
        <f t="shared" si="83"/>
        <v/>
      </c>
      <c r="T510" t="str">
        <f t="shared" si="83"/>
        <v/>
      </c>
      <c r="U510" t="str">
        <f t="shared" si="83"/>
        <v/>
      </c>
      <c r="V510" t="str">
        <f t="shared" si="82"/>
        <v/>
      </c>
      <c r="W510" t="str">
        <f t="shared" si="82"/>
        <v/>
      </c>
      <c r="X510" t="str">
        <f t="shared" si="82"/>
        <v/>
      </c>
      <c r="Y510" t="str">
        <f t="shared" si="82"/>
        <v/>
      </c>
      <c r="Z510" t="str">
        <f t="shared" si="82"/>
        <v/>
      </c>
      <c r="AA510" t="str">
        <f t="shared" si="82"/>
        <v/>
      </c>
      <c r="AB510" t="str">
        <f t="shared" si="82"/>
        <v/>
      </c>
      <c r="AC510" t="str">
        <f t="shared" si="82"/>
        <v/>
      </c>
      <c r="AD510" t="str">
        <f t="shared" si="82"/>
        <v/>
      </c>
      <c r="AE510" t="str">
        <f t="shared" si="82"/>
        <v/>
      </c>
      <c r="AF510" t="str">
        <f t="shared" si="82"/>
        <v/>
      </c>
      <c r="AG510" t="str">
        <f t="shared" si="82"/>
        <v/>
      </c>
      <c r="AH510">
        <f t="shared" ref="AH510:AH573" si="84">COUNTIF(D510,"&lt;&gt;0")</f>
        <v>0</v>
      </c>
      <c r="AI510">
        <f t="shared" ref="AI510:AI573" si="85">COUNTIF(E510,"&lt;&gt;0")</f>
        <v>0</v>
      </c>
    </row>
    <row r="511" spans="2:35" ht="25.5" hidden="1" x14ac:dyDescent="0.2">
      <c r="B511" s="21" t="str">
        <f>IF(ISNA(LOOKUP($C511,BLIOTECAS!$B$1:$B$27,BLIOTECAS!C$1:C$27)),"",LOOKUP($C511,BLIOTECAS!$B$1:$B$27,BLIOTECAS!C$1:C$27))</f>
        <v/>
      </c>
      <c r="C511" t="str">
        <f>TABLA!E511</f>
        <v>F. Psicología</v>
      </c>
      <c r="D511" s="134" t="str">
        <f>TABLA!AV511</f>
        <v>Volver a disfrutar de las ventajas de la  Red Madroño</v>
      </c>
      <c r="E511" s="271" t="str">
        <f>TABLA!BA511</f>
        <v>A nivel UCM, sería interesante volver a disfrutar d elas ventajas de la Red Madroño</v>
      </c>
      <c r="F511" t="str">
        <f t="shared" si="83"/>
        <v/>
      </c>
      <c r="G511" t="str">
        <f t="shared" si="83"/>
        <v/>
      </c>
      <c r="H511" t="str">
        <f t="shared" si="83"/>
        <v/>
      </c>
      <c r="I511" t="str">
        <f t="shared" si="83"/>
        <v/>
      </c>
      <c r="J511" t="str">
        <f t="shared" si="83"/>
        <v/>
      </c>
      <c r="K511" t="str">
        <f t="shared" si="83"/>
        <v/>
      </c>
      <c r="L511" t="str">
        <f t="shared" si="83"/>
        <v/>
      </c>
      <c r="M511" t="str">
        <f t="shared" si="83"/>
        <v/>
      </c>
      <c r="N511" t="str">
        <f t="shared" si="83"/>
        <v/>
      </c>
      <c r="O511" t="str">
        <f t="shared" si="83"/>
        <v/>
      </c>
      <c r="P511" t="str">
        <f t="shared" si="83"/>
        <v/>
      </c>
      <c r="Q511" t="str">
        <f t="shared" si="83"/>
        <v/>
      </c>
      <c r="R511" t="str">
        <f t="shared" si="83"/>
        <v/>
      </c>
      <c r="S511" t="str">
        <f t="shared" si="83"/>
        <v/>
      </c>
      <c r="T511" t="str">
        <f t="shared" si="83"/>
        <v/>
      </c>
      <c r="U511" t="str">
        <f t="shared" si="83"/>
        <v/>
      </c>
      <c r="V511" t="str">
        <f t="shared" si="82"/>
        <v/>
      </c>
      <c r="W511" t="str">
        <f t="shared" si="82"/>
        <v/>
      </c>
      <c r="X511" t="str">
        <f t="shared" si="82"/>
        <v/>
      </c>
      <c r="Y511" t="str">
        <f t="shared" si="82"/>
        <v/>
      </c>
      <c r="Z511" t="str">
        <f t="shared" si="82"/>
        <v/>
      </c>
      <c r="AA511" t="str">
        <f t="shared" si="82"/>
        <v/>
      </c>
      <c r="AB511" t="str">
        <f t="shared" si="82"/>
        <v/>
      </c>
      <c r="AC511" t="str">
        <f t="shared" si="82"/>
        <v/>
      </c>
      <c r="AD511" t="str">
        <f t="shared" si="82"/>
        <v/>
      </c>
      <c r="AE511" t="str">
        <f t="shared" si="82"/>
        <v/>
      </c>
      <c r="AF511" t="str">
        <f t="shared" si="82"/>
        <v/>
      </c>
      <c r="AG511" t="str">
        <f t="shared" si="82"/>
        <v/>
      </c>
      <c r="AH511">
        <f t="shared" si="84"/>
        <v>1</v>
      </c>
      <c r="AI511">
        <f t="shared" si="85"/>
        <v>1</v>
      </c>
    </row>
    <row r="512" spans="2:35" hidden="1" x14ac:dyDescent="0.2">
      <c r="B512" s="21" t="str">
        <f>IF(ISNA(LOOKUP($C512,BLIOTECAS!$B$1:$B$27,BLIOTECAS!C$1:C$27)),"",LOOKUP($C512,BLIOTECAS!$B$1:$B$27,BLIOTECAS!C$1:C$27))</f>
        <v/>
      </c>
      <c r="C512" t="str">
        <f>TABLA!E512</f>
        <v>F. Veterinaria</v>
      </c>
      <c r="D512" s="134">
        <f>TABLA!AV512</f>
        <v>0</v>
      </c>
      <c r="E512" s="271">
        <f>TABLA!BA512</f>
        <v>0</v>
      </c>
      <c r="F512" t="str">
        <f t="shared" si="83"/>
        <v/>
      </c>
      <c r="G512" t="str">
        <f t="shared" si="83"/>
        <v/>
      </c>
      <c r="H512" t="str">
        <f t="shared" si="83"/>
        <v/>
      </c>
      <c r="I512" t="str">
        <f t="shared" si="83"/>
        <v/>
      </c>
      <c r="J512" t="str">
        <f t="shared" si="83"/>
        <v/>
      </c>
      <c r="K512" t="str">
        <f t="shared" si="83"/>
        <v/>
      </c>
      <c r="L512" t="str">
        <f t="shared" si="83"/>
        <v/>
      </c>
      <c r="M512" t="str">
        <f t="shared" si="83"/>
        <v/>
      </c>
      <c r="N512" t="str">
        <f t="shared" si="83"/>
        <v/>
      </c>
      <c r="O512" t="str">
        <f t="shared" si="83"/>
        <v/>
      </c>
      <c r="P512" t="str">
        <f t="shared" si="83"/>
        <v/>
      </c>
      <c r="Q512" t="str">
        <f t="shared" si="83"/>
        <v/>
      </c>
      <c r="R512" t="str">
        <f t="shared" si="83"/>
        <v/>
      </c>
      <c r="S512" t="str">
        <f t="shared" si="83"/>
        <v/>
      </c>
      <c r="T512" t="str">
        <f t="shared" si="83"/>
        <v/>
      </c>
      <c r="U512" t="str">
        <f t="shared" ref="U512:AG527" si="86">IFERROR((IF(FIND(U$1,$E512,1)&gt;0,"x")),"")</f>
        <v/>
      </c>
      <c r="V512" t="str">
        <f t="shared" si="86"/>
        <v/>
      </c>
      <c r="W512" t="str">
        <f t="shared" si="86"/>
        <v/>
      </c>
      <c r="X512" t="str">
        <f t="shared" si="86"/>
        <v/>
      </c>
      <c r="Y512" t="str">
        <f t="shared" si="86"/>
        <v/>
      </c>
      <c r="Z512" t="str">
        <f t="shared" si="86"/>
        <v/>
      </c>
      <c r="AA512" t="str">
        <f t="shared" si="86"/>
        <v/>
      </c>
      <c r="AB512" t="str">
        <f t="shared" si="86"/>
        <v/>
      </c>
      <c r="AC512" t="str">
        <f t="shared" si="86"/>
        <v/>
      </c>
      <c r="AD512" t="str">
        <f t="shared" si="86"/>
        <v/>
      </c>
      <c r="AE512" t="str">
        <f t="shared" si="86"/>
        <v/>
      </c>
      <c r="AF512" t="str">
        <f t="shared" si="86"/>
        <v/>
      </c>
      <c r="AG512" t="str">
        <f t="shared" si="86"/>
        <v/>
      </c>
      <c r="AH512">
        <f t="shared" si="84"/>
        <v>0</v>
      </c>
      <c r="AI512">
        <f t="shared" si="85"/>
        <v>0</v>
      </c>
    </row>
    <row r="513" spans="2:35" hidden="1" x14ac:dyDescent="0.2">
      <c r="B513" s="21" t="str">
        <f>IF(ISNA(LOOKUP($C513,BLIOTECAS!$B$1:$B$27,BLIOTECAS!C$1:C$27)),"",LOOKUP($C513,BLIOTECAS!$B$1:$B$27,BLIOTECAS!C$1:C$27))</f>
        <v/>
      </c>
      <c r="C513" t="str">
        <f>TABLA!E513</f>
        <v>F. Educación - Centro de Formación del Profesorado</v>
      </c>
      <c r="D513" s="134">
        <f>TABLA!AV513</f>
        <v>0</v>
      </c>
      <c r="E513" s="271">
        <f>TABLA!BA513</f>
        <v>0</v>
      </c>
      <c r="F513" t="str">
        <f t="shared" ref="F513:U528" si="87">IFERROR((IF(FIND(F$1,$E513,1)&gt;0,"x")),"")</f>
        <v/>
      </c>
      <c r="G513" t="str">
        <f t="shared" si="87"/>
        <v/>
      </c>
      <c r="H513" t="str">
        <f t="shared" si="87"/>
        <v/>
      </c>
      <c r="I513" t="str">
        <f t="shared" si="87"/>
        <v/>
      </c>
      <c r="J513" t="str">
        <f t="shared" si="87"/>
        <v/>
      </c>
      <c r="K513" t="str">
        <f t="shared" si="87"/>
        <v/>
      </c>
      <c r="L513" t="str">
        <f t="shared" si="87"/>
        <v/>
      </c>
      <c r="M513" t="str">
        <f t="shared" si="87"/>
        <v/>
      </c>
      <c r="N513" t="str">
        <f t="shared" si="87"/>
        <v/>
      </c>
      <c r="O513" t="str">
        <f t="shared" si="87"/>
        <v/>
      </c>
      <c r="P513" t="str">
        <f t="shared" si="87"/>
        <v/>
      </c>
      <c r="Q513" t="str">
        <f t="shared" si="87"/>
        <v/>
      </c>
      <c r="R513" t="str">
        <f t="shared" si="87"/>
        <v/>
      </c>
      <c r="S513" t="str">
        <f t="shared" si="87"/>
        <v/>
      </c>
      <c r="T513" t="str">
        <f t="shared" si="87"/>
        <v/>
      </c>
      <c r="U513" t="str">
        <f t="shared" si="87"/>
        <v/>
      </c>
      <c r="V513" t="str">
        <f t="shared" si="86"/>
        <v/>
      </c>
      <c r="W513" t="str">
        <f t="shared" si="86"/>
        <v/>
      </c>
      <c r="X513" t="str">
        <f t="shared" si="86"/>
        <v/>
      </c>
      <c r="Y513" t="str">
        <f t="shared" si="86"/>
        <v/>
      </c>
      <c r="Z513" t="str">
        <f t="shared" si="86"/>
        <v/>
      </c>
      <c r="AA513" t="str">
        <f t="shared" si="86"/>
        <v/>
      </c>
      <c r="AB513" t="str">
        <f t="shared" si="86"/>
        <v/>
      </c>
      <c r="AC513" t="str">
        <f t="shared" si="86"/>
        <v/>
      </c>
      <c r="AD513" t="str">
        <f t="shared" si="86"/>
        <v/>
      </c>
      <c r="AE513" t="str">
        <f t="shared" si="86"/>
        <v/>
      </c>
      <c r="AF513" t="str">
        <f t="shared" si="86"/>
        <v/>
      </c>
      <c r="AG513" t="str">
        <f t="shared" si="86"/>
        <v/>
      </c>
      <c r="AH513">
        <f t="shared" si="84"/>
        <v>0</v>
      </c>
      <c r="AI513">
        <f t="shared" si="85"/>
        <v>0</v>
      </c>
    </row>
    <row r="514" spans="2:35" ht="38.25" hidden="1" x14ac:dyDescent="0.2">
      <c r="B514" s="21" t="str">
        <f>IF(ISNA(LOOKUP($C514,BLIOTECAS!$B$1:$B$27,BLIOTECAS!C$1:C$27)),"",LOOKUP($C514,BLIOTECAS!$B$1:$B$27,BLIOTECAS!C$1:C$27))</f>
        <v/>
      </c>
      <c r="C514" t="str">
        <f>TABLA!E514</f>
        <v>F. Medicina</v>
      </c>
      <c r="D514" s="134">
        <f>TABLA!AV514</f>
        <v>0</v>
      </c>
      <c r="E514" s="271" t="str">
        <f>TABLA!BA514</f>
        <v>Deberían ampliar el número de conexiones posibles a los libros electrónicos, muchos alumnos me decían que era imposible consultar algunos de ellos durante el confinamineto. Muchas gracias</v>
      </c>
      <c r="F514" t="str">
        <f t="shared" si="87"/>
        <v>x</v>
      </c>
      <c r="G514" t="str">
        <f t="shared" si="87"/>
        <v/>
      </c>
      <c r="H514" t="str">
        <f t="shared" si="87"/>
        <v/>
      </c>
      <c r="I514" t="str">
        <f t="shared" si="87"/>
        <v/>
      </c>
      <c r="J514" t="str">
        <f t="shared" si="87"/>
        <v/>
      </c>
      <c r="K514" t="str">
        <f t="shared" si="87"/>
        <v>x</v>
      </c>
      <c r="L514" t="str">
        <f t="shared" si="87"/>
        <v/>
      </c>
      <c r="M514" t="str">
        <f t="shared" si="87"/>
        <v/>
      </c>
      <c r="N514" t="str">
        <f t="shared" si="87"/>
        <v/>
      </c>
      <c r="O514" t="str">
        <f t="shared" si="87"/>
        <v/>
      </c>
      <c r="P514" t="str">
        <f t="shared" si="87"/>
        <v/>
      </c>
      <c r="Q514" t="str">
        <f t="shared" si="87"/>
        <v/>
      </c>
      <c r="R514" t="str">
        <f t="shared" si="87"/>
        <v/>
      </c>
      <c r="S514" t="str">
        <f t="shared" si="87"/>
        <v/>
      </c>
      <c r="T514" t="str">
        <f t="shared" si="87"/>
        <v/>
      </c>
      <c r="U514" t="str">
        <f t="shared" si="87"/>
        <v/>
      </c>
      <c r="V514" t="str">
        <f t="shared" si="86"/>
        <v/>
      </c>
      <c r="W514" t="str">
        <f t="shared" si="86"/>
        <v/>
      </c>
      <c r="X514" t="str">
        <f t="shared" si="86"/>
        <v/>
      </c>
      <c r="Y514" t="str">
        <f t="shared" si="86"/>
        <v/>
      </c>
      <c r="Z514" t="str">
        <f t="shared" si="86"/>
        <v/>
      </c>
      <c r="AA514" t="str">
        <f t="shared" si="86"/>
        <v/>
      </c>
      <c r="AB514" t="str">
        <f t="shared" si="86"/>
        <v/>
      </c>
      <c r="AC514" t="str">
        <f t="shared" si="86"/>
        <v/>
      </c>
      <c r="AD514" t="str">
        <f t="shared" si="86"/>
        <v/>
      </c>
      <c r="AE514" t="str">
        <f t="shared" si="86"/>
        <v/>
      </c>
      <c r="AF514" t="str">
        <f t="shared" si="86"/>
        <v/>
      </c>
      <c r="AG514" t="str">
        <f t="shared" si="86"/>
        <v/>
      </c>
      <c r="AH514">
        <f t="shared" si="84"/>
        <v>0</v>
      </c>
      <c r="AI514">
        <f t="shared" si="85"/>
        <v>1</v>
      </c>
    </row>
    <row r="515" spans="2:35" hidden="1" x14ac:dyDescent="0.2">
      <c r="B515" s="21" t="str">
        <f>IF(ISNA(LOOKUP($C515,BLIOTECAS!$B$1:$B$27,BLIOTECAS!C$1:C$27)),"",LOOKUP($C515,BLIOTECAS!$B$1:$B$27,BLIOTECAS!C$1:C$27))</f>
        <v/>
      </c>
      <c r="C515" t="str">
        <f>TABLA!E515</f>
        <v>F. Ciencias Biológicas</v>
      </c>
      <c r="D515" s="134">
        <f>TABLA!AV515</f>
        <v>0</v>
      </c>
      <c r="E515" s="271">
        <f>TABLA!BA515</f>
        <v>0</v>
      </c>
      <c r="F515" t="str">
        <f t="shared" si="87"/>
        <v/>
      </c>
      <c r="G515" t="str">
        <f t="shared" si="87"/>
        <v/>
      </c>
      <c r="H515" t="str">
        <f t="shared" si="87"/>
        <v/>
      </c>
      <c r="I515" t="str">
        <f t="shared" si="87"/>
        <v/>
      </c>
      <c r="J515" t="str">
        <f t="shared" si="87"/>
        <v/>
      </c>
      <c r="K515" t="str">
        <f t="shared" si="87"/>
        <v/>
      </c>
      <c r="L515" t="str">
        <f t="shared" si="87"/>
        <v/>
      </c>
      <c r="M515" t="str">
        <f t="shared" si="87"/>
        <v/>
      </c>
      <c r="N515" t="str">
        <f t="shared" si="87"/>
        <v/>
      </c>
      <c r="O515" t="str">
        <f t="shared" si="87"/>
        <v/>
      </c>
      <c r="P515" t="str">
        <f t="shared" si="87"/>
        <v/>
      </c>
      <c r="Q515" t="str">
        <f t="shared" si="87"/>
        <v/>
      </c>
      <c r="R515" t="str">
        <f t="shared" si="87"/>
        <v/>
      </c>
      <c r="S515" t="str">
        <f t="shared" si="87"/>
        <v/>
      </c>
      <c r="T515" t="str">
        <f t="shared" si="87"/>
        <v/>
      </c>
      <c r="U515" t="str">
        <f t="shared" si="87"/>
        <v/>
      </c>
      <c r="V515" t="str">
        <f t="shared" si="86"/>
        <v/>
      </c>
      <c r="W515" t="str">
        <f t="shared" si="86"/>
        <v/>
      </c>
      <c r="X515" t="str">
        <f t="shared" si="86"/>
        <v/>
      </c>
      <c r="Y515" t="str">
        <f t="shared" si="86"/>
        <v/>
      </c>
      <c r="Z515" t="str">
        <f t="shared" si="86"/>
        <v/>
      </c>
      <c r="AA515" t="str">
        <f t="shared" si="86"/>
        <v/>
      </c>
      <c r="AB515" t="str">
        <f t="shared" si="86"/>
        <v/>
      </c>
      <c r="AC515" t="str">
        <f t="shared" si="86"/>
        <v/>
      </c>
      <c r="AD515" t="str">
        <f t="shared" si="86"/>
        <v/>
      </c>
      <c r="AE515" t="str">
        <f t="shared" si="86"/>
        <v/>
      </c>
      <c r="AF515" t="str">
        <f t="shared" si="86"/>
        <v/>
      </c>
      <c r="AG515" t="str">
        <f t="shared" si="86"/>
        <v/>
      </c>
      <c r="AH515">
        <f t="shared" si="84"/>
        <v>0</v>
      </c>
      <c r="AI515">
        <f t="shared" si="85"/>
        <v>0</v>
      </c>
    </row>
    <row r="516" spans="2:35" hidden="1" x14ac:dyDescent="0.2">
      <c r="B516" s="21" t="str">
        <f>IF(ISNA(LOOKUP($C516,BLIOTECAS!$B$1:$B$27,BLIOTECAS!C$1:C$27)),"",LOOKUP($C516,BLIOTECAS!$B$1:$B$27,BLIOTECAS!C$1:C$27))</f>
        <v/>
      </c>
      <c r="C516" t="str">
        <f>TABLA!E516</f>
        <v>F. Óptica y Optometría</v>
      </c>
      <c r="D516" s="134">
        <f>TABLA!AV516</f>
        <v>0</v>
      </c>
      <c r="E516" s="271">
        <f>TABLA!BA516</f>
        <v>0</v>
      </c>
      <c r="F516" t="str">
        <f t="shared" si="87"/>
        <v/>
      </c>
      <c r="G516" t="str">
        <f t="shared" si="87"/>
        <v/>
      </c>
      <c r="H516" t="str">
        <f t="shared" si="87"/>
        <v/>
      </c>
      <c r="I516" t="str">
        <f t="shared" si="87"/>
        <v/>
      </c>
      <c r="J516" t="str">
        <f t="shared" si="87"/>
        <v/>
      </c>
      <c r="K516" t="str">
        <f t="shared" si="87"/>
        <v/>
      </c>
      <c r="L516" t="str">
        <f t="shared" si="87"/>
        <v/>
      </c>
      <c r="M516" t="str">
        <f t="shared" si="87"/>
        <v/>
      </c>
      <c r="N516" t="str">
        <f t="shared" si="87"/>
        <v/>
      </c>
      <c r="O516" t="str">
        <f t="shared" si="87"/>
        <v/>
      </c>
      <c r="P516" t="str">
        <f t="shared" si="87"/>
        <v/>
      </c>
      <c r="Q516" t="str">
        <f t="shared" si="87"/>
        <v/>
      </c>
      <c r="R516" t="str">
        <f t="shared" si="87"/>
        <v/>
      </c>
      <c r="S516" t="str">
        <f t="shared" si="87"/>
        <v/>
      </c>
      <c r="T516" t="str">
        <f t="shared" si="87"/>
        <v/>
      </c>
      <c r="U516" t="str">
        <f t="shared" si="87"/>
        <v/>
      </c>
      <c r="V516" t="str">
        <f t="shared" si="86"/>
        <v/>
      </c>
      <c r="W516" t="str">
        <f t="shared" si="86"/>
        <v/>
      </c>
      <c r="X516" t="str">
        <f t="shared" si="86"/>
        <v/>
      </c>
      <c r="Y516" t="str">
        <f t="shared" si="86"/>
        <v/>
      </c>
      <c r="Z516" t="str">
        <f t="shared" si="86"/>
        <v/>
      </c>
      <c r="AA516" t="str">
        <f t="shared" si="86"/>
        <v/>
      </c>
      <c r="AB516" t="str">
        <f t="shared" si="86"/>
        <v/>
      </c>
      <c r="AC516" t="str">
        <f t="shared" si="86"/>
        <v/>
      </c>
      <c r="AD516" t="str">
        <f t="shared" si="86"/>
        <v/>
      </c>
      <c r="AE516" t="str">
        <f t="shared" si="86"/>
        <v/>
      </c>
      <c r="AF516" t="str">
        <f t="shared" si="86"/>
        <v/>
      </c>
      <c r="AG516" t="str">
        <f t="shared" si="86"/>
        <v/>
      </c>
      <c r="AH516">
        <f t="shared" si="84"/>
        <v>0</v>
      </c>
      <c r="AI516">
        <f t="shared" si="85"/>
        <v>0</v>
      </c>
    </row>
    <row r="517" spans="2:35" hidden="1" x14ac:dyDescent="0.2">
      <c r="B517" s="21" t="str">
        <f>IF(ISNA(LOOKUP($C517,BLIOTECAS!$B$1:$B$27,BLIOTECAS!C$1:C$27)),"",LOOKUP($C517,BLIOTECAS!$B$1:$B$27,BLIOTECAS!C$1:C$27))</f>
        <v/>
      </c>
      <c r="C517" t="str">
        <f>TABLA!E517</f>
        <v>F. Farmacia</v>
      </c>
      <c r="D517" s="134">
        <f>TABLA!AV517</f>
        <v>0</v>
      </c>
      <c r="E517" s="271">
        <f>TABLA!BA517</f>
        <v>0</v>
      </c>
      <c r="F517" t="str">
        <f t="shared" si="87"/>
        <v/>
      </c>
      <c r="G517" t="str">
        <f t="shared" si="87"/>
        <v/>
      </c>
      <c r="H517" t="str">
        <f t="shared" si="87"/>
        <v/>
      </c>
      <c r="I517" t="str">
        <f t="shared" si="87"/>
        <v/>
      </c>
      <c r="J517" t="str">
        <f t="shared" si="87"/>
        <v/>
      </c>
      <c r="K517" t="str">
        <f t="shared" si="87"/>
        <v/>
      </c>
      <c r="L517" t="str">
        <f t="shared" si="87"/>
        <v/>
      </c>
      <c r="M517" t="str">
        <f t="shared" si="87"/>
        <v/>
      </c>
      <c r="N517" t="str">
        <f t="shared" si="87"/>
        <v/>
      </c>
      <c r="O517" t="str">
        <f t="shared" si="87"/>
        <v/>
      </c>
      <c r="P517" t="str">
        <f t="shared" si="87"/>
        <v/>
      </c>
      <c r="Q517" t="str">
        <f t="shared" si="87"/>
        <v/>
      </c>
      <c r="R517" t="str">
        <f t="shared" si="87"/>
        <v/>
      </c>
      <c r="S517" t="str">
        <f t="shared" si="87"/>
        <v/>
      </c>
      <c r="T517" t="str">
        <f t="shared" si="87"/>
        <v/>
      </c>
      <c r="U517" t="str">
        <f t="shared" si="87"/>
        <v/>
      </c>
      <c r="V517" t="str">
        <f t="shared" si="86"/>
        <v/>
      </c>
      <c r="W517" t="str">
        <f t="shared" si="86"/>
        <v/>
      </c>
      <c r="X517" t="str">
        <f t="shared" si="86"/>
        <v/>
      </c>
      <c r="Y517" t="str">
        <f t="shared" si="86"/>
        <v/>
      </c>
      <c r="Z517" t="str">
        <f t="shared" si="86"/>
        <v/>
      </c>
      <c r="AA517" t="str">
        <f t="shared" si="86"/>
        <v/>
      </c>
      <c r="AB517" t="str">
        <f t="shared" si="86"/>
        <v/>
      </c>
      <c r="AC517" t="str">
        <f t="shared" si="86"/>
        <v/>
      </c>
      <c r="AD517" t="str">
        <f t="shared" si="86"/>
        <v/>
      </c>
      <c r="AE517" t="str">
        <f t="shared" si="86"/>
        <v/>
      </c>
      <c r="AF517" t="str">
        <f t="shared" si="86"/>
        <v/>
      </c>
      <c r="AG517" t="str">
        <f t="shared" si="86"/>
        <v/>
      </c>
      <c r="AH517">
        <f t="shared" si="84"/>
        <v>0</v>
      </c>
      <c r="AI517">
        <f t="shared" si="85"/>
        <v>0</v>
      </c>
    </row>
    <row r="518" spans="2:35" hidden="1" x14ac:dyDescent="0.2">
      <c r="B518" s="21" t="str">
        <f>IF(ISNA(LOOKUP($C518,BLIOTECAS!$B$1:$B$27,BLIOTECAS!C$1:C$27)),"",LOOKUP($C518,BLIOTECAS!$B$1:$B$27,BLIOTECAS!C$1:C$27))</f>
        <v/>
      </c>
      <c r="C518" t="str">
        <f>TABLA!E518</f>
        <v>F. Veterinaria</v>
      </c>
      <c r="D518" s="134">
        <f>TABLA!AV518</f>
        <v>0</v>
      </c>
      <c r="E518" s="271">
        <f>TABLA!BA518</f>
        <v>0</v>
      </c>
      <c r="F518" t="str">
        <f t="shared" si="87"/>
        <v/>
      </c>
      <c r="G518" t="str">
        <f t="shared" si="87"/>
        <v/>
      </c>
      <c r="H518" t="str">
        <f t="shared" si="87"/>
        <v/>
      </c>
      <c r="I518" t="str">
        <f t="shared" si="87"/>
        <v/>
      </c>
      <c r="J518" t="str">
        <f t="shared" si="87"/>
        <v/>
      </c>
      <c r="K518" t="str">
        <f t="shared" si="87"/>
        <v/>
      </c>
      <c r="L518" t="str">
        <f t="shared" si="87"/>
        <v/>
      </c>
      <c r="M518" t="str">
        <f t="shared" si="87"/>
        <v/>
      </c>
      <c r="N518" t="str">
        <f t="shared" si="87"/>
        <v/>
      </c>
      <c r="O518" t="str">
        <f t="shared" si="87"/>
        <v/>
      </c>
      <c r="P518" t="str">
        <f t="shared" si="87"/>
        <v/>
      </c>
      <c r="Q518" t="str">
        <f t="shared" si="87"/>
        <v/>
      </c>
      <c r="R518" t="str">
        <f t="shared" si="87"/>
        <v/>
      </c>
      <c r="S518" t="str">
        <f t="shared" si="87"/>
        <v/>
      </c>
      <c r="T518" t="str">
        <f t="shared" si="87"/>
        <v/>
      </c>
      <c r="U518" t="str">
        <f t="shared" si="87"/>
        <v/>
      </c>
      <c r="V518" t="str">
        <f t="shared" si="86"/>
        <v/>
      </c>
      <c r="W518" t="str">
        <f t="shared" si="86"/>
        <v/>
      </c>
      <c r="X518" t="str">
        <f t="shared" si="86"/>
        <v/>
      </c>
      <c r="Y518" t="str">
        <f t="shared" si="86"/>
        <v/>
      </c>
      <c r="Z518" t="str">
        <f t="shared" si="86"/>
        <v/>
      </c>
      <c r="AA518" t="str">
        <f t="shared" si="86"/>
        <v/>
      </c>
      <c r="AB518" t="str">
        <f t="shared" si="86"/>
        <v/>
      </c>
      <c r="AC518" t="str">
        <f t="shared" si="86"/>
        <v/>
      </c>
      <c r="AD518" t="str">
        <f t="shared" si="86"/>
        <v/>
      </c>
      <c r="AE518" t="str">
        <f t="shared" si="86"/>
        <v/>
      </c>
      <c r="AF518" t="str">
        <f t="shared" si="86"/>
        <v/>
      </c>
      <c r="AG518" t="str">
        <f t="shared" si="86"/>
        <v/>
      </c>
      <c r="AH518">
        <f t="shared" si="84"/>
        <v>0</v>
      </c>
      <c r="AI518">
        <f t="shared" si="85"/>
        <v>0</v>
      </c>
    </row>
    <row r="519" spans="2:35" hidden="1" x14ac:dyDescent="0.2">
      <c r="B519" s="21" t="str">
        <f>IF(ISNA(LOOKUP($C519,BLIOTECAS!$B$1:$B$27,BLIOTECAS!C$1:C$27)),"",LOOKUP($C519,BLIOTECAS!$B$1:$B$27,BLIOTECAS!C$1:C$27))</f>
        <v/>
      </c>
      <c r="C519" t="str">
        <f>TABLA!E519</f>
        <v>F. Ciencias de la Información</v>
      </c>
      <c r="D519" s="134">
        <f>TABLA!AV519</f>
        <v>0</v>
      </c>
      <c r="E519" s="271">
        <f>TABLA!BA519</f>
        <v>0</v>
      </c>
      <c r="F519" t="str">
        <f t="shared" si="87"/>
        <v/>
      </c>
      <c r="G519" t="str">
        <f t="shared" si="87"/>
        <v/>
      </c>
      <c r="H519" t="str">
        <f t="shared" si="87"/>
        <v/>
      </c>
      <c r="I519" t="str">
        <f t="shared" si="87"/>
        <v/>
      </c>
      <c r="J519" t="str">
        <f t="shared" si="87"/>
        <v/>
      </c>
      <c r="K519" t="str">
        <f t="shared" si="87"/>
        <v/>
      </c>
      <c r="L519" t="str">
        <f t="shared" si="87"/>
        <v/>
      </c>
      <c r="M519" t="str">
        <f t="shared" si="87"/>
        <v/>
      </c>
      <c r="N519" t="str">
        <f t="shared" si="87"/>
        <v/>
      </c>
      <c r="O519" t="str">
        <f t="shared" si="87"/>
        <v/>
      </c>
      <c r="P519" t="str">
        <f t="shared" si="87"/>
        <v/>
      </c>
      <c r="Q519" t="str">
        <f t="shared" si="87"/>
        <v/>
      </c>
      <c r="R519" t="str">
        <f t="shared" si="87"/>
        <v/>
      </c>
      <c r="S519" t="str">
        <f t="shared" si="87"/>
        <v/>
      </c>
      <c r="T519" t="str">
        <f t="shared" si="87"/>
        <v/>
      </c>
      <c r="U519" t="str">
        <f t="shared" si="87"/>
        <v/>
      </c>
      <c r="V519" t="str">
        <f t="shared" si="86"/>
        <v/>
      </c>
      <c r="W519" t="str">
        <f t="shared" si="86"/>
        <v/>
      </c>
      <c r="X519" t="str">
        <f t="shared" si="86"/>
        <v/>
      </c>
      <c r="Y519" t="str">
        <f t="shared" si="86"/>
        <v/>
      </c>
      <c r="Z519" t="str">
        <f t="shared" si="86"/>
        <v/>
      </c>
      <c r="AA519" t="str">
        <f t="shared" si="86"/>
        <v/>
      </c>
      <c r="AB519" t="str">
        <f t="shared" si="86"/>
        <v/>
      </c>
      <c r="AC519" t="str">
        <f t="shared" si="86"/>
        <v/>
      </c>
      <c r="AD519" t="str">
        <f t="shared" si="86"/>
        <v/>
      </c>
      <c r="AE519" t="str">
        <f t="shared" si="86"/>
        <v/>
      </c>
      <c r="AF519" t="str">
        <f t="shared" si="86"/>
        <v/>
      </c>
      <c r="AG519" t="str">
        <f t="shared" si="86"/>
        <v/>
      </c>
      <c r="AH519">
        <f t="shared" si="84"/>
        <v>0</v>
      </c>
      <c r="AI519">
        <f t="shared" si="85"/>
        <v>0</v>
      </c>
    </row>
    <row r="520" spans="2:35" hidden="1" x14ac:dyDescent="0.2">
      <c r="B520" s="21" t="str">
        <f>IF(ISNA(LOOKUP($C520,BLIOTECAS!$B$1:$B$27,BLIOTECAS!C$1:C$27)),"",LOOKUP($C520,BLIOTECAS!$B$1:$B$27,BLIOTECAS!C$1:C$27))</f>
        <v/>
      </c>
      <c r="C520" t="str">
        <f>TABLA!E520</f>
        <v>F. Ciencias Económicas y Empresariales</v>
      </c>
      <c r="D520" s="134">
        <f>TABLA!AV520</f>
        <v>0</v>
      </c>
      <c r="E520" s="271">
        <f>TABLA!BA520</f>
        <v>0</v>
      </c>
      <c r="F520" t="str">
        <f t="shared" si="87"/>
        <v/>
      </c>
      <c r="G520" t="str">
        <f t="shared" si="87"/>
        <v/>
      </c>
      <c r="H520" t="str">
        <f t="shared" si="87"/>
        <v/>
      </c>
      <c r="I520" t="str">
        <f t="shared" si="87"/>
        <v/>
      </c>
      <c r="J520" t="str">
        <f t="shared" si="87"/>
        <v/>
      </c>
      <c r="K520" t="str">
        <f t="shared" si="87"/>
        <v/>
      </c>
      <c r="L520" t="str">
        <f t="shared" si="87"/>
        <v/>
      </c>
      <c r="M520" t="str">
        <f t="shared" si="87"/>
        <v/>
      </c>
      <c r="N520" t="str">
        <f t="shared" si="87"/>
        <v/>
      </c>
      <c r="O520" t="str">
        <f t="shared" si="87"/>
        <v/>
      </c>
      <c r="P520" t="str">
        <f t="shared" si="87"/>
        <v/>
      </c>
      <c r="Q520" t="str">
        <f t="shared" si="87"/>
        <v/>
      </c>
      <c r="R520" t="str">
        <f t="shared" si="87"/>
        <v/>
      </c>
      <c r="S520" t="str">
        <f t="shared" si="87"/>
        <v/>
      </c>
      <c r="T520" t="str">
        <f t="shared" si="87"/>
        <v/>
      </c>
      <c r="U520" t="str">
        <f t="shared" si="87"/>
        <v/>
      </c>
      <c r="V520" t="str">
        <f t="shared" si="86"/>
        <v/>
      </c>
      <c r="W520" t="str">
        <f t="shared" si="86"/>
        <v/>
      </c>
      <c r="X520" t="str">
        <f t="shared" si="86"/>
        <v/>
      </c>
      <c r="Y520" t="str">
        <f t="shared" si="86"/>
        <v/>
      </c>
      <c r="Z520" t="str">
        <f t="shared" si="86"/>
        <v/>
      </c>
      <c r="AA520" t="str">
        <f t="shared" si="86"/>
        <v/>
      </c>
      <c r="AB520" t="str">
        <f t="shared" si="86"/>
        <v/>
      </c>
      <c r="AC520" t="str">
        <f t="shared" si="86"/>
        <v/>
      </c>
      <c r="AD520" t="str">
        <f t="shared" si="86"/>
        <v/>
      </c>
      <c r="AE520" t="str">
        <f t="shared" si="86"/>
        <v/>
      </c>
      <c r="AF520" t="str">
        <f t="shared" si="86"/>
        <v/>
      </c>
      <c r="AG520" t="str">
        <f t="shared" si="86"/>
        <v/>
      </c>
      <c r="AH520">
        <f t="shared" si="84"/>
        <v>0</v>
      </c>
      <c r="AI520">
        <f t="shared" si="85"/>
        <v>0</v>
      </c>
    </row>
    <row r="521" spans="2:35" hidden="1" x14ac:dyDescent="0.2">
      <c r="B521" s="21" t="str">
        <f>IF(ISNA(LOOKUP($C521,BLIOTECAS!$B$1:$B$27,BLIOTECAS!C$1:C$27)),"",LOOKUP($C521,BLIOTECAS!$B$1:$B$27,BLIOTECAS!C$1:C$27))</f>
        <v/>
      </c>
      <c r="C521" t="str">
        <f>TABLA!E521</f>
        <v>F. Veterinaria</v>
      </c>
      <c r="D521" s="134">
        <f>TABLA!AV521</f>
        <v>0</v>
      </c>
      <c r="E521" s="271">
        <f>TABLA!BA521</f>
        <v>0</v>
      </c>
      <c r="F521" t="str">
        <f t="shared" si="87"/>
        <v/>
      </c>
      <c r="G521" t="str">
        <f t="shared" si="87"/>
        <v/>
      </c>
      <c r="H521" t="str">
        <f t="shared" si="87"/>
        <v/>
      </c>
      <c r="I521" t="str">
        <f t="shared" si="87"/>
        <v/>
      </c>
      <c r="J521" t="str">
        <f t="shared" si="87"/>
        <v/>
      </c>
      <c r="K521" t="str">
        <f t="shared" si="87"/>
        <v/>
      </c>
      <c r="L521" t="str">
        <f t="shared" si="87"/>
        <v/>
      </c>
      <c r="M521" t="str">
        <f t="shared" si="87"/>
        <v/>
      </c>
      <c r="N521" t="str">
        <f t="shared" si="87"/>
        <v/>
      </c>
      <c r="O521" t="str">
        <f t="shared" si="87"/>
        <v/>
      </c>
      <c r="P521" t="str">
        <f t="shared" si="87"/>
        <v/>
      </c>
      <c r="Q521" t="str">
        <f t="shared" si="87"/>
        <v/>
      </c>
      <c r="R521" t="str">
        <f t="shared" si="87"/>
        <v/>
      </c>
      <c r="S521" t="str">
        <f t="shared" si="87"/>
        <v/>
      </c>
      <c r="T521" t="str">
        <f t="shared" si="87"/>
        <v/>
      </c>
      <c r="U521" t="str">
        <f t="shared" si="87"/>
        <v/>
      </c>
      <c r="V521" t="str">
        <f t="shared" si="86"/>
        <v/>
      </c>
      <c r="W521" t="str">
        <f t="shared" si="86"/>
        <v/>
      </c>
      <c r="X521" t="str">
        <f t="shared" si="86"/>
        <v/>
      </c>
      <c r="Y521" t="str">
        <f t="shared" si="86"/>
        <v/>
      </c>
      <c r="Z521" t="str">
        <f t="shared" si="86"/>
        <v/>
      </c>
      <c r="AA521" t="str">
        <f t="shared" si="86"/>
        <v/>
      </c>
      <c r="AB521" t="str">
        <f t="shared" si="86"/>
        <v/>
      </c>
      <c r="AC521" t="str">
        <f t="shared" si="86"/>
        <v/>
      </c>
      <c r="AD521" t="str">
        <f t="shared" si="86"/>
        <v/>
      </c>
      <c r="AE521" t="str">
        <f t="shared" si="86"/>
        <v/>
      </c>
      <c r="AF521" t="str">
        <f t="shared" si="86"/>
        <v/>
      </c>
      <c r="AG521" t="str">
        <f t="shared" si="86"/>
        <v/>
      </c>
      <c r="AH521">
        <f t="shared" si="84"/>
        <v>0</v>
      </c>
      <c r="AI521">
        <f t="shared" si="85"/>
        <v>0</v>
      </c>
    </row>
    <row r="522" spans="2:35" hidden="1" x14ac:dyDescent="0.2">
      <c r="B522" s="21" t="str">
        <f>IF(ISNA(LOOKUP($C522,BLIOTECAS!$B$1:$B$27,BLIOTECAS!C$1:C$27)),"",LOOKUP($C522,BLIOTECAS!$B$1:$B$27,BLIOTECAS!C$1:C$27))</f>
        <v/>
      </c>
      <c r="C522" t="str">
        <f>TABLA!E522</f>
        <v>F. Enfermería, Fisioterapia y Podología</v>
      </c>
      <c r="D522" s="134">
        <f>TABLA!AV522</f>
        <v>0</v>
      </c>
      <c r="E522" s="271">
        <f>TABLA!BA522</f>
        <v>0</v>
      </c>
      <c r="F522" t="str">
        <f t="shared" si="87"/>
        <v/>
      </c>
      <c r="G522" t="str">
        <f t="shared" si="87"/>
        <v/>
      </c>
      <c r="H522" t="str">
        <f t="shared" si="87"/>
        <v/>
      </c>
      <c r="I522" t="str">
        <f t="shared" si="87"/>
        <v/>
      </c>
      <c r="J522" t="str">
        <f t="shared" si="87"/>
        <v/>
      </c>
      <c r="K522" t="str">
        <f t="shared" si="87"/>
        <v/>
      </c>
      <c r="L522" t="str">
        <f t="shared" si="87"/>
        <v/>
      </c>
      <c r="M522" t="str">
        <f t="shared" si="87"/>
        <v/>
      </c>
      <c r="N522" t="str">
        <f t="shared" si="87"/>
        <v/>
      </c>
      <c r="O522" t="str">
        <f t="shared" si="87"/>
        <v/>
      </c>
      <c r="P522" t="str">
        <f t="shared" si="87"/>
        <v/>
      </c>
      <c r="Q522" t="str">
        <f t="shared" si="87"/>
        <v/>
      </c>
      <c r="R522" t="str">
        <f t="shared" si="87"/>
        <v/>
      </c>
      <c r="S522" t="str">
        <f t="shared" si="87"/>
        <v/>
      </c>
      <c r="T522" t="str">
        <f t="shared" si="87"/>
        <v/>
      </c>
      <c r="U522" t="str">
        <f t="shared" si="87"/>
        <v/>
      </c>
      <c r="V522" t="str">
        <f t="shared" si="86"/>
        <v/>
      </c>
      <c r="W522" t="str">
        <f t="shared" si="86"/>
        <v/>
      </c>
      <c r="X522" t="str">
        <f t="shared" si="86"/>
        <v/>
      </c>
      <c r="Y522" t="str">
        <f t="shared" si="86"/>
        <v/>
      </c>
      <c r="Z522" t="str">
        <f t="shared" si="86"/>
        <v/>
      </c>
      <c r="AA522" t="str">
        <f t="shared" si="86"/>
        <v/>
      </c>
      <c r="AB522" t="str">
        <f t="shared" si="86"/>
        <v/>
      </c>
      <c r="AC522" t="str">
        <f t="shared" si="86"/>
        <v/>
      </c>
      <c r="AD522" t="str">
        <f t="shared" si="86"/>
        <v/>
      </c>
      <c r="AE522" t="str">
        <f t="shared" si="86"/>
        <v/>
      </c>
      <c r="AF522" t="str">
        <f t="shared" si="86"/>
        <v/>
      </c>
      <c r="AG522" t="str">
        <f t="shared" si="86"/>
        <v/>
      </c>
      <c r="AH522">
        <f t="shared" si="84"/>
        <v>0</v>
      </c>
      <c r="AI522">
        <f t="shared" si="85"/>
        <v>0</v>
      </c>
    </row>
    <row r="523" spans="2:35" hidden="1" x14ac:dyDescent="0.2">
      <c r="B523" s="21" t="str">
        <f>IF(ISNA(LOOKUP($C523,BLIOTECAS!$B$1:$B$27,BLIOTECAS!C$1:C$27)),"",LOOKUP($C523,BLIOTECAS!$B$1:$B$27,BLIOTECAS!C$1:C$27))</f>
        <v/>
      </c>
      <c r="C523" t="str">
        <f>TABLA!E523</f>
        <v>F. Ciencias Económicas y Empresariales</v>
      </c>
      <c r="D523" s="134">
        <f>TABLA!AV523</f>
        <v>0</v>
      </c>
      <c r="E523" s="271">
        <f>TABLA!BA523</f>
        <v>0</v>
      </c>
      <c r="F523" t="str">
        <f t="shared" si="87"/>
        <v/>
      </c>
      <c r="G523" t="str">
        <f t="shared" si="87"/>
        <v/>
      </c>
      <c r="H523" t="str">
        <f t="shared" si="87"/>
        <v/>
      </c>
      <c r="I523" t="str">
        <f t="shared" si="87"/>
        <v/>
      </c>
      <c r="J523" t="str">
        <f t="shared" si="87"/>
        <v/>
      </c>
      <c r="K523" t="str">
        <f t="shared" si="87"/>
        <v/>
      </c>
      <c r="L523" t="str">
        <f t="shared" si="87"/>
        <v/>
      </c>
      <c r="M523" t="str">
        <f t="shared" si="87"/>
        <v/>
      </c>
      <c r="N523" t="str">
        <f t="shared" si="87"/>
        <v/>
      </c>
      <c r="O523" t="str">
        <f t="shared" si="87"/>
        <v/>
      </c>
      <c r="P523" t="str">
        <f t="shared" si="87"/>
        <v/>
      </c>
      <c r="Q523" t="str">
        <f t="shared" si="87"/>
        <v/>
      </c>
      <c r="R523" t="str">
        <f t="shared" si="87"/>
        <v/>
      </c>
      <c r="S523" t="str">
        <f t="shared" si="87"/>
        <v/>
      </c>
      <c r="T523" t="str">
        <f t="shared" si="87"/>
        <v/>
      </c>
      <c r="U523" t="str">
        <f t="shared" si="87"/>
        <v/>
      </c>
      <c r="V523" t="str">
        <f t="shared" si="86"/>
        <v/>
      </c>
      <c r="W523" t="str">
        <f t="shared" si="86"/>
        <v/>
      </c>
      <c r="X523" t="str">
        <f t="shared" si="86"/>
        <v/>
      </c>
      <c r="Y523" t="str">
        <f t="shared" si="86"/>
        <v/>
      </c>
      <c r="Z523" t="str">
        <f t="shared" si="86"/>
        <v/>
      </c>
      <c r="AA523" t="str">
        <f t="shared" si="86"/>
        <v/>
      </c>
      <c r="AB523" t="str">
        <f t="shared" si="86"/>
        <v/>
      </c>
      <c r="AC523" t="str">
        <f t="shared" si="86"/>
        <v/>
      </c>
      <c r="AD523" t="str">
        <f t="shared" si="86"/>
        <v/>
      </c>
      <c r="AE523" t="str">
        <f t="shared" si="86"/>
        <v/>
      </c>
      <c r="AF523" t="str">
        <f t="shared" si="86"/>
        <v/>
      </c>
      <c r="AG523" t="str">
        <f t="shared" si="86"/>
        <v/>
      </c>
      <c r="AH523">
        <f t="shared" si="84"/>
        <v>0</v>
      </c>
      <c r="AI523">
        <f t="shared" si="85"/>
        <v>0</v>
      </c>
    </row>
    <row r="524" spans="2:35" hidden="1" x14ac:dyDescent="0.2">
      <c r="B524" s="21" t="str">
        <f>IF(ISNA(LOOKUP($C524,BLIOTECAS!$B$1:$B$27,BLIOTECAS!C$1:C$27)),"",LOOKUP($C524,BLIOTECAS!$B$1:$B$27,BLIOTECAS!C$1:C$27))</f>
        <v/>
      </c>
      <c r="C524" t="str">
        <f>TABLA!E524</f>
        <v>F. Odontología</v>
      </c>
      <c r="D524" s="134">
        <f>TABLA!AV524</f>
        <v>0</v>
      </c>
      <c r="E524" s="271">
        <f>TABLA!BA524</f>
        <v>0</v>
      </c>
      <c r="F524" t="str">
        <f t="shared" si="87"/>
        <v/>
      </c>
      <c r="G524" t="str">
        <f t="shared" si="87"/>
        <v/>
      </c>
      <c r="H524" t="str">
        <f t="shared" si="87"/>
        <v/>
      </c>
      <c r="I524" t="str">
        <f t="shared" si="87"/>
        <v/>
      </c>
      <c r="J524" t="str">
        <f t="shared" si="87"/>
        <v/>
      </c>
      <c r="K524" t="str">
        <f t="shared" si="87"/>
        <v/>
      </c>
      <c r="L524" t="str">
        <f t="shared" si="87"/>
        <v/>
      </c>
      <c r="M524" t="str">
        <f t="shared" si="87"/>
        <v/>
      </c>
      <c r="N524" t="str">
        <f t="shared" si="87"/>
        <v/>
      </c>
      <c r="O524" t="str">
        <f t="shared" si="87"/>
        <v/>
      </c>
      <c r="P524" t="str">
        <f t="shared" si="87"/>
        <v/>
      </c>
      <c r="Q524" t="str">
        <f t="shared" si="87"/>
        <v/>
      </c>
      <c r="R524" t="str">
        <f t="shared" si="87"/>
        <v/>
      </c>
      <c r="S524" t="str">
        <f t="shared" si="87"/>
        <v/>
      </c>
      <c r="T524" t="str">
        <f t="shared" si="87"/>
        <v/>
      </c>
      <c r="U524" t="str">
        <f t="shared" si="87"/>
        <v/>
      </c>
      <c r="V524" t="str">
        <f t="shared" si="86"/>
        <v/>
      </c>
      <c r="W524" t="str">
        <f t="shared" si="86"/>
        <v/>
      </c>
      <c r="X524" t="str">
        <f t="shared" si="86"/>
        <v/>
      </c>
      <c r="Y524" t="str">
        <f t="shared" si="86"/>
        <v/>
      </c>
      <c r="Z524" t="str">
        <f t="shared" si="86"/>
        <v/>
      </c>
      <c r="AA524" t="str">
        <f t="shared" si="86"/>
        <v/>
      </c>
      <c r="AB524" t="str">
        <f t="shared" si="86"/>
        <v/>
      </c>
      <c r="AC524" t="str">
        <f t="shared" si="86"/>
        <v/>
      </c>
      <c r="AD524" t="str">
        <f t="shared" si="86"/>
        <v/>
      </c>
      <c r="AE524" t="str">
        <f t="shared" si="86"/>
        <v/>
      </c>
      <c r="AF524" t="str">
        <f t="shared" si="86"/>
        <v/>
      </c>
      <c r="AG524" t="str">
        <f t="shared" si="86"/>
        <v/>
      </c>
      <c r="AH524">
        <f t="shared" si="84"/>
        <v>0</v>
      </c>
      <c r="AI524">
        <f t="shared" si="85"/>
        <v>0</v>
      </c>
    </row>
    <row r="525" spans="2:35" hidden="1" x14ac:dyDescent="0.2">
      <c r="B525" s="21" t="str">
        <f>IF(ISNA(LOOKUP($C525,BLIOTECAS!$B$1:$B$27,BLIOTECAS!C$1:C$27)),"",LOOKUP($C525,BLIOTECAS!$B$1:$B$27,BLIOTECAS!C$1:C$27))</f>
        <v/>
      </c>
      <c r="C525" t="str">
        <f>TABLA!E525</f>
        <v>F. Filología</v>
      </c>
      <c r="D525" s="134">
        <f>TABLA!AV525</f>
        <v>0</v>
      </c>
      <c r="E525" s="271">
        <f>TABLA!BA525</f>
        <v>0</v>
      </c>
      <c r="F525" t="str">
        <f t="shared" si="87"/>
        <v/>
      </c>
      <c r="G525" t="str">
        <f t="shared" si="87"/>
        <v/>
      </c>
      <c r="H525" t="str">
        <f t="shared" si="87"/>
        <v/>
      </c>
      <c r="I525" t="str">
        <f t="shared" si="87"/>
        <v/>
      </c>
      <c r="J525" t="str">
        <f t="shared" si="87"/>
        <v/>
      </c>
      <c r="K525" t="str">
        <f t="shared" si="87"/>
        <v/>
      </c>
      <c r="L525" t="str">
        <f t="shared" si="87"/>
        <v/>
      </c>
      <c r="M525" t="str">
        <f t="shared" si="87"/>
        <v/>
      </c>
      <c r="N525" t="str">
        <f t="shared" si="87"/>
        <v/>
      </c>
      <c r="O525" t="str">
        <f t="shared" si="87"/>
        <v/>
      </c>
      <c r="P525" t="str">
        <f t="shared" si="87"/>
        <v/>
      </c>
      <c r="Q525" t="str">
        <f t="shared" si="87"/>
        <v/>
      </c>
      <c r="R525" t="str">
        <f t="shared" si="87"/>
        <v/>
      </c>
      <c r="S525" t="str">
        <f t="shared" si="87"/>
        <v/>
      </c>
      <c r="T525" t="str">
        <f t="shared" si="87"/>
        <v/>
      </c>
      <c r="U525" t="str">
        <f t="shared" si="87"/>
        <v/>
      </c>
      <c r="V525" t="str">
        <f t="shared" si="86"/>
        <v/>
      </c>
      <c r="W525" t="str">
        <f t="shared" si="86"/>
        <v/>
      </c>
      <c r="X525" t="str">
        <f t="shared" si="86"/>
        <v/>
      </c>
      <c r="Y525" t="str">
        <f t="shared" si="86"/>
        <v/>
      </c>
      <c r="Z525" t="str">
        <f t="shared" si="86"/>
        <v/>
      </c>
      <c r="AA525" t="str">
        <f t="shared" si="86"/>
        <v/>
      </c>
      <c r="AB525" t="str">
        <f t="shared" si="86"/>
        <v/>
      </c>
      <c r="AC525" t="str">
        <f t="shared" si="86"/>
        <v/>
      </c>
      <c r="AD525" t="str">
        <f t="shared" si="86"/>
        <v/>
      </c>
      <c r="AE525" t="str">
        <f t="shared" si="86"/>
        <v/>
      </c>
      <c r="AF525" t="str">
        <f t="shared" si="86"/>
        <v/>
      </c>
      <c r="AG525" t="str">
        <f t="shared" si="86"/>
        <v/>
      </c>
      <c r="AH525">
        <f t="shared" si="84"/>
        <v>0</v>
      </c>
      <c r="AI525">
        <f t="shared" si="85"/>
        <v>0</v>
      </c>
    </row>
    <row r="526" spans="2:35" ht="38.25" hidden="1" x14ac:dyDescent="0.2">
      <c r="B526" s="21" t="str">
        <f>IF(ISNA(LOOKUP($C526,BLIOTECAS!$B$1:$B$27,BLIOTECAS!C$1:C$27)),"",LOOKUP($C526,BLIOTECAS!$B$1:$B$27,BLIOTECAS!C$1:C$27))</f>
        <v/>
      </c>
      <c r="C526" t="str">
        <f>TABLA!E526</f>
        <v>F. Ciencias de la Información</v>
      </c>
      <c r="D526" s="134" t="str">
        <f>TABLA!AV526</f>
        <v>Responder a las sugerencias de adquisición de libros y documentos</v>
      </c>
      <c r="E526" s="271" t="str">
        <f>TABLA!BA526</f>
        <v>Echo en falta mayor y mejor acceso a revistas, particularmente en inglés y nuevas incorporaciones de libros también en inglés. El préstamo interbibliotecario es demasiado lento, particularmente entre bibliotecas de la UCM.</v>
      </c>
      <c r="F526" t="str">
        <f t="shared" si="87"/>
        <v/>
      </c>
      <c r="G526" t="str">
        <f t="shared" si="87"/>
        <v/>
      </c>
      <c r="H526" t="str">
        <f t="shared" si="87"/>
        <v/>
      </c>
      <c r="I526" t="str">
        <f t="shared" si="87"/>
        <v>x</v>
      </c>
      <c r="J526" t="str">
        <f t="shared" si="87"/>
        <v/>
      </c>
      <c r="K526" t="str">
        <f t="shared" si="87"/>
        <v/>
      </c>
      <c r="L526" t="str">
        <f t="shared" si="87"/>
        <v/>
      </c>
      <c r="M526" t="str">
        <f t="shared" si="87"/>
        <v>x</v>
      </c>
      <c r="N526" t="str">
        <f t="shared" si="87"/>
        <v/>
      </c>
      <c r="O526" t="str">
        <f t="shared" si="87"/>
        <v/>
      </c>
      <c r="P526" t="str">
        <f t="shared" si="87"/>
        <v/>
      </c>
      <c r="Q526" t="str">
        <f t="shared" si="87"/>
        <v/>
      </c>
      <c r="R526" t="str">
        <f t="shared" si="87"/>
        <v/>
      </c>
      <c r="S526" t="str">
        <f t="shared" si="87"/>
        <v/>
      </c>
      <c r="T526" t="str">
        <f t="shared" si="87"/>
        <v/>
      </c>
      <c r="U526" t="str">
        <f t="shared" si="87"/>
        <v/>
      </c>
      <c r="V526" t="str">
        <f t="shared" si="86"/>
        <v/>
      </c>
      <c r="W526" t="str">
        <f t="shared" si="86"/>
        <v/>
      </c>
      <c r="X526" t="str">
        <f t="shared" si="86"/>
        <v/>
      </c>
      <c r="Y526" t="str">
        <f t="shared" si="86"/>
        <v/>
      </c>
      <c r="Z526" t="str">
        <f t="shared" si="86"/>
        <v/>
      </c>
      <c r="AA526" t="str">
        <f t="shared" si="86"/>
        <v/>
      </c>
      <c r="AB526" t="str">
        <f t="shared" si="86"/>
        <v/>
      </c>
      <c r="AC526" t="str">
        <f t="shared" si="86"/>
        <v/>
      </c>
      <c r="AD526" t="str">
        <f t="shared" si="86"/>
        <v/>
      </c>
      <c r="AE526" t="str">
        <f t="shared" si="86"/>
        <v/>
      </c>
      <c r="AF526" t="str">
        <f t="shared" si="86"/>
        <v/>
      </c>
      <c r="AG526" t="str">
        <f t="shared" si="86"/>
        <v/>
      </c>
      <c r="AH526">
        <f t="shared" si="84"/>
        <v>1</v>
      </c>
      <c r="AI526">
        <f t="shared" si="85"/>
        <v>1</v>
      </c>
    </row>
    <row r="527" spans="2:35" ht="38.25" hidden="1" x14ac:dyDescent="0.2">
      <c r="B527" s="21" t="str">
        <f>IF(ISNA(LOOKUP($C527,BLIOTECAS!$B$1:$B$27,BLIOTECAS!C$1:C$27)),"",LOOKUP($C527,BLIOTECAS!$B$1:$B$27,BLIOTECAS!C$1:C$27))</f>
        <v/>
      </c>
      <c r="C527" t="str">
        <f>TABLA!E527</f>
        <v>F. Informática</v>
      </c>
      <c r="D527" s="134">
        <f>TABLA!AV527</f>
        <v>0</v>
      </c>
      <c r="E527" s="271" t="str">
        <f>TABLA!BA527</f>
        <v>Con los recursos libres en Internet cada vez es menos necesario el modelo de biblioteca actual. Habría que reconvertir a los bibliotecarios en personal de apoyo a la investigación y las bibliotecas en espacios para investigación, salas de reuniones en condiciones, etc</v>
      </c>
      <c r="F527" t="str">
        <f t="shared" si="87"/>
        <v/>
      </c>
      <c r="G527" t="str">
        <f t="shared" si="87"/>
        <v/>
      </c>
      <c r="H527" t="str">
        <f t="shared" si="87"/>
        <v/>
      </c>
      <c r="I527" t="str">
        <f t="shared" si="87"/>
        <v/>
      </c>
      <c r="J527" t="str">
        <f t="shared" si="87"/>
        <v/>
      </c>
      <c r="K527" t="str">
        <f t="shared" si="87"/>
        <v/>
      </c>
      <c r="L527" t="str">
        <f t="shared" si="87"/>
        <v/>
      </c>
      <c r="M527" t="str">
        <f t="shared" si="87"/>
        <v/>
      </c>
      <c r="N527" t="str">
        <f t="shared" si="87"/>
        <v/>
      </c>
      <c r="O527" t="str">
        <f t="shared" si="87"/>
        <v/>
      </c>
      <c r="P527" t="str">
        <f t="shared" si="87"/>
        <v/>
      </c>
      <c r="Q527" t="str">
        <f t="shared" si="87"/>
        <v/>
      </c>
      <c r="R527" t="str">
        <f t="shared" si="87"/>
        <v/>
      </c>
      <c r="S527" t="str">
        <f t="shared" si="87"/>
        <v/>
      </c>
      <c r="T527" t="str">
        <f t="shared" si="87"/>
        <v/>
      </c>
      <c r="U527" t="str">
        <f t="shared" si="87"/>
        <v/>
      </c>
      <c r="V527" t="str">
        <f t="shared" si="86"/>
        <v/>
      </c>
      <c r="W527" t="str">
        <f t="shared" si="86"/>
        <v/>
      </c>
      <c r="X527" t="str">
        <f t="shared" si="86"/>
        <v/>
      </c>
      <c r="Y527" t="str">
        <f t="shared" si="86"/>
        <v/>
      </c>
      <c r="Z527" t="str">
        <f t="shared" si="86"/>
        <v/>
      </c>
      <c r="AA527" t="str">
        <f t="shared" si="86"/>
        <v>x</v>
      </c>
      <c r="AB527" t="str">
        <f t="shared" si="86"/>
        <v/>
      </c>
      <c r="AC527" t="str">
        <f t="shared" si="86"/>
        <v/>
      </c>
      <c r="AD527" t="str">
        <f t="shared" si="86"/>
        <v/>
      </c>
      <c r="AE527" t="str">
        <f t="shared" si="86"/>
        <v>x</v>
      </c>
      <c r="AF527" t="str">
        <f t="shared" si="86"/>
        <v/>
      </c>
      <c r="AG527" t="str">
        <f t="shared" si="86"/>
        <v/>
      </c>
      <c r="AH527">
        <f t="shared" si="84"/>
        <v>0</v>
      </c>
      <c r="AI527">
        <f t="shared" si="85"/>
        <v>1</v>
      </c>
    </row>
    <row r="528" spans="2:35" hidden="1" x14ac:dyDescent="0.2">
      <c r="B528" s="21" t="str">
        <f>IF(ISNA(LOOKUP($C528,BLIOTECAS!$B$1:$B$27,BLIOTECAS!C$1:C$27)),"",LOOKUP($C528,BLIOTECAS!$B$1:$B$27,BLIOTECAS!C$1:C$27))</f>
        <v/>
      </c>
      <c r="C528" t="str">
        <f>TABLA!E528</f>
        <v>F. Farmacia</v>
      </c>
      <c r="D528" s="134">
        <f>TABLA!AV528</f>
        <v>0</v>
      </c>
      <c r="E528" s="271">
        <f>TABLA!BA528</f>
        <v>0</v>
      </c>
      <c r="F528" t="str">
        <f t="shared" si="87"/>
        <v/>
      </c>
      <c r="G528" t="str">
        <f t="shared" si="87"/>
        <v/>
      </c>
      <c r="H528" t="str">
        <f t="shared" si="87"/>
        <v/>
      </c>
      <c r="I528" t="str">
        <f t="shared" si="87"/>
        <v/>
      </c>
      <c r="J528" t="str">
        <f t="shared" si="87"/>
        <v/>
      </c>
      <c r="K528" t="str">
        <f t="shared" si="87"/>
        <v/>
      </c>
      <c r="L528" t="str">
        <f t="shared" si="87"/>
        <v/>
      </c>
      <c r="M528" t="str">
        <f t="shared" si="87"/>
        <v/>
      </c>
      <c r="N528" t="str">
        <f t="shared" si="87"/>
        <v/>
      </c>
      <c r="O528" t="str">
        <f t="shared" si="87"/>
        <v/>
      </c>
      <c r="P528" t="str">
        <f t="shared" si="87"/>
        <v/>
      </c>
      <c r="Q528" t="str">
        <f t="shared" si="87"/>
        <v/>
      </c>
      <c r="R528" t="str">
        <f t="shared" si="87"/>
        <v/>
      </c>
      <c r="S528" t="str">
        <f t="shared" si="87"/>
        <v/>
      </c>
      <c r="T528" t="str">
        <f t="shared" si="87"/>
        <v/>
      </c>
      <c r="U528" t="str">
        <f t="shared" ref="U528:AG543" si="88">IFERROR((IF(FIND(U$1,$E528,1)&gt;0,"x")),"")</f>
        <v/>
      </c>
      <c r="V528" t="str">
        <f t="shared" si="88"/>
        <v/>
      </c>
      <c r="W528" t="str">
        <f t="shared" si="88"/>
        <v/>
      </c>
      <c r="X528" t="str">
        <f t="shared" si="88"/>
        <v/>
      </c>
      <c r="Y528" t="str">
        <f t="shared" si="88"/>
        <v/>
      </c>
      <c r="Z528" t="str">
        <f t="shared" si="88"/>
        <v/>
      </c>
      <c r="AA528" t="str">
        <f t="shared" si="88"/>
        <v/>
      </c>
      <c r="AB528" t="str">
        <f t="shared" si="88"/>
        <v/>
      </c>
      <c r="AC528" t="str">
        <f t="shared" si="88"/>
        <v/>
      </c>
      <c r="AD528" t="str">
        <f t="shared" si="88"/>
        <v/>
      </c>
      <c r="AE528" t="str">
        <f t="shared" si="88"/>
        <v/>
      </c>
      <c r="AF528" t="str">
        <f t="shared" si="88"/>
        <v/>
      </c>
      <c r="AG528" t="str">
        <f t="shared" si="88"/>
        <v/>
      </c>
      <c r="AH528">
        <f t="shared" si="84"/>
        <v>0</v>
      </c>
      <c r="AI528">
        <f t="shared" si="85"/>
        <v>0</v>
      </c>
    </row>
    <row r="529" spans="2:35" ht="38.25" hidden="1" x14ac:dyDescent="0.2">
      <c r="B529" s="21" t="str">
        <f>IF(ISNA(LOOKUP($C529,BLIOTECAS!$B$1:$B$27,BLIOTECAS!C$1:C$27)),"",LOOKUP($C529,BLIOTECAS!$B$1:$B$27,BLIOTECAS!C$1:C$27))</f>
        <v/>
      </c>
      <c r="C529" t="str">
        <f>TABLA!E529</f>
        <v>F. Medicina</v>
      </c>
      <c r="D529" s="134" t="str">
        <f>TABLA!AV529</f>
        <v>Más recursos eléctricos. Por ejemplo, el catálogo completo de la Editorial Medica Panamericana</v>
      </c>
      <c r="E529" s="271">
        <f>TABLA!BA529</f>
        <v>0</v>
      </c>
      <c r="F529" t="str">
        <f t="shared" ref="F529:U544" si="89">IFERROR((IF(FIND(F$1,$E529,1)&gt;0,"x")),"")</f>
        <v/>
      </c>
      <c r="G529" t="str">
        <f t="shared" si="89"/>
        <v/>
      </c>
      <c r="H529" t="str">
        <f t="shared" si="89"/>
        <v/>
      </c>
      <c r="I529" t="str">
        <f t="shared" si="89"/>
        <v/>
      </c>
      <c r="J529" t="str">
        <f t="shared" si="89"/>
        <v/>
      </c>
      <c r="K529" t="str">
        <f t="shared" si="89"/>
        <v/>
      </c>
      <c r="L529" t="str">
        <f t="shared" si="89"/>
        <v/>
      </c>
      <c r="M529" t="str">
        <f t="shared" si="89"/>
        <v/>
      </c>
      <c r="N529" t="str">
        <f t="shared" si="89"/>
        <v/>
      </c>
      <c r="O529" t="str">
        <f t="shared" si="89"/>
        <v/>
      </c>
      <c r="P529" t="str">
        <f t="shared" si="89"/>
        <v/>
      </c>
      <c r="Q529" t="str">
        <f t="shared" si="89"/>
        <v/>
      </c>
      <c r="R529" t="str">
        <f t="shared" si="89"/>
        <v/>
      </c>
      <c r="S529" t="str">
        <f t="shared" si="89"/>
        <v/>
      </c>
      <c r="T529" t="str">
        <f t="shared" si="89"/>
        <v/>
      </c>
      <c r="U529" t="str">
        <f t="shared" si="89"/>
        <v/>
      </c>
      <c r="V529" t="str">
        <f t="shared" si="88"/>
        <v/>
      </c>
      <c r="W529" t="str">
        <f t="shared" si="88"/>
        <v/>
      </c>
      <c r="X529" t="str">
        <f t="shared" si="88"/>
        <v/>
      </c>
      <c r="Y529" t="str">
        <f t="shared" si="88"/>
        <v/>
      </c>
      <c r="Z529" t="str">
        <f t="shared" si="88"/>
        <v/>
      </c>
      <c r="AA529" t="str">
        <f t="shared" si="88"/>
        <v/>
      </c>
      <c r="AB529" t="str">
        <f t="shared" si="88"/>
        <v/>
      </c>
      <c r="AC529" t="str">
        <f t="shared" si="88"/>
        <v/>
      </c>
      <c r="AD529" t="str">
        <f t="shared" si="88"/>
        <v/>
      </c>
      <c r="AE529" t="str">
        <f t="shared" si="88"/>
        <v/>
      </c>
      <c r="AF529" t="str">
        <f t="shared" si="88"/>
        <v/>
      </c>
      <c r="AG529" t="str">
        <f t="shared" si="88"/>
        <v/>
      </c>
      <c r="AH529">
        <f t="shared" si="84"/>
        <v>1</v>
      </c>
      <c r="AI529">
        <f t="shared" si="85"/>
        <v>0</v>
      </c>
    </row>
    <row r="530" spans="2:35" ht="140.25" hidden="1" x14ac:dyDescent="0.2">
      <c r="B530" s="21" t="str">
        <f>IF(ISNA(LOOKUP($C530,BLIOTECAS!$B$1:$B$27,BLIOTECAS!C$1:C$27)),"",LOOKUP($C530,BLIOTECAS!$B$1:$B$27,BLIOTECAS!C$1:C$27))</f>
        <v/>
      </c>
      <c r="C530" t="str">
        <f>TABLA!E530</f>
        <v>F. Ciencias Matemáticas</v>
      </c>
      <c r="D530" s="134" t="str">
        <f>TABLA!AV530</f>
        <v>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v>
      </c>
      <c r="E530" s="271" t="str">
        <f>TABLA!BA530</f>
        <v>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 Es una vergüenza internacional.</v>
      </c>
      <c r="F530" t="str">
        <f t="shared" si="89"/>
        <v/>
      </c>
      <c r="G530" t="str">
        <f t="shared" si="89"/>
        <v/>
      </c>
      <c r="H530" t="str">
        <f t="shared" si="89"/>
        <v/>
      </c>
      <c r="I530" t="str">
        <f t="shared" si="89"/>
        <v/>
      </c>
      <c r="J530" t="str">
        <f t="shared" si="89"/>
        <v/>
      </c>
      <c r="K530" t="str">
        <f t="shared" si="89"/>
        <v/>
      </c>
      <c r="L530" t="str">
        <f t="shared" si="89"/>
        <v/>
      </c>
      <c r="M530" t="str">
        <f t="shared" si="89"/>
        <v/>
      </c>
      <c r="N530" t="str">
        <f t="shared" si="89"/>
        <v/>
      </c>
      <c r="O530" t="str">
        <f t="shared" si="89"/>
        <v/>
      </c>
      <c r="P530" t="str">
        <f t="shared" si="89"/>
        <v/>
      </c>
      <c r="Q530" t="str">
        <f t="shared" si="89"/>
        <v/>
      </c>
      <c r="R530" t="str">
        <f t="shared" si="89"/>
        <v/>
      </c>
      <c r="S530" t="str">
        <f t="shared" si="89"/>
        <v/>
      </c>
      <c r="T530" t="str">
        <f t="shared" si="89"/>
        <v/>
      </c>
      <c r="U530" t="str">
        <f t="shared" si="89"/>
        <v/>
      </c>
      <c r="V530" t="str">
        <f t="shared" si="88"/>
        <v/>
      </c>
      <c r="W530" t="str">
        <f t="shared" si="88"/>
        <v/>
      </c>
      <c r="X530" t="str">
        <f t="shared" si="88"/>
        <v/>
      </c>
      <c r="Y530" t="str">
        <f t="shared" si="88"/>
        <v/>
      </c>
      <c r="Z530" t="str">
        <f t="shared" si="88"/>
        <v/>
      </c>
      <c r="AA530" t="str">
        <f t="shared" si="88"/>
        <v/>
      </c>
      <c r="AB530" t="str">
        <f t="shared" si="88"/>
        <v/>
      </c>
      <c r="AC530" t="str">
        <f t="shared" si="88"/>
        <v/>
      </c>
      <c r="AD530" t="str">
        <f t="shared" si="88"/>
        <v/>
      </c>
      <c r="AE530" t="str">
        <f t="shared" si="88"/>
        <v/>
      </c>
      <c r="AF530" t="str">
        <f t="shared" si="88"/>
        <v/>
      </c>
      <c r="AG530" t="str">
        <f t="shared" si="88"/>
        <v/>
      </c>
      <c r="AH530">
        <f t="shared" si="84"/>
        <v>1</v>
      </c>
      <c r="AI530">
        <f t="shared" si="85"/>
        <v>1</v>
      </c>
    </row>
    <row r="531" spans="2:35" ht="38.25" hidden="1" x14ac:dyDescent="0.2">
      <c r="B531" s="21" t="str">
        <f>IF(ISNA(LOOKUP($C531,BLIOTECAS!$B$1:$B$27,BLIOTECAS!C$1:C$27)),"",LOOKUP($C531,BLIOTECAS!$B$1:$B$27,BLIOTECAS!C$1:C$27))</f>
        <v/>
      </c>
      <c r="C531" t="str">
        <f>TABLA!E531</f>
        <v>F. Trabajo Social</v>
      </c>
      <c r="D531" s="134" t="str">
        <f>TABLA!AV531</f>
        <v>No se me ocurre ninguno. Siempre he recibido un trato excelente por parte de las personas que allí trabajan.</v>
      </c>
      <c r="E531" s="271" t="str">
        <f>TABLA!BA531</f>
        <v>El servicio de Biblioteca es magnífico, no así el servicio de la universidad a la biblioteca y a sus docentes. Resulta intolerable que en nuestra universidad no se pueda acceder a PsycINFO</v>
      </c>
      <c r="F531" t="str">
        <f t="shared" si="89"/>
        <v/>
      </c>
      <c r="G531" t="str">
        <f t="shared" si="89"/>
        <v/>
      </c>
      <c r="H531" t="str">
        <f t="shared" si="89"/>
        <v/>
      </c>
      <c r="I531" t="str">
        <f t="shared" si="89"/>
        <v/>
      </c>
      <c r="J531" t="str">
        <f t="shared" si="89"/>
        <v/>
      </c>
      <c r="K531" t="str">
        <f t="shared" si="89"/>
        <v/>
      </c>
      <c r="L531" t="str">
        <f t="shared" si="89"/>
        <v/>
      </c>
      <c r="M531" t="str">
        <f t="shared" si="89"/>
        <v/>
      </c>
      <c r="N531" t="str">
        <f t="shared" si="89"/>
        <v/>
      </c>
      <c r="O531" t="str">
        <f t="shared" si="89"/>
        <v/>
      </c>
      <c r="P531" t="str">
        <f t="shared" si="89"/>
        <v/>
      </c>
      <c r="Q531" t="str">
        <f t="shared" si="89"/>
        <v/>
      </c>
      <c r="R531" t="str">
        <f t="shared" si="89"/>
        <v/>
      </c>
      <c r="S531" t="str">
        <f t="shared" si="89"/>
        <v/>
      </c>
      <c r="T531" t="str">
        <f t="shared" si="89"/>
        <v/>
      </c>
      <c r="U531" t="str">
        <f t="shared" si="89"/>
        <v/>
      </c>
      <c r="V531" t="str">
        <f t="shared" si="88"/>
        <v/>
      </c>
      <c r="W531" t="str">
        <f t="shared" si="88"/>
        <v/>
      </c>
      <c r="X531" t="str">
        <f t="shared" si="88"/>
        <v/>
      </c>
      <c r="Y531" t="str">
        <f t="shared" si="88"/>
        <v/>
      </c>
      <c r="Z531" t="str">
        <f t="shared" si="88"/>
        <v/>
      </c>
      <c r="AA531" t="str">
        <f t="shared" si="88"/>
        <v/>
      </c>
      <c r="AB531" t="str">
        <f t="shared" si="88"/>
        <v/>
      </c>
      <c r="AC531" t="str">
        <f t="shared" si="88"/>
        <v/>
      </c>
      <c r="AD531" t="str">
        <f t="shared" si="88"/>
        <v/>
      </c>
      <c r="AE531" t="str">
        <f t="shared" si="88"/>
        <v/>
      </c>
      <c r="AF531" t="str">
        <f t="shared" si="88"/>
        <v/>
      </c>
      <c r="AG531" t="str">
        <f t="shared" si="88"/>
        <v/>
      </c>
      <c r="AH531">
        <f t="shared" si="84"/>
        <v>1</v>
      </c>
      <c r="AI531">
        <f t="shared" si="85"/>
        <v>1</v>
      </c>
    </row>
    <row r="532" spans="2:35" hidden="1" x14ac:dyDescent="0.2">
      <c r="B532" s="21" t="str">
        <f>IF(ISNA(LOOKUP($C532,BLIOTECAS!$B$1:$B$27,BLIOTECAS!C$1:C$27)),"",LOOKUP($C532,BLIOTECAS!$B$1:$B$27,BLIOTECAS!C$1:C$27))</f>
        <v/>
      </c>
      <c r="C532" t="str">
        <f>TABLA!E532</f>
        <v>F. Óptica y Optometría</v>
      </c>
      <c r="D532" s="134">
        <f>TABLA!AV532</f>
        <v>0</v>
      </c>
      <c r="E532" s="271">
        <f>TABLA!BA532</f>
        <v>0</v>
      </c>
      <c r="F532" t="str">
        <f t="shared" si="89"/>
        <v/>
      </c>
      <c r="G532" t="str">
        <f t="shared" si="89"/>
        <v/>
      </c>
      <c r="H532" t="str">
        <f t="shared" si="89"/>
        <v/>
      </c>
      <c r="I532" t="str">
        <f t="shared" si="89"/>
        <v/>
      </c>
      <c r="J532" t="str">
        <f t="shared" si="89"/>
        <v/>
      </c>
      <c r="K532" t="str">
        <f t="shared" si="89"/>
        <v/>
      </c>
      <c r="L532" t="str">
        <f t="shared" si="89"/>
        <v/>
      </c>
      <c r="M532" t="str">
        <f t="shared" si="89"/>
        <v/>
      </c>
      <c r="N532" t="str">
        <f t="shared" si="89"/>
        <v/>
      </c>
      <c r="O532" t="str">
        <f t="shared" si="89"/>
        <v/>
      </c>
      <c r="P532" t="str">
        <f t="shared" si="89"/>
        <v/>
      </c>
      <c r="Q532" t="str">
        <f t="shared" si="89"/>
        <v/>
      </c>
      <c r="R532" t="str">
        <f t="shared" si="89"/>
        <v/>
      </c>
      <c r="S532" t="str">
        <f t="shared" si="89"/>
        <v/>
      </c>
      <c r="T532" t="str">
        <f t="shared" si="89"/>
        <v/>
      </c>
      <c r="U532" t="str">
        <f t="shared" si="89"/>
        <v/>
      </c>
      <c r="V532" t="str">
        <f t="shared" si="88"/>
        <v/>
      </c>
      <c r="W532" t="str">
        <f t="shared" si="88"/>
        <v/>
      </c>
      <c r="X532" t="str">
        <f t="shared" si="88"/>
        <v/>
      </c>
      <c r="Y532" t="str">
        <f t="shared" si="88"/>
        <v/>
      </c>
      <c r="Z532" t="str">
        <f t="shared" si="88"/>
        <v/>
      </c>
      <c r="AA532" t="str">
        <f t="shared" si="88"/>
        <v/>
      </c>
      <c r="AB532" t="str">
        <f t="shared" si="88"/>
        <v/>
      </c>
      <c r="AC532" t="str">
        <f t="shared" si="88"/>
        <v/>
      </c>
      <c r="AD532" t="str">
        <f t="shared" si="88"/>
        <v/>
      </c>
      <c r="AE532" t="str">
        <f t="shared" si="88"/>
        <v/>
      </c>
      <c r="AF532" t="str">
        <f t="shared" si="88"/>
        <v/>
      </c>
      <c r="AG532" t="str">
        <f t="shared" si="88"/>
        <v/>
      </c>
      <c r="AH532">
        <f t="shared" si="84"/>
        <v>0</v>
      </c>
      <c r="AI532">
        <f t="shared" si="85"/>
        <v>0</v>
      </c>
    </row>
    <row r="533" spans="2:35" hidden="1" x14ac:dyDescent="0.2">
      <c r="B533" s="21" t="str">
        <f>IF(ISNA(LOOKUP($C533,BLIOTECAS!$B$1:$B$27,BLIOTECAS!C$1:C$27)),"",LOOKUP($C533,BLIOTECAS!$B$1:$B$27,BLIOTECAS!C$1:C$27))</f>
        <v/>
      </c>
      <c r="C533" t="str">
        <f>TABLA!E533</f>
        <v>F. Ciencias Geológicas</v>
      </c>
      <c r="D533" s="134">
        <f>TABLA!AV533</f>
        <v>0</v>
      </c>
      <c r="E533" s="271">
        <f>TABLA!BA533</f>
        <v>0</v>
      </c>
      <c r="F533" t="str">
        <f t="shared" si="89"/>
        <v/>
      </c>
      <c r="G533" t="str">
        <f t="shared" si="89"/>
        <v/>
      </c>
      <c r="H533" t="str">
        <f t="shared" si="89"/>
        <v/>
      </c>
      <c r="I533" t="str">
        <f t="shared" si="89"/>
        <v/>
      </c>
      <c r="J533" t="str">
        <f t="shared" si="89"/>
        <v/>
      </c>
      <c r="K533" t="str">
        <f t="shared" si="89"/>
        <v/>
      </c>
      <c r="L533" t="str">
        <f t="shared" si="89"/>
        <v/>
      </c>
      <c r="M533" t="str">
        <f t="shared" si="89"/>
        <v/>
      </c>
      <c r="N533" t="str">
        <f t="shared" si="89"/>
        <v/>
      </c>
      <c r="O533" t="str">
        <f t="shared" si="89"/>
        <v/>
      </c>
      <c r="P533" t="str">
        <f t="shared" si="89"/>
        <v/>
      </c>
      <c r="Q533" t="str">
        <f t="shared" si="89"/>
        <v/>
      </c>
      <c r="R533" t="str">
        <f t="shared" si="89"/>
        <v/>
      </c>
      <c r="S533" t="str">
        <f t="shared" si="89"/>
        <v/>
      </c>
      <c r="T533" t="str">
        <f t="shared" si="89"/>
        <v/>
      </c>
      <c r="U533" t="str">
        <f t="shared" si="89"/>
        <v/>
      </c>
      <c r="V533" t="str">
        <f t="shared" si="88"/>
        <v/>
      </c>
      <c r="W533" t="str">
        <f t="shared" si="88"/>
        <v/>
      </c>
      <c r="X533" t="str">
        <f t="shared" si="88"/>
        <v/>
      </c>
      <c r="Y533" t="str">
        <f t="shared" si="88"/>
        <v/>
      </c>
      <c r="Z533" t="str">
        <f t="shared" si="88"/>
        <v/>
      </c>
      <c r="AA533" t="str">
        <f t="shared" si="88"/>
        <v/>
      </c>
      <c r="AB533" t="str">
        <f t="shared" si="88"/>
        <v/>
      </c>
      <c r="AC533" t="str">
        <f t="shared" si="88"/>
        <v/>
      </c>
      <c r="AD533" t="str">
        <f t="shared" si="88"/>
        <v/>
      </c>
      <c r="AE533" t="str">
        <f t="shared" si="88"/>
        <v/>
      </c>
      <c r="AF533" t="str">
        <f t="shared" si="88"/>
        <v/>
      </c>
      <c r="AG533" t="str">
        <f t="shared" si="88"/>
        <v/>
      </c>
      <c r="AH533">
        <f t="shared" si="84"/>
        <v>0</v>
      </c>
      <c r="AI533">
        <f t="shared" si="85"/>
        <v>0</v>
      </c>
    </row>
    <row r="534" spans="2:35" hidden="1" x14ac:dyDescent="0.2">
      <c r="B534" s="21" t="str">
        <f>IF(ISNA(LOOKUP($C534,BLIOTECAS!$B$1:$B$27,BLIOTECAS!C$1:C$27)),"",LOOKUP($C534,BLIOTECAS!$B$1:$B$27,BLIOTECAS!C$1:C$27))</f>
        <v/>
      </c>
      <c r="C534" t="str">
        <f>TABLA!E534</f>
        <v>F. Ciencias Económicas y Empresariales</v>
      </c>
      <c r="D534" s="134">
        <f>TABLA!AV534</f>
        <v>0</v>
      </c>
      <c r="E534" s="271">
        <f>TABLA!BA534</f>
        <v>0</v>
      </c>
      <c r="F534" t="str">
        <f t="shared" si="89"/>
        <v/>
      </c>
      <c r="G534" t="str">
        <f t="shared" si="89"/>
        <v/>
      </c>
      <c r="H534" t="str">
        <f t="shared" si="89"/>
        <v/>
      </c>
      <c r="I534" t="str">
        <f t="shared" si="89"/>
        <v/>
      </c>
      <c r="J534" t="str">
        <f t="shared" si="89"/>
        <v/>
      </c>
      <c r="K534" t="str">
        <f t="shared" si="89"/>
        <v/>
      </c>
      <c r="L534" t="str">
        <f t="shared" si="89"/>
        <v/>
      </c>
      <c r="M534" t="str">
        <f t="shared" si="89"/>
        <v/>
      </c>
      <c r="N534" t="str">
        <f t="shared" si="89"/>
        <v/>
      </c>
      <c r="O534" t="str">
        <f t="shared" si="89"/>
        <v/>
      </c>
      <c r="P534" t="str">
        <f t="shared" si="89"/>
        <v/>
      </c>
      <c r="Q534" t="str">
        <f t="shared" si="89"/>
        <v/>
      </c>
      <c r="R534" t="str">
        <f t="shared" si="89"/>
        <v/>
      </c>
      <c r="S534" t="str">
        <f t="shared" si="89"/>
        <v/>
      </c>
      <c r="T534" t="str">
        <f t="shared" si="89"/>
        <v/>
      </c>
      <c r="U534" t="str">
        <f t="shared" si="89"/>
        <v/>
      </c>
      <c r="V534" t="str">
        <f t="shared" si="88"/>
        <v/>
      </c>
      <c r="W534" t="str">
        <f t="shared" si="88"/>
        <v/>
      </c>
      <c r="X534" t="str">
        <f t="shared" si="88"/>
        <v/>
      </c>
      <c r="Y534" t="str">
        <f t="shared" si="88"/>
        <v/>
      </c>
      <c r="Z534" t="str">
        <f t="shared" si="88"/>
        <v/>
      </c>
      <c r="AA534" t="str">
        <f t="shared" si="88"/>
        <v/>
      </c>
      <c r="AB534" t="str">
        <f t="shared" si="88"/>
        <v/>
      </c>
      <c r="AC534" t="str">
        <f t="shared" si="88"/>
        <v/>
      </c>
      <c r="AD534" t="str">
        <f t="shared" si="88"/>
        <v/>
      </c>
      <c r="AE534" t="str">
        <f t="shared" si="88"/>
        <v/>
      </c>
      <c r="AF534" t="str">
        <f t="shared" si="88"/>
        <v/>
      </c>
      <c r="AG534" t="str">
        <f t="shared" si="88"/>
        <v/>
      </c>
      <c r="AH534">
        <f t="shared" si="84"/>
        <v>0</v>
      </c>
      <c r="AI534">
        <f t="shared" si="85"/>
        <v>0</v>
      </c>
    </row>
    <row r="535" spans="2:35" ht="25.5" hidden="1" x14ac:dyDescent="0.2">
      <c r="B535" s="21" t="str">
        <f>IF(ISNA(LOOKUP($C535,BLIOTECAS!$B$1:$B$27,BLIOTECAS!C$1:C$27)),"",LOOKUP($C535,BLIOTECAS!$B$1:$B$27,BLIOTECAS!C$1:C$27))</f>
        <v/>
      </c>
      <c r="C535" t="str">
        <f>TABLA!E535</f>
        <v>F. Ciencias Químicas</v>
      </c>
      <c r="D535" s="134">
        <f>TABLA!AV535</f>
        <v>0</v>
      </c>
      <c r="E535" s="271" t="str">
        <f>TABLA!BA535</f>
        <v>Faltan muchos muchos recursos onlione, asi como comunicacion con otras redes internacionales</v>
      </c>
      <c r="F535" t="str">
        <f t="shared" si="89"/>
        <v/>
      </c>
      <c r="G535" t="str">
        <f t="shared" si="89"/>
        <v/>
      </c>
      <c r="H535" t="str">
        <f t="shared" si="89"/>
        <v/>
      </c>
      <c r="I535" t="str">
        <f t="shared" si="89"/>
        <v/>
      </c>
      <c r="J535" t="str">
        <f t="shared" si="89"/>
        <v/>
      </c>
      <c r="K535" t="str">
        <f t="shared" si="89"/>
        <v/>
      </c>
      <c r="L535" t="str">
        <f t="shared" si="89"/>
        <v/>
      </c>
      <c r="M535" t="str">
        <f t="shared" si="89"/>
        <v/>
      </c>
      <c r="N535" t="str">
        <f t="shared" si="89"/>
        <v/>
      </c>
      <c r="O535" t="str">
        <f t="shared" si="89"/>
        <v/>
      </c>
      <c r="P535" t="str">
        <f t="shared" si="89"/>
        <v/>
      </c>
      <c r="Q535" t="str">
        <f t="shared" si="89"/>
        <v/>
      </c>
      <c r="R535" t="str">
        <f t="shared" si="89"/>
        <v/>
      </c>
      <c r="S535" t="str">
        <f t="shared" si="89"/>
        <v/>
      </c>
      <c r="T535" t="str">
        <f t="shared" si="89"/>
        <v/>
      </c>
      <c r="U535" t="str">
        <f t="shared" si="89"/>
        <v/>
      </c>
      <c r="V535" t="str">
        <f t="shared" si="88"/>
        <v/>
      </c>
      <c r="W535" t="str">
        <f t="shared" si="88"/>
        <v/>
      </c>
      <c r="X535" t="str">
        <f t="shared" si="88"/>
        <v/>
      </c>
      <c r="Y535" t="str">
        <f t="shared" si="88"/>
        <v/>
      </c>
      <c r="Z535" t="str">
        <f t="shared" si="88"/>
        <v/>
      </c>
      <c r="AA535" t="str">
        <f t="shared" si="88"/>
        <v/>
      </c>
      <c r="AB535" t="str">
        <f t="shared" si="88"/>
        <v/>
      </c>
      <c r="AC535" t="str">
        <f t="shared" si="88"/>
        <v/>
      </c>
      <c r="AD535" t="str">
        <f t="shared" si="88"/>
        <v/>
      </c>
      <c r="AE535" t="str">
        <f t="shared" si="88"/>
        <v>x</v>
      </c>
      <c r="AF535" t="str">
        <f t="shared" si="88"/>
        <v/>
      </c>
      <c r="AG535" t="str">
        <f t="shared" si="88"/>
        <v/>
      </c>
      <c r="AH535">
        <f t="shared" si="84"/>
        <v>0</v>
      </c>
      <c r="AI535">
        <f t="shared" si="85"/>
        <v>1</v>
      </c>
    </row>
    <row r="536" spans="2:35" ht="51" hidden="1" x14ac:dyDescent="0.2">
      <c r="B536" s="21" t="str">
        <f>IF(ISNA(LOOKUP($C536,BLIOTECAS!$B$1:$B$27,BLIOTECAS!C$1:C$27)),"",LOOKUP($C536,BLIOTECAS!$B$1:$B$27,BLIOTECAS!C$1:C$27))</f>
        <v/>
      </c>
      <c r="C536" t="str">
        <f>TABLA!E536</f>
        <v>F. Ciencias Físicas</v>
      </c>
      <c r="D536" s="134" t="str">
        <f>TABLA!AV536</f>
        <v>Cursos a estudiantes sobre como usar referencias bibliográficas, citas... Con los TFG, y TFM aumenta el número de estudiantes que tienen que aprender.</v>
      </c>
      <c r="E536" s="271">
        <f>TABLA!BA536</f>
        <v>0</v>
      </c>
      <c r="F536" t="str">
        <f t="shared" si="89"/>
        <v/>
      </c>
      <c r="G536" t="str">
        <f t="shared" si="89"/>
        <v/>
      </c>
      <c r="H536" t="str">
        <f t="shared" si="89"/>
        <v/>
      </c>
      <c r="I536" t="str">
        <f t="shared" si="89"/>
        <v/>
      </c>
      <c r="J536" t="str">
        <f t="shared" si="89"/>
        <v/>
      </c>
      <c r="K536" t="str">
        <f t="shared" si="89"/>
        <v/>
      </c>
      <c r="L536" t="str">
        <f t="shared" si="89"/>
        <v/>
      </c>
      <c r="M536" t="str">
        <f t="shared" si="89"/>
        <v/>
      </c>
      <c r="N536" t="str">
        <f t="shared" si="89"/>
        <v/>
      </c>
      <c r="O536" t="str">
        <f t="shared" si="89"/>
        <v/>
      </c>
      <c r="P536" t="str">
        <f t="shared" si="89"/>
        <v/>
      </c>
      <c r="Q536" t="str">
        <f t="shared" si="89"/>
        <v/>
      </c>
      <c r="R536" t="str">
        <f t="shared" si="89"/>
        <v/>
      </c>
      <c r="S536" t="str">
        <f t="shared" si="89"/>
        <v/>
      </c>
      <c r="T536" t="str">
        <f t="shared" si="89"/>
        <v/>
      </c>
      <c r="U536" t="str">
        <f t="shared" si="89"/>
        <v/>
      </c>
      <c r="V536" t="str">
        <f t="shared" si="88"/>
        <v/>
      </c>
      <c r="W536" t="str">
        <f t="shared" si="88"/>
        <v/>
      </c>
      <c r="X536" t="str">
        <f t="shared" si="88"/>
        <v/>
      </c>
      <c r="Y536" t="str">
        <f t="shared" si="88"/>
        <v/>
      </c>
      <c r="Z536" t="str">
        <f t="shared" si="88"/>
        <v/>
      </c>
      <c r="AA536" t="str">
        <f t="shared" si="88"/>
        <v/>
      </c>
      <c r="AB536" t="str">
        <f t="shared" si="88"/>
        <v/>
      </c>
      <c r="AC536" t="str">
        <f t="shared" si="88"/>
        <v/>
      </c>
      <c r="AD536" t="str">
        <f t="shared" si="88"/>
        <v/>
      </c>
      <c r="AE536" t="str">
        <f t="shared" si="88"/>
        <v/>
      </c>
      <c r="AF536" t="str">
        <f t="shared" si="88"/>
        <v/>
      </c>
      <c r="AG536" t="str">
        <f t="shared" si="88"/>
        <v/>
      </c>
      <c r="AH536">
        <f t="shared" si="84"/>
        <v>1</v>
      </c>
      <c r="AI536">
        <f t="shared" si="85"/>
        <v>0</v>
      </c>
    </row>
    <row r="537" spans="2:35" hidden="1" x14ac:dyDescent="0.2">
      <c r="B537" s="21" t="str">
        <f>IF(ISNA(LOOKUP($C537,BLIOTECAS!$B$1:$B$27,BLIOTECAS!C$1:C$27)),"",LOOKUP($C537,BLIOTECAS!$B$1:$B$27,BLIOTECAS!C$1:C$27))</f>
        <v/>
      </c>
      <c r="C537" t="str">
        <f>TABLA!E537</f>
        <v>F. Ciencias Físicas</v>
      </c>
      <c r="D537" s="134">
        <f>TABLA!AV537</f>
        <v>0</v>
      </c>
      <c r="E537" s="271">
        <f>TABLA!BA537</f>
        <v>0</v>
      </c>
      <c r="F537" t="str">
        <f t="shared" si="89"/>
        <v/>
      </c>
      <c r="G537" t="str">
        <f t="shared" si="89"/>
        <v/>
      </c>
      <c r="H537" t="str">
        <f t="shared" si="89"/>
        <v/>
      </c>
      <c r="I537" t="str">
        <f t="shared" si="89"/>
        <v/>
      </c>
      <c r="J537" t="str">
        <f t="shared" si="89"/>
        <v/>
      </c>
      <c r="K537" t="str">
        <f t="shared" si="89"/>
        <v/>
      </c>
      <c r="L537" t="str">
        <f t="shared" si="89"/>
        <v/>
      </c>
      <c r="M537" t="str">
        <f t="shared" si="89"/>
        <v/>
      </c>
      <c r="N537" t="str">
        <f t="shared" si="89"/>
        <v/>
      </c>
      <c r="O537" t="str">
        <f t="shared" si="89"/>
        <v/>
      </c>
      <c r="P537" t="str">
        <f t="shared" si="89"/>
        <v/>
      </c>
      <c r="Q537" t="str">
        <f t="shared" si="89"/>
        <v/>
      </c>
      <c r="R537" t="str">
        <f t="shared" si="89"/>
        <v/>
      </c>
      <c r="S537" t="str">
        <f t="shared" si="89"/>
        <v/>
      </c>
      <c r="T537" t="str">
        <f t="shared" si="89"/>
        <v/>
      </c>
      <c r="U537" t="str">
        <f t="shared" si="89"/>
        <v/>
      </c>
      <c r="V537" t="str">
        <f t="shared" si="88"/>
        <v/>
      </c>
      <c r="W537" t="str">
        <f t="shared" si="88"/>
        <v/>
      </c>
      <c r="X537" t="str">
        <f t="shared" si="88"/>
        <v/>
      </c>
      <c r="Y537" t="str">
        <f t="shared" si="88"/>
        <v/>
      </c>
      <c r="Z537" t="str">
        <f t="shared" si="88"/>
        <v/>
      </c>
      <c r="AA537" t="str">
        <f t="shared" si="88"/>
        <v/>
      </c>
      <c r="AB537" t="str">
        <f t="shared" si="88"/>
        <v/>
      </c>
      <c r="AC537" t="str">
        <f t="shared" si="88"/>
        <v/>
      </c>
      <c r="AD537" t="str">
        <f t="shared" si="88"/>
        <v/>
      </c>
      <c r="AE537" t="str">
        <f t="shared" si="88"/>
        <v/>
      </c>
      <c r="AF537" t="str">
        <f t="shared" si="88"/>
        <v/>
      </c>
      <c r="AG537" t="str">
        <f t="shared" si="88"/>
        <v/>
      </c>
      <c r="AH537">
        <f t="shared" si="84"/>
        <v>0</v>
      </c>
      <c r="AI537">
        <f t="shared" si="85"/>
        <v>0</v>
      </c>
    </row>
    <row r="538" spans="2:35" hidden="1" x14ac:dyDescent="0.2">
      <c r="B538" s="21" t="str">
        <f>IF(ISNA(LOOKUP($C538,BLIOTECAS!$B$1:$B$27,BLIOTECAS!C$1:C$27)),"",LOOKUP($C538,BLIOTECAS!$B$1:$B$27,BLIOTECAS!C$1:C$27))</f>
        <v/>
      </c>
      <c r="C538" t="str">
        <f>TABLA!E538</f>
        <v>F. Educación - Centro de Formación del Profesorado</v>
      </c>
      <c r="D538" s="134">
        <f>TABLA!AV538</f>
        <v>0</v>
      </c>
      <c r="E538" s="271">
        <f>TABLA!BA538</f>
        <v>0</v>
      </c>
      <c r="F538" t="str">
        <f t="shared" si="89"/>
        <v/>
      </c>
      <c r="G538" t="str">
        <f t="shared" si="89"/>
        <v/>
      </c>
      <c r="H538" t="str">
        <f t="shared" si="89"/>
        <v/>
      </c>
      <c r="I538" t="str">
        <f t="shared" si="89"/>
        <v/>
      </c>
      <c r="J538" t="str">
        <f t="shared" si="89"/>
        <v/>
      </c>
      <c r="K538" t="str">
        <f t="shared" si="89"/>
        <v/>
      </c>
      <c r="L538" t="str">
        <f t="shared" si="89"/>
        <v/>
      </c>
      <c r="M538" t="str">
        <f t="shared" si="89"/>
        <v/>
      </c>
      <c r="N538" t="str">
        <f t="shared" si="89"/>
        <v/>
      </c>
      <c r="O538" t="str">
        <f t="shared" si="89"/>
        <v/>
      </c>
      <c r="P538" t="str">
        <f t="shared" si="89"/>
        <v/>
      </c>
      <c r="Q538" t="str">
        <f t="shared" si="89"/>
        <v/>
      </c>
      <c r="R538" t="str">
        <f t="shared" si="89"/>
        <v/>
      </c>
      <c r="S538" t="str">
        <f t="shared" si="89"/>
        <v/>
      </c>
      <c r="T538" t="str">
        <f t="shared" si="89"/>
        <v/>
      </c>
      <c r="U538" t="str">
        <f t="shared" si="89"/>
        <v/>
      </c>
      <c r="V538" t="str">
        <f t="shared" si="88"/>
        <v/>
      </c>
      <c r="W538" t="str">
        <f t="shared" si="88"/>
        <v/>
      </c>
      <c r="X538" t="str">
        <f t="shared" si="88"/>
        <v/>
      </c>
      <c r="Y538" t="str">
        <f t="shared" si="88"/>
        <v/>
      </c>
      <c r="Z538" t="str">
        <f t="shared" si="88"/>
        <v/>
      </c>
      <c r="AA538" t="str">
        <f t="shared" si="88"/>
        <v/>
      </c>
      <c r="AB538" t="str">
        <f t="shared" si="88"/>
        <v/>
      </c>
      <c r="AC538" t="str">
        <f t="shared" si="88"/>
        <v/>
      </c>
      <c r="AD538" t="str">
        <f t="shared" si="88"/>
        <v/>
      </c>
      <c r="AE538" t="str">
        <f t="shared" si="88"/>
        <v/>
      </c>
      <c r="AF538" t="str">
        <f t="shared" si="88"/>
        <v/>
      </c>
      <c r="AG538" t="str">
        <f t="shared" si="88"/>
        <v/>
      </c>
      <c r="AH538">
        <f t="shared" si="84"/>
        <v>0</v>
      </c>
      <c r="AI538">
        <f t="shared" si="85"/>
        <v>0</v>
      </c>
    </row>
    <row r="539" spans="2:35" hidden="1" x14ac:dyDescent="0.2">
      <c r="B539" s="21" t="str">
        <f>IF(ISNA(LOOKUP($C539,BLIOTECAS!$B$1:$B$27,BLIOTECAS!C$1:C$27)),"",LOOKUP($C539,BLIOTECAS!$B$1:$B$27,BLIOTECAS!C$1:C$27))</f>
        <v/>
      </c>
      <c r="C539" t="str">
        <f>TABLA!E539</f>
        <v>F. Psicología</v>
      </c>
      <c r="D539" s="134">
        <f>TABLA!AV539</f>
        <v>0</v>
      </c>
      <c r="E539" s="271">
        <f>TABLA!BA539</f>
        <v>0</v>
      </c>
      <c r="F539" t="str">
        <f t="shared" si="89"/>
        <v/>
      </c>
      <c r="G539" t="str">
        <f t="shared" si="89"/>
        <v/>
      </c>
      <c r="H539" t="str">
        <f t="shared" si="89"/>
        <v/>
      </c>
      <c r="I539" t="str">
        <f t="shared" si="89"/>
        <v/>
      </c>
      <c r="J539" t="str">
        <f t="shared" si="89"/>
        <v/>
      </c>
      <c r="K539" t="str">
        <f t="shared" si="89"/>
        <v/>
      </c>
      <c r="L539" t="str">
        <f t="shared" si="89"/>
        <v/>
      </c>
      <c r="M539" t="str">
        <f t="shared" si="89"/>
        <v/>
      </c>
      <c r="N539" t="str">
        <f t="shared" si="89"/>
        <v/>
      </c>
      <c r="O539" t="str">
        <f t="shared" si="89"/>
        <v/>
      </c>
      <c r="P539" t="str">
        <f t="shared" si="89"/>
        <v/>
      </c>
      <c r="Q539" t="str">
        <f t="shared" si="89"/>
        <v/>
      </c>
      <c r="R539" t="str">
        <f t="shared" si="89"/>
        <v/>
      </c>
      <c r="S539" t="str">
        <f t="shared" si="89"/>
        <v/>
      </c>
      <c r="T539" t="str">
        <f t="shared" si="89"/>
        <v/>
      </c>
      <c r="U539" t="str">
        <f t="shared" si="89"/>
        <v/>
      </c>
      <c r="V539" t="str">
        <f t="shared" si="88"/>
        <v/>
      </c>
      <c r="W539" t="str">
        <f t="shared" si="88"/>
        <v/>
      </c>
      <c r="X539" t="str">
        <f t="shared" si="88"/>
        <v/>
      </c>
      <c r="Y539" t="str">
        <f t="shared" si="88"/>
        <v/>
      </c>
      <c r="Z539" t="str">
        <f t="shared" si="88"/>
        <v/>
      </c>
      <c r="AA539" t="str">
        <f t="shared" si="88"/>
        <v/>
      </c>
      <c r="AB539" t="str">
        <f t="shared" si="88"/>
        <v/>
      </c>
      <c r="AC539" t="str">
        <f t="shared" si="88"/>
        <v/>
      </c>
      <c r="AD539" t="str">
        <f t="shared" si="88"/>
        <v/>
      </c>
      <c r="AE539" t="str">
        <f t="shared" si="88"/>
        <v/>
      </c>
      <c r="AF539" t="str">
        <f t="shared" si="88"/>
        <v/>
      </c>
      <c r="AG539" t="str">
        <f t="shared" si="88"/>
        <v/>
      </c>
      <c r="AH539">
        <f t="shared" si="84"/>
        <v>0</v>
      </c>
      <c r="AI539">
        <f t="shared" si="85"/>
        <v>0</v>
      </c>
    </row>
    <row r="540" spans="2:35" hidden="1" x14ac:dyDescent="0.2">
      <c r="B540" s="21" t="str">
        <f>IF(ISNA(LOOKUP($C540,BLIOTECAS!$B$1:$B$27,BLIOTECAS!C$1:C$27)),"",LOOKUP($C540,BLIOTECAS!$B$1:$B$27,BLIOTECAS!C$1:C$27))</f>
        <v/>
      </c>
      <c r="C540" t="str">
        <f>TABLA!E540</f>
        <v>F. Geografía e Historia</v>
      </c>
      <c r="D540" s="134">
        <f>TABLA!AV540</f>
        <v>0</v>
      </c>
      <c r="E540" s="271">
        <f>TABLA!BA540</f>
        <v>0</v>
      </c>
      <c r="F540" t="str">
        <f t="shared" si="89"/>
        <v/>
      </c>
      <c r="G540" t="str">
        <f t="shared" si="89"/>
        <v/>
      </c>
      <c r="H540" t="str">
        <f t="shared" si="89"/>
        <v/>
      </c>
      <c r="I540" t="str">
        <f t="shared" si="89"/>
        <v/>
      </c>
      <c r="J540" t="str">
        <f t="shared" si="89"/>
        <v/>
      </c>
      <c r="K540" t="str">
        <f t="shared" si="89"/>
        <v/>
      </c>
      <c r="L540" t="str">
        <f t="shared" si="89"/>
        <v/>
      </c>
      <c r="M540" t="str">
        <f t="shared" si="89"/>
        <v/>
      </c>
      <c r="N540" t="str">
        <f t="shared" si="89"/>
        <v/>
      </c>
      <c r="O540" t="str">
        <f t="shared" si="89"/>
        <v/>
      </c>
      <c r="P540" t="str">
        <f t="shared" si="89"/>
        <v/>
      </c>
      <c r="Q540" t="str">
        <f t="shared" si="89"/>
        <v/>
      </c>
      <c r="R540" t="str">
        <f t="shared" si="89"/>
        <v/>
      </c>
      <c r="S540" t="str">
        <f t="shared" si="89"/>
        <v/>
      </c>
      <c r="T540" t="str">
        <f t="shared" si="89"/>
        <v/>
      </c>
      <c r="U540" t="str">
        <f t="shared" si="89"/>
        <v/>
      </c>
      <c r="V540" t="str">
        <f t="shared" si="88"/>
        <v/>
      </c>
      <c r="W540" t="str">
        <f t="shared" si="88"/>
        <v/>
      </c>
      <c r="X540" t="str">
        <f t="shared" si="88"/>
        <v/>
      </c>
      <c r="Y540" t="str">
        <f t="shared" si="88"/>
        <v/>
      </c>
      <c r="Z540" t="str">
        <f t="shared" si="88"/>
        <v/>
      </c>
      <c r="AA540" t="str">
        <f t="shared" si="88"/>
        <v/>
      </c>
      <c r="AB540" t="str">
        <f t="shared" si="88"/>
        <v/>
      </c>
      <c r="AC540" t="str">
        <f t="shared" si="88"/>
        <v/>
      </c>
      <c r="AD540" t="str">
        <f t="shared" si="88"/>
        <v/>
      </c>
      <c r="AE540" t="str">
        <f t="shared" si="88"/>
        <v/>
      </c>
      <c r="AF540" t="str">
        <f t="shared" si="88"/>
        <v/>
      </c>
      <c r="AG540" t="str">
        <f t="shared" si="88"/>
        <v/>
      </c>
      <c r="AH540">
        <f t="shared" si="84"/>
        <v>0</v>
      </c>
      <c r="AI540">
        <f t="shared" si="85"/>
        <v>0</v>
      </c>
    </row>
    <row r="541" spans="2:35" hidden="1" x14ac:dyDescent="0.2">
      <c r="B541" s="21" t="str">
        <f>IF(ISNA(LOOKUP($C541,BLIOTECAS!$B$1:$B$27,BLIOTECAS!C$1:C$27)),"",LOOKUP($C541,BLIOTECAS!$B$1:$B$27,BLIOTECAS!C$1:C$27))</f>
        <v/>
      </c>
      <c r="C541" t="str">
        <f>TABLA!E541</f>
        <v>F. Filosofía</v>
      </c>
      <c r="D541" s="134">
        <f>TABLA!AV541</f>
        <v>0</v>
      </c>
      <c r="E541" s="271" t="str">
        <f>TABLA!BA541</f>
        <v>El catálogo y su motor de búsqueda es poco operativo.</v>
      </c>
      <c r="F541" t="str">
        <f t="shared" si="89"/>
        <v/>
      </c>
      <c r="G541" t="str">
        <f t="shared" si="89"/>
        <v/>
      </c>
      <c r="H541" t="str">
        <f t="shared" si="89"/>
        <v/>
      </c>
      <c r="I541" t="str">
        <f t="shared" si="89"/>
        <v/>
      </c>
      <c r="J541" t="str">
        <f t="shared" si="89"/>
        <v/>
      </c>
      <c r="K541" t="str">
        <f t="shared" si="89"/>
        <v/>
      </c>
      <c r="L541" t="str">
        <f t="shared" si="89"/>
        <v/>
      </c>
      <c r="M541" t="str">
        <f t="shared" si="89"/>
        <v/>
      </c>
      <c r="N541" t="str">
        <f t="shared" si="89"/>
        <v/>
      </c>
      <c r="O541" t="str">
        <f t="shared" si="89"/>
        <v/>
      </c>
      <c r="P541" t="str">
        <f t="shared" si="89"/>
        <v/>
      </c>
      <c r="Q541" t="str">
        <f t="shared" si="89"/>
        <v/>
      </c>
      <c r="R541" t="str">
        <f t="shared" si="89"/>
        <v/>
      </c>
      <c r="S541" t="str">
        <f t="shared" si="89"/>
        <v/>
      </c>
      <c r="T541" t="str">
        <f t="shared" si="89"/>
        <v/>
      </c>
      <c r="U541" t="str">
        <f t="shared" si="89"/>
        <v/>
      </c>
      <c r="V541" t="str">
        <f t="shared" si="88"/>
        <v/>
      </c>
      <c r="W541" t="str">
        <f t="shared" si="88"/>
        <v/>
      </c>
      <c r="X541" t="str">
        <f t="shared" si="88"/>
        <v/>
      </c>
      <c r="Y541" t="str">
        <f t="shared" si="88"/>
        <v/>
      </c>
      <c r="Z541" t="str">
        <f t="shared" si="88"/>
        <v/>
      </c>
      <c r="AA541" t="str">
        <f t="shared" si="88"/>
        <v/>
      </c>
      <c r="AB541" t="str">
        <f t="shared" si="88"/>
        <v/>
      </c>
      <c r="AC541" t="str">
        <f t="shared" si="88"/>
        <v/>
      </c>
      <c r="AD541" t="str">
        <f t="shared" si="88"/>
        <v/>
      </c>
      <c r="AE541" t="str">
        <f t="shared" si="88"/>
        <v/>
      </c>
      <c r="AF541" t="str">
        <f t="shared" si="88"/>
        <v/>
      </c>
      <c r="AG541" t="str">
        <f t="shared" si="88"/>
        <v/>
      </c>
      <c r="AH541">
        <f t="shared" si="84"/>
        <v>0</v>
      </c>
      <c r="AI541">
        <f t="shared" si="85"/>
        <v>1</v>
      </c>
    </row>
    <row r="542" spans="2:35" ht="25.5" hidden="1" x14ac:dyDescent="0.2">
      <c r="B542" s="21" t="str">
        <f>IF(ISNA(LOOKUP($C542,BLIOTECAS!$B$1:$B$27,BLIOTECAS!C$1:C$27)),"",LOOKUP($C542,BLIOTECAS!$B$1:$B$27,BLIOTECAS!C$1:C$27))</f>
        <v/>
      </c>
      <c r="C542" t="str">
        <f>TABLA!E542</f>
        <v>F. Ciencias de la Información</v>
      </c>
      <c r="D542" s="134" t="str">
        <f>TABLA!AV542</f>
        <v>Mejorar el servicio de alertas de nuevas adquisiciones</v>
      </c>
      <c r="E542" s="271" t="str">
        <f>TABLA!BA542</f>
        <v>Abrirse más a recursos de ámbitos distintos al  europeo y latinoamericano, por ejemplo árabe y chino.</v>
      </c>
      <c r="F542" t="str">
        <f t="shared" si="89"/>
        <v/>
      </c>
      <c r="G542" t="str">
        <f t="shared" si="89"/>
        <v/>
      </c>
      <c r="H542" t="str">
        <f t="shared" si="89"/>
        <v/>
      </c>
      <c r="I542" t="str">
        <f t="shared" si="89"/>
        <v/>
      </c>
      <c r="J542" t="str">
        <f t="shared" si="89"/>
        <v/>
      </c>
      <c r="K542" t="str">
        <f t="shared" si="89"/>
        <v/>
      </c>
      <c r="L542" t="str">
        <f t="shared" si="89"/>
        <v/>
      </c>
      <c r="M542" t="str">
        <f t="shared" si="89"/>
        <v/>
      </c>
      <c r="N542" t="str">
        <f t="shared" si="89"/>
        <v/>
      </c>
      <c r="O542" t="str">
        <f t="shared" si="89"/>
        <v/>
      </c>
      <c r="P542" t="str">
        <f t="shared" si="89"/>
        <v/>
      </c>
      <c r="Q542" t="str">
        <f t="shared" si="89"/>
        <v/>
      </c>
      <c r="R542" t="str">
        <f t="shared" si="89"/>
        <v/>
      </c>
      <c r="S542" t="str">
        <f t="shared" si="89"/>
        <v/>
      </c>
      <c r="T542" t="str">
        <f t="shared" si="89"/>
        <v/>
      </c>
      <c r="U542" t="str">
        <f t="shared" si="89"/>
        <v/>
      </c>
      <c r="V542" t="str">
        <f t="shared" si="88"/>
        <v/>
      </c>
      <c r="W542" t="str">
        <f t="shared" si="88"/>
        <v/>
      </c>
      <c r="X542" t="str">
        <f t="shared" si="88"/>
        <v/>
      </c>
      <c r="Y542" t="str">
        <f t="shared" si="88"/>
        <v/>
      </c>
      <c r="Z542" t="str">
        <f t="shared" si="88"/>
        <v/>
      </c>
      <c r="AA542" t="str">
        <f t="shared" si="88"/>
        <v/>
      </c>
      <c r="AB542" t="str">
        <f t="shared" si="88"/>
        <v/>
      </c>
      <c r="AC542" t="str">
        <f t="shared" si="88"/>
        <v/>
      </c>
      <c r="AD542" t="str">
        <f t="shared" si="88"/>
        <v/>
      </c>
      <c r="AE542" t="str">
        <f t="shared" si="88"/>
        <v>x</v>
      </c>
      <c r="AF542" t="str">
        <f t="shared" si="88"/>
        <v/>
      </c>
      <c r="AG542" t="str">
        <f t="shared" si="88"/>
        <v/>
      </c>
      <c r="AH542">
        <f t="shared" si="84"/>
        <v>1</v>
      </c>
      <c r="AI542">
        <f t="shared" si="85"/>
        <v>1</v>
      </c>
    </row>
    <row r="543" spans="2:35" hidden="1" x14ac:dyDescent="0.2">
      <c r="B543" s="21" t="str">
        <f>IF(ISNA(LOOKUP($C543,BLIOTECAS!$B$1:$B$27,BLIOTECAS!C$1:C$27)),"",LOOKUP($C543,BLIOTECAS!$B$1:$B$27,BLIOTECAS!C$1:C$27))</f>
        <v/>
      </c>
      <c r="C543" t="str">
        <f>TABLA!E543</f>
        <v>F. Ciencias Biológicas</v>
      </c>
      <c r="D543" s="134">
        <f>TABLA!AV543</f>
        <v>0</v>
      </c>
      <c r="E543" s="271">
        <f>TABLA!BA543</f>
        <v>0</v>
      </c>
      <c r="F543" t="str">
        <f t="shared" si="89"/>
        <v/>
      </c>
      <c r="G543" t="str">
        <f t="shared" si="89"/>
        <v/>
      </c>
      <c r="H543" t="str">
        <f t="shared" si="89"/>
        <v/>
      </c>
      <c r="I543" t="str">
        <f t="shared" si="89"/>
        <v/>
      </c>
      <c r="J543" t="str">
        <f t="shared" si="89"/>
        <v/>
      </c>
      <c r="K543" t="str">
        <f t="shared" si="89"/>
        <v/>
      </c>
      <c r="L543" t="str">
        <f t="shared" si="89"/>
        <v/>
      </c>
      <c r="M543" t="str">
        <f t="shared" si="89"/>
        <v/>
      </c>
      <c r="N543" t="str">
        <f t="shared" si="89"/>
        <v/>
      </c>
      <c r="O543" t="str">
        <f t="shared" si="89"/>
        <v/>
      </c>
      <c r="P543" t="str">
        <f t="shared" si="89"/>
        <v/>
      </c>
      <c r="Q543" t="str">
        <f t="shared" si="89"/>
        <v/>
      </c>
      <c r="R543" t="str">
        <f t="shared" si="89"/>
        <v/>
      </c>
      <c r="S543" t="str">
        <f t="shared" si="89"/>
        <v/>
      </c>
      <c r="T543" t="str">
        <f t="shared" si="89"/>
        <v/>
      </c>
      <c r="U543" t="str">
        <f t="shared" si="89"/>
        <v/>
      </c>
      <c r="V543" t="str">
        <f t="shared" si="88"/>
        <v/>
      </c>
      <c r="W543" t="str">
        <f t="shared" si="88"/>
        <v/>
      </c>
      <c r="X543" t="str">
        <f t="shared" si="88"/>
        <v/>
      </c>
      <c r="Y543" t="str">
        <f t="shared" si="88"/>
        <v/>
      </c>
      <c r="Z543" t="str">
        <f t="shared" si="88"/>
        <v/>
      </c>
      <c r="AA543" t="str">
        <f t="shared" si="88"/>
        <v/>
      </c>
      <c r="AB543" t="str">
        <f t="shared" si="88"/>
        <v/>
      </c>
      <c r="AC543" t="str">
        <f t="shared" si="88"/>
        <v/>
      </c>
      <c r="AD543" t="str">
        <f t="shared" si="88"/>
        <v/>
      </c>
      <c r="AE543" t="str">
        <f t="shared" si="88"/>
        <v/>
      </c>
      <c r="AF543" t="str">
        <f t="shared" si="88"/>
        <v/>
      </c>
      <c r="AG543" t="str">
        <f t="shared" si="88"/>
        <v/>
      </c>
      <c r="AH543">
        <f t="shared" si="84"/>
        <v>0</v>
      </c>
      <c r="AI543">
        <f t="shared" si="85"/>
        <v>0</v>
      </c>
    </row>
    <row r="544" spans="2:35" hidden="1" x14ac:dyDescent="0.2">
      <c r="B544" s="21" t="str">
        <f>IF(ISNA(LOOKUP($C544,BLIOTECAS!$B$1:$B$27,BLIOTECAS!C$1:C$27)),"",LOOKUP($C544,BLIOTECAS!$B$1:$B$27,BLIOTECAS!C$1:C$27))</f>
        <v/>
      </c>
      <c r="C544" t="str">
        <f>TABLA!E544</f>
        <v>F. Filosofía</v>
      </c>
      <c r="D544" s="134">
        <f>TABLA!AV544</f>
        <v>0</v>
      </c>
      <c r="E544" s="271">
        <f>TABLA!BA544</f>
        <v>0</v>
      </c>
      <c r="F544" t="str">
        <f t="shared" si="89"/>
        <v/>
      </c>
      <c r="G544" t="str">
        <f t="shared" si="89"/>
        <v/>
      </c>
      <c r="H544" t="str">
        <f t="shared" si="89"/>
        <v/>
      </c>
      <c r="I544" t="str">
        <f t="shared" si="89"/>
        <v/>
      </c>
      <c r="J544" t="str">
        <f t="shared" si="89"/>
        <v/>
      </c>
      <c r="K544" t="str">
        <f t="shared" si="89"/>
        <v/>
      </c>
      <c r="L544" t="str">
        <f t="shared" si="89"/>
        <v/>
      </c>
      <c r="M544" t="str">
        <f t="shared" si="89"/>
        <v/>
      </c>
      <c r="N544" t="str">
        <f t="shared" si="89"/>
        <v/>
      </c>
      <c r="O544" t="str">
        <f t="shared" si="89"/>
        <v/>
      </c>
      <c r="P544" t="str">
        <f t="shared" si="89"/>
        <v/>
      </c>
      <c r="Q544" t="str">
        <f t="shared" si="89"/>
        <v/>
      </c>
      <c r="R544" t="str">
        <f t="shared" si="89"/>
        <v/>
      </c>
      <c r="S544" t="str">
        <f t="shared" si="89"/>
        <v/>
      </c>
      <c r="T544" t="str">
        <f t="shared" si="89"/>
        <v/>
      </c>
      <c r="U544" t="str">
        <f t="shared" ref="U544:AG559" si="90">IFERROR((IF(FIND(U$1,$E544,1)&gt;0,"x")),"")</f>
        <v/>
      </c>
      <c r="V544" t="str">
        <f t="shared" si="90"/>
        <v/>
      </c>
      <c r="W544" t="str">
        <f t="shared" si="90"/>
        <v/>
      </c>
      <c r="X544" t="str">
        <f t="shared" si="90"/>
        <v/>
      </c>
      <c r="Y544" t="str">
        <f t="shared" si="90"/>
        <v/>
      </c>
      <c r="Z544" t="str">
        <f t="shared" si="90"/>
        <v/>
      </c>
      <c r="AA544" t="str">
        <f t="shared" si="90"/>
        <v/>
      </c>
      <c r="AB544" t="str">
        <f t="shared" si="90"/>
        <v/>
      </c>
      <c r="AC544" t="str">
        <f t="shared" si="90"/>
        <v/>
      </c>
      <c r="AD544" t="str">
        <f t="shared" si="90"/>
        <v/>
      </c>
      <c r="AE544" t="str">
        <f t="shared" si="90"/>
        <v/>
      </c>
      <c r="AF544" t="str">
        <f t="shared" si="90"/>
        <v/>
      </c>
      <c r="AG544" t="str">
        <f t="shared" si="90"/>
        <v/>
      </c>
      <c r="AH544">
        <f t="shared" si="84"/>
        <v>0</v>
      </c>
      <c r="AI544">
        <f t="shared" si="85"/>
        <v>0</v>
      </c>
    </row>
    <row r="545" spans="2:35" hidden="1" x14ac:dyDescent="0.2">
      <c r="B545" s="21" t="str">
        <f>IF(ISNA(LOOKUP($C545,BLIOTECAS!$B$1:$B$27,BLIOTECAS!C$1:C$27)),"",LOOKUP($C545,BLIOTECAS!$B$1:$B$27,BLIOTECAS!C$1:C$27))</f>
        <v/>
      </c>
      <c r="C545" t="str">
        <f>TABLA!E545</f>
        <v>F. Ciencias de la Información</v>
      </c>
      <c r="D545" s="134">
        <f>TABLA!AV545</f>
        <v>0</v>
      </c>
      <c r="E545" s="271">
        <f>TABLA!BA545</f>
        <v>0</v>
      </c>
      <c r="F545" t="str">
        <f t="shared" ref="F545:U560" si="91">IFERROR((IF(FIND(F$1,$E545,1)&gt;0,"x")),"")</f>
        <v/>
      </c>
      <c r="G545" t="str">
        <f t="shared" si="91"/>
        <v/>
      </c>
      <c r="H545" t="str">
        <f t="shared" si="91"/>
        <v/>
      </c>
      <c r="I545" t="str">
        <f t="shared" si="91"/>
        <v/>
      </c>
      <c r="J545" t="str">
        <f t="shared" si="91"/>
        <v/>
      </c>
      <c r="K545" t="str">
        <f t="shared" si="91"/>
        <v/>
      </c>
      <c r="L545" t="str">
        <f t="shared" si="91"/>
        <v/>
      </c>
      <c r="M545" t="str">
        <f t="shared" si="91"/>
        <v/>
      </c>
      <c r="N545" t="str">
        <f t="shared" si="91"/>
        <v/>
      </c>
      <c r="O545" t="str">
        <f t="shared" si="91"/>
        <v/>
      </c>
      <c r="P545" t="str">
        <f t="shared" si="91"/>
        <v/>
      </c>
      <c r="Q545" t="str">
        <f t="shared" si="91"/>
        <v/>
      </c>
      <c r="R545" t="str">
        <f t="shared" si="91"/>
        <v/>
      </c>
      <c r="S545" t="str">
        <f t="shared" si="91"/>
        <v/>
      </c>
      <c r="T545" t="str">
        <f t="shared" si="91"/>
        <v/>
      </c>
      <c r="U545" t="str">
        <f t="shared" si="91"/>
        <v/>
      </c>
      <c r="V545" t="str">
        <f t="shared" si="90"/>
        <v/>
      </c>
      <c r="W545" t="str">
        <f t="shared" si="90"/>
        <v/>
      </c>
      <c r="X545" t="str">
        <f t="shared" si="90"/>
        <v/>
      </c>
      <c r="Y545" t="str">
        <f t="shared" si="90"/>
        <v/>
      </c>
      <c r="Z545" t="str">
        <f t="shared" si="90"/>
        <v/>
      </c>
      <c r="AA545" t="str">
        <f t="shared" si="90"/>
        <v/>
      </c>
      <c r="AB545" t="str">
        <f t="shared" si="90"/>
        <v/>
      </c>
      <c r="AC545" t="str">
        <f t="shared" si="90"/>
        <v/>
      </c>
      <c r="AD545" t="str">
        <f t="shared" si="90"/>
        <v/>
      </c>
      <c r="AE545" t="str">
        <f t="shared" si="90"/>
        <v/>
      </c>
      <c r="AF545" t="str">
        <f t="shared" si="90"/>
        <v/>
      </c>
      <c r="AG545" t="str">
        <f t="shared" si="90"/>
        <v/>
      </c>
      <c r="AH545">
        <f t="shared" si="84"/>
        <v>0</v>
      </c>
      <c r="AI545">
        <f t="shared" si="85"/>
        <v>0</v>
      </c>
    </row>
    <row r="546" spans="2:35" hidden="1" x14ac:dyDescent="0.2">
      <c r="B546" s="21" t="str">
        <f>IF(ISNA(LOOKUP($C546,BLIOTECAS!$B$1:$B$27,BLIOTECAS!C$1:C$27)),"",LOOKUP($C546,BLIOTECAS!$B$1:$B$27,BLIOTECAS!C$1:C$27))</f>
        <v/>
      </c>
      <c r="C546" t="str">
        <f>TABLA!E546</f>
        <v>F. Informática</v>
      </c>
      <c r="D546" s="134">
        <f>TABLA!AV546</f>
        <v>0</v>
      </c>
      <c r="E546" s="271">
        <f>TABLA!BA546</f>
        <v>0</v>
      </c>
      <c r="F546" t="str">
        <f t="shared" si="91"/>
        <v/>
      </c>
      <c r="G546" t="str">
        <f t="shared" si="91"/>
        <v/>
      </c>
      <c r="H546" t="str">
        <f t="shared" si="91"/>
        <v/>
      </c>
      <c r="I546" t="str">
        <f t="shared" si="91"/>
        <v/>
      </c>
      <c r="J546" t="str">
        <f t="shared" si="91"/>
        <v/>
      </c>
      <c r="K546" t="str">
        <f t="shared" si="91"/>
        <v/>
      </c>
      <c r="L546" t="str">
        <f t="shared" si="91"/>
        <v/>
      </c>
      <c r="M546" t="str">
        <f t="shared" si="91"/>
        <v/>
      </c>
      <c r="N546" t="str">
        <f t="shared" si="91"/>
        <v/>
      </c>
      <c r="O546" t="str">
        <f t="shared" si="91"/>
        <v/>
      </c>
      <c r="P546" t="str">
        <f t="shared" si="91"/>
        <v/>
      </c>
      <c r="Q546" t="str">
        <f t="shared" si="91"/>
        <v/>
      </c>
      <c r="R546" t="str">
        <f t="shared" si="91"/>
        <v/>
      </c>
      <c r="S546" t="str">
        <f t="shared" si="91"/>
        <v/>
      </c>
      <c r="T546" t="str">
        <f t="shared" si="91"/>
        <v/>
      </c>
      <c r="U546" t="str">
        <f t="shared" si="91"/>
        <v/>
      </c>
      <c r="V546" t="str">
        <f t="shared" si="90"/>
        <v/>
      </c>
      <c r="W546" t="str">
        <f t="shared" si="90"/>
        <v/>
      </c>
      <c r="X546" t="str">
        <f t="shared" si="90"/>
        <v/>
      </c>
      <c r="Y546" t="str">
        <f t="shared" si="90"/>
        <v/>
      </c>
      <c r="Z546" t="str">
        <f t="shared" si="90"/>
        <v/>
      </c>
      <c r="AA546" t="str">
        <f t="shared" si="90"/>
        <v/>
      </c>
      <c r="AB546" t="str">
        <f t="shared" si="90"/>
        <v/>
      </c>
      <c r="AC546" t="str">
        <f t="shared" si="90"/>
        <v/>
      </c>
      <c r="AD546" t="str">
        <f t="shared" si="90"/>
        <v/>
      </c>
      <c r="AE546" t="str">
        <f t="shared" si="90"/>
        <v/>
      </c>
      <c r="AF546" t="str">
        <f t="shared" si="90"/>
        <v/>
      </c>
      <c r="AG546" t="str">
        <f t="shared" si="90"/>
        <v/>
      </c>
      <c r="AH546">
        <f t="shared" si="84"/>
        <v>0</v>
      </c>
      <c r="AI546">
        <f t="shared" si="85"/>
        <v>0</v>
      </c>
    </row>
    <row r="547" spans="2:35" hidden="1" x14ac:dyDescent="0.2">
      <c r="B547" s="21" t="str">
        <f>IF(ISNA(LOOKUP($C547,BLIOTECAS!$B$1:$B$27,BLIOTECAS!C$1:C$27)),"",LOOKUP($C547,BLIOTECAS!$B$1:$B$27,BLIOTECAS!C$1:C$27))</f>
        <v/>
      </c>
      <c r="C547" t="str">
        <f>TABLA!E547</f>
        <v>F. Ciencias Políticas y Sociología</v>
      </c>
      <c r="D547" s="134">
        <f>TABLA!AV547</f>
        <v>0</v>
      </c>
      <c r="E547" s="271">
        <f>TABLA!BA547</f>
        <v>0</v>
      </c>
      <c r="F547" t="str">
        <f t="shared" si="91"/>
        <v/>
      </c>
      <c r="G547" t="str">
        <f t="shared" si="91"/>
        <v/>
      </c>
      <c r="H547" t="str">
        <f t="shared" si="91"/>
        <v/>
      </c>
      <c r="I547" t="str">
        <f t="shared" si="91"/>
        <v/>
      </c>
      <c r="J547" t="str">
        <f t="shared" si="91"/>
        <v/>
      </c>
      <c r="K547" t="str">
        <f t="shared" si="91"/>
        <v/>
      </c>
      <c r="L547" t="str">
        <f t="shared" si="91"/>
        <v/>
      </c>
      <c r="M547" t="str">
        <f t="shared" si="91"/>
        <v/>
      </c>
      <c r="N547" t="str">
        <f t="shared" si="91"/>
        <v/>
      </c>
      <c r="O547" t="str">
        <f t="shared" si="91"/>
        <v/>
      </c>
      <c r="P547" t="str">
        <f t="shared" si="91"/>
        <v/>
      </c>
      <c r="Q547" t="str">
        <f t="shared" si="91"/>
        <v/>
      </c>
      <c r="R547" t="str">
        <f t="shared" si="91"/>
        <v/>
      </c>
      <c r="S547" t="str">
        <f t="shared" si="91"/>
        <v/>
      </c>
      <c r="T547" t="str">
        <f t="shared" si="91"/>
        <v/>
      </c>
      <c r="U547" t="str">
        <f t="shared" si="91"/>
        <v/>
      </c>
      <c r="V547" t="str">
        <f t="shared" si="90"/>
        <v/>
      </c>
      <c r="W547" t="str">
        <f t="shared" si="90"/>
        <v/>
      </c>
      <c r="X547" t="str">
        <f t="shared" si="90"/>
        <v/>
      </c>
      <c r="Y547" t="str">
        <f t="shared" si="90"/>
        <v/>
      </c>
      <c r="Z547" t="str">
        <f t="shared" si="90"/>
        <v/>
      </c>
      <c r="AA547" t="str">
        <f t="shared" si="90"/>
        <v/>
      </c>
      <c r="AB547" t="str">
        <f t="shared" si="90"/>
        <v/>
      </c>
      <c r="AC547" t="str">
        <f t="shared" si="90"/>
        <v/>
      </c>
      <c r="AD547" t="str">
        <f t="shared" si="90"/>
        <v/>
      </c>
      <c r="AE547" t="str">
        <f t="shared" si="90"/>
        <v/>
      </c>
      <c r="AF547" t="str">
        <f t="shared" si="90"/>
        <v/>
      </c>
      <c r="AG547" t="str">
        <f t="shared" si="90"/>
        <v/>
      </c>
      <c r="AH547">
        <f t="shared" si="84"/>
        <v>0</v>
      </c>
      <c r="AI547">
        <f t="shared" si="85"/>
        <v>0</v>
      </c>
    </row>
    <row r="548" spans="2:35" hidden="1" x14ac:dyDescent="0.2">
      <c r="B548" s="21" t="str">
        <f>IF(ISNA(LOOKUP($C548,BLIOTECAS!$B$1:$B$27,BLIOTECAS!C$1:C$27)),"",LOOKUP($C548,BLIOTECAS!$B$1:$B$27,BLIOTECAS!C$1:C$27))</f>
        <v/>
      </c>
      <c r="C548" t="str">
        <f>TABLA!E548</f>
        <v>F. Psicología</v>
      </c>
      <c r="D548" s="134">
        <f>TABLA!AV548</f>
        <v>0</v>
      </c>
      <c r="E548" s="271">
        <f>TABLA!BA548</f>
        <v>0</v>
      </c>
      <c r="F548" t="str">
        <f t="shared" si="91"/>
        <v/>
      </c>
      <c r="G548" t="str">
        <f t="shared" si="91"/>
        <v/>
      </c>
      <c r="H548" t="str">
        <f t="shared" si="91"/>
        <v/>
      </c>
      <c r="I548" t="str">
        <f t="shared" si="91"/>
        <v/>
      </c>
      <c r="J548" t="str">
        <f t="shared" si="91"/>
        <v/>
      </c>
      <c r="K548" t="str">
        <f t="shared" si="91"/>
        <v/>
      </c>
      <c r="L548" t="str">
        <f t="shared" si="91"/>
        <v/>
      </c>
      <c r="M548" t="str">
        <f t="shared" si="91"/>
        <v/>
      </c>
      <c r="N548" t="str">
        <f t="shared" si="91"/>
        <v/>
      </c>
      <c r="O548" t="str">
        <f t="shared" si="91"/>
        <v/>
      </c>
      <c r="P548" t="str">
        <f t="shared" si="91"/>
        <v/>
      </c>
      <c r="Q548" t="str">
        <f t="shared" si="91"/>
        <v/>
      </c>
      <c r="R548" t="str">
        <f t="shared" si="91"/>
        <v/>
      </c>
      <c r="S548" t="str">
        <f t="shared" si="91"/>
        <v/>
      </c>
      <c r="T548" t="str">
        <f t="shared" si="91"/>
        <v/>
      </c>
      <c r="U548" t="str">
        <f t="shared" si="91"/>
        <v/>
      </c>
      <c r="V548" t="str">
        <f t="shared" si="90"/>
        <v/>
      </c>
      <c r="W548" t="str">
        <f t="shared" si="90"/>
        <v/>
      </c>
      <c r="X548" t="str">
        <f t="shared" si="90"/>
        <v/>
      </c>
      <c r="Y548" t="str">
        <f t="shared" si="90"/>
        <v/>
      </c>
      <c r="Z548" t="str">
        <f t="shared" si="90"/>
        <v/>
      </c>
      <c r="AA548" t="str">
        <f t="shared" si="90"/>
        <v/>
      </c>
      <c r="AB548" t="str">
        <f t="shared" si="90"/>
        <v/>
      </c>
      <c r="AC548" t="str">
        <f t="shared" si="90"/>
        <v/>
      </c>
      <c r="AD548" t="str">
        <f t="shared" si="90"/>
        <v/>
      </c>
      <c r="AE548" t="str">
        <f t="shared" si="90"/>
        <v/>
      </c>
      <c r="AF548" t="str">
        <f t="shared" si="90"/>
        <v/>
      </c>
      <c r="AG548" t="str">
        <f t="shared" si="90"/>
        <v/>
      </c>
      <c r="AH548">
        <f t="shared" si="84"/>
        <v>0</v>
      </c>
      <c r="AI548">
        <f t="shared" si="85"/>
        <v>0</v>
      </c>
    </row>
    <row r="549" spans="2:35" hidden="1" x14ac:dyDescent="0.2">
      <c r="B549" s="21" t="str">
        <f>IF(ISNA(LOOKUP($C549,BLIOTECAS!$B$1:$B$27,BLIOTECAS!C$1:C$27)),"",LOOKUP($C549,BLIOTECAS!$B$1:$B$27,BLIOTECAS!C$1:C$27))</f>
        <v/>
      </c>
      <c r="C549" t="str">
        <f>TABLA!E549</f>
        <v>F. Ciencias de la Información</v>
      </c>
      <c r="D549" s="134">
        <f>TABLA!AV549</f>
        <v>0</v>
      </c>
      <c r="E549" s="271">
        <f>TABLA!BA549</f>
        <v>0</v>
      </c>
      <c r="F549" t="str">
        <f t="shared" si="91"/>
        <v/>
      </c>
      <c r="G549" t="str">
        <f t="shared" si="91"/>
        <v/>
      </c>
      <c r="H549" t="str">
        <f t="shared" si="91"/>
        <v/>
      </c>
      <c r="I549" t="str">
        <f t="shared" si="91"/>
        <v/>
      </c>
      <c r="J549" t="str">
        <f t="shared" si="91"/>
        <v/>
      </c>
      <c r="K549" t="str">
        <f t="shared" si="91"/>
        <v/>
      </c>
      <c r="L549" t="str">
        <f t="shared" si="91"/>
        <v/>
      </c>
      <c r="M549" t="str">
        <f t="shared" si="91"/>
        <v/>
      </c>
      <c r="N549" t="str">
        <f t="shared" si="91"/>
        <v/>
      </c>
      <c r="O549" t="str">
        <f t="shared" si="91"/>
        <v/>
      </c>
      <c r="P549" t="str">
        <f t="shared" si="91"/>
        <v/>
      </c>
      <c r="Q549" t="str">
        <f t="shared" si="91"/>
        <v/>
      </c>
      <c r="R549" t="str">
        <f t="shared" si="91"/>
        <v/>
      </c>
      <c r="S549" t="str">
        <f t="shared" si="91"/>
        <v/>
      </c>
      <c r="T549" t="str">
        <f t="shared" si="91"/>
        <v/>
      </c>
      <c r="U549" t="str">
        <f t="shared" si="91"/>
        <v/>
      </c>
      <c r="V549" t="str">
        <f t="shared" si="90"/>
        <v/>
      </c>
      <c r="W549" t="str">
        <f t="shared" si="90"/>
        <v/>
      </c>
      <c r="X549" t="str">
        <f t="shared" si="90"/>
        <v/>
      </c>
      <c r="Y549" t="str">
        <f t="shared" si="90"/>
        <v/>
      </c>
      <c r="Z549" t="str">
        <f t="shared" si="90"/>
        <v/>
      </c>
      <c r="AA549" t="str">
        <f t="shared" si="90"/>
        <v/>
      </c>
      <c r="AB549" t="str">
        <f t="shared" si="90"/>
        <v/>
      </c>
      <c r="AC549" t="str">
        <f t="shared" si="90"/>
        <v/>
      </c>
      <c r="AD549" t="str">
        <f t="shared" si="90"/>
        <v/>
      </c>
      <c r="AE549" t="str">
        <f t="shared" si="90"/>
        <v/>
      </c>
      <c r="AF549" t="str">
        <f t="shared" si="90"/>
        <v/>
      </c>
      <c r="AG549" t="str">
        <f t="shared" si="90"/>
        <v/>
      </c>
      <c r="AH549">
        <f t="shared" si="84"/>
        <v>0</v>
      </c>
      <c r="AI549">
        <f t="shared" si="85"/>
        <v>0</v>
      </c>
    </row>
    <row r="550" spans="2:35" ht="102" hidden="1" x14ac:dyDescent="0.2">
      <c r="B550" s="21" t="str">
        <f>IF(ISNA(LOOKUP($C550,BLIOTECAS!$B$1:$B$27,BLIOTECAS!C$1:C$27)),"",LOOKUP($C550,BLIOTECAS!$B$1:$B$27,BLIOTECAS!C$1:C$27))</f>
        <v/>
      </c>
      <c r="C550" t="str">
        <f>TABLA!E550</f>
        <v>F. Ciencias de la Información</v>
      </c>
      <c r="D550" s="134" t="str">
        <f>TABLA!AV550</f>
        <v>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v>
      </c>
      <c r="E550" s="271" t="str">
        <f>TABLA!BA550</f>
        <v>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 3. Otras universidades dan más movimiento y visibilidad al repositorio y creo que valdría la pena...  4. Tal vez porque hay poco personal, cuesta mucho conseguir que alguien se siente que contigo y te ayude con búsquedas, bases de datos, etc.</v>
      </c>
      <c r="F550" t="str">
        <f t="shared" si="91"/>
        <v/>
      </c>
      <c r="G550" t="str">
        <f t="shared" si="91"/>
        <v/>
      </c>
      <c r="H550" t="str">
        <f t="shared" si="91"/>
        <v/>
      </c>
      <c r="I550" t="str">
        <f t="shared" si="91"/>
        <v/>
      </c>
      <c r="J550" t="str">
        <f t="shared" si="91"/>
        <v/>
      </c>
      <c r="K550" t="str">
        <f t="shared" si="91"/>
        <v/>
      </c>
      <c r="L550" t="str">
        <f t="shared" si="91"/>
        <v/>
      </c>
      <c r="M550" t="str">
        <f t="shared" si="91"/>
        <v/>
      </c>
      <c r="N550" t="str">
        <f t="shared" si="91"/>
        <v/>
      </c>
      <c r="O550" t="str">
        <f t="shared" si="91"/>
        <v>x</v>
      </c>
      <c r="P550" t="str">
        <f t="shared" si="91"/>
        <v/>
      </c>
      <c r="Q550" t="str">
        <f t="shared" si="91"/>
        <v/>
      </c>
      <c r="R550" t="str">
        <f t="shared" si="91"/>
        <v/>
      </c>
      <c r="S550" t="str">
        <f t="shared" si="91"/>
        <v/>
      </c>
      <c r="T550" t="str">
        <f t="shared" si="91"/>
        <v/>
      </c>
      <c r="U550" t="str">
        <f t="shared" si="91"/>
        <v/>
      </c>
      <c r="V550" t="str">
        <f t="shared" si="90"/>
        <v/>
      </c>
      <c r="W550" t="str">
        <f t="shared" si="90"/>
        <v/>
      </c>
      <c r="X550" t="str">
        <f t="shared" si="90"/>
        <v/>
      </c>
      <c r="Y550" t="str">
        <f t="shared" si="90"/>
        <v/>
      </c>
      <c r="Z550" t="str">
        <f t="shared" si="90"/>
        <v/>
      </c>
      <c r="AA550" t="str">
        <f t="shared" si="90"/>
        <v>x</v>
      </c>
      <c r="AB550" t="str">
        <f t="shared" si="90"/>
        <v/>
      </c>
      <c r="AC550" t="str">
        <f t="shared" si="90"/>
        <v/>
      </c>
      <c r="AD550" t="str">
        <f t="shared" si="90"/>
        <v/>
      </c>
      <c r="AE550" t="str">
        <f t="shared" si="90"/>
        <v>x</v>
      </c>
      <c r="AF550" t="str">
        <f t="shared" si="90"/>
        <v/>
      </c>
      <c r="AG550" t="str">
        <f t="shared" si="90"/>
        <v/>
      </c>
      <c r="AH550">
        <f t="shared" si="84"/>
        <v>1</v>
      </c>
      <c r="AI550">
        <f t="shared" si="85"/>
        <v>1</v>
      </c>
    </row>
    <row r="551" spans="2:35" ht="51" hidden="1" x14ac:dyDescent="0.2">
      <c r="B551" s="21" t="str">
        <f>IF(ISNA(LOOKUP($C551,BLIOTECAS!$B$1:$B$27,BLIOTECAS!C$1:C$27)),"",LOOKUP($C551,BLIOTECAS!$B$1:$B$27,BLIOTECAS!C$1:C$27))</f>
        <v/>
      </c>
      <c r="C551" t="str">
        <f>TABLA!E551</f>
        <v>F. Medicina</v>
      </c>
      <c r="D551" s="134">
        <f>TABLA!AV551</f>
        <v>0</v>
      </c>
      <c r="E551" s="271" t="str">
        <f>TABLA!BA551</f>
        <v>Hay servicios que no conozco (por eso he dejado en blanco algunas cosas que no he utilizado o no conozco) porque sólo hace un año que estoy en la UCM y, además, mucha de mi labor invetsigadora no se desarrolla físicamente en la Facultad sino en un laboratorio mixto cuya localización es el Campus de Montegancedo de la UPM.</v>
      </c>
      <c r="F551" t="str">
        <f t="shared" si="91"/>
        <v/>
      </c>
      <c r="G551" t="str">
        <f t="shared" si="91"/>
        <v/>
      </c>
      <c r="H551" t="str">
        <f t="shared" si="91"/>
        <v/>
      </c>
      <c r="I551" t="str">
        <f t="shared" si="91"/>
        <v/>
      </c>
      <c r="J551" t="str">
        <f t="shared" si="91"/>
        <v/>
      </c>
      <c r="K551" t="str">
        <f t="shared" si="91"/>
        <v/>
      </c>
      <c r="L551" t="str">
        <f t="shared" si="91"/>
        <v/>
      </c>
      <c r="M551" t="str">
        <f t="shared" si="91"/>
        <v/>
      </c>
      <c r="N551" t="str">
        <f t="shared" si="91"/>
        <v/>
      </c>
      <c r="O551" t="str">
        <f t="shared" si="91"/>
        <v/>
      </c>
      <c r="P551" t="str">
        <f t="shared" si="91"/>
        <v/>
      </c>
      <c r="Q551" t="str">
        <f t="shared" si="91"/>
        <v/>
      </c>
      <c r="R551" t="str">
        <f t="shared" si="91"/>
        <v/>
      </c>
      <c r="S551" t="str">
        <f t="shared" si="91"/>
        <v/>
      </c>
      <c r="T551" t="str">
        <f t="shared" si="91"/>
        <v/>
      </c>
      <c r="U551" t="str">
        <f t="shared" si="91"/>
        <v/>
      </c>
      <c r="V551" t="str">
        <f t="shared" si="90"/>
        <v/>
      </c>
      <c r="W551" t="str">
        <f t="shared" si="90"/>
        <v/>
      </c>
      <c r="X551" t="str">
        <f t="shared" si="90"/>
        <v/>
      </c>
      <c r="Y551" t="str">
        <f t="shared" si="90"/>
        <v/>
      </c>
      <c r="Z551" t="str">
        <f t="shared" si="90"/>
        <v/>
      </c>
      <c r="AA551" t="str">
        <f t="shared" si="90"/>
        <v/>
      </c>
      <c r="AB551" t="str">
        <f t="shared" si="90"/>
        <v/>
      </c>
      <c r="AC551" t="str">
        <f t="shared" si="90"/>
        <v/>
      </c>
      <c r="AD551" t="str">
        <f t="shared" si="90"/>
        <v/>
      </c>
      <c r="AE551" t="str">
        <f t="shared" si="90"/>
        <v/>
      </c>
      <c r="AF551" t="str">
        <f t="shared" si="90"/>
        <v/>
      </c>
      <c r="AG551" t="str">
        <f t="shared" si="90"/>
        <v/>
      </c>
      <c r="AH551">
        <f t="shared" si="84"/>
        <v>0</v>
      </c>
      <c r="AI551">
        <f t="shared" si="85"/>
        <v>1</v>
      </c>
    </row>
    <row r="552" spans="2:35" hidden="1" x14ac:dyDescent="0.2">
      <c r="B552" s="21" t="str">
        <f>IF(ISNA(LOOKUP($C552,BLIOTECAS!$B$1:$B$27,BLIOTECAS!C$1:C$27)),"",LOOKUP($C552,BLIOTECAS!$B$1:$B$27,BLIOTECAS!C$1:C$27))</f>
        <v/>
      </c>
      <c r="C552" t="str">
        <f>TABLA!E552</f>
        <v>F. Ciencias Económicas y Empresariales</v>
      </c>
      <c r="D552" s="134">
        <f>TABLA!AV552</f>
        <v>0</v>
      </c>
      <c r="E552" s="271">
        <f>TABLA!BA552</f>
        <v>0</v>
      </c>
      <c r="F552" t="str">
        <f t="shared" si="91"/>
        <v/>
      </c>
      <c r="G552" t="str">
        <f t="shared" si="91"/>
        <v/>
      </c>
      <c r="H552" t="str">
        <f t="shared" si="91"/>
        <v/>
      </c>
      <c r="I552" t="str">
        <f t="shared" si="91"/>
        <v/>
      </c>
      <c r="J552" t="str">
        <f t="shared" si="91"/>
        <v/>
      </c>
      <c r="K552" t="str">
        <f t="shared" si="91"/>
        <v/>
      </c>
      <c r="L552" t="str">
        <f t="shared" si="91"/>
        <v/>
      </c>
      <c r="M552" t="str">
        <f t="shared" si="91"/>
        <v/>
      </c>
      <c r="N552" t="str">
        <f t="shared" si="91"/>
        <v/>
      </c>
      <c r="O552" t="str">
        <f t="shared" si="91"/>
        <v/>
      </c>
      <c r="P552" t="str">
        <f t="shared" si="91"/>
        <v/>
      </c>
      <c r="Q552" t="str">
        <f t="shared" si="91"/>
        <v/>
      </c>
      <c r="R552" t="str">
        <f t="shared" si="91"/>
        <v/>
      </c>
      <c r="S552" t="str">
        <f t="shared" si="91"/>
        <v/>
      </c>
      <c r="T552" t="str">
        <f t="shared" si="91"/>
        <v/>
      </c>
      <c r="U552" t="str">
        <f t="shared" si="91"/>
        <v/>
      </c>
      <c r="V552" t="str">
        <f t="shared" si="90"/>
        <v/>
      </c>
      <c r="W552" t="str">
        <f t="shared" si="90"/>
        <v/>
      </c>
      <c r="X552" t="str">
        <f t="shared" si="90"/>
        <v/>
      </c>
      <c r="Y552" t="str">
        <f t="shared" si="90"/>
        <v/>
      </c>
      <c r="Z552" t="str">
        <f t="shared" si="90"/>
        <v/>
      </c>
      <c r="AA552" t="str">
        <f t="shared" si="90"/>
        <v/>
      </c>
      <c r="AB552" t="str">
        <f t="shared" si="90"/>
        <v/>
      </c>
      <c r="AC552" t="str">
        <f t="shared" si="90"/>
        <v/>
      </c>
      <c r="AD552" t="str">
        <f t="shared" si="90"/>
        <v/>
      </c>
      <c r="AE552" t="str">
        <f t="shared" si="90"/>
        <v/>
      </c>
      <c r="AF552" t="str">
        <f t="shared" si="90"/>
        <v/>
      </c>
      <c r="AG552" t="str">
        <f t="shared" si="90"/>
        <v/>
      </c>
      <c r="AH552">
        <f t="shared" si="84"/>
        <v>0</v>
      </c>
      <c r="AI552">
        <f t="shared" si="85"/>
        <v>0</v>
      </c>
    </row>
    <row r="553" spans="2:35" hidden="1" x14ac:dyDescent="0.2">
      <c r="B553" s="21" t="str">
        <f>IF(ISNA(LOOKUP($C553,BLIOTECAS!$B$1:$B$27,BLIOTECAS!C$1:C$27)),"",LOOKUP($C553,BLIOTECAS!$B$1:$B$27,BLIOTECAS!C$1:C$27))</f>
        <v/>
      </c>
      <c r="C553" t="str">
        <f>TABLA!E553</f>
        <v>F. Filosofía</v>
      </c>
      <c r="D553" s="134">
        <f>TABLA!AV553</f>
        <v>0</v>
      </c>
      <c r="E553" s="271">
        <f>TABLA!BA553</f>
        <v>0</v>
      </c>
      <c r="F553" t="str">
        <f t="shared" si="91"/>
        <v/>
      </c>
      <c r="G553" t="str">
        <f t="shared" si="91"/>
        <v/>
      </c>
      <c r="H553" t="str">
        <f t="shared" si="91"/>
        <v/>
      </c>
      <c r="I553" t="str">
        <f t="shared" si="91"/>
        <v/>
      </c>
      <c r="J553" t="str">
        <f t="shared" si="91"/>
        <v/>
      </c>
      <c r="K553" t="str">
        <f t="shared" si="91"/>
        <v/>
      </c>
      <c r="L553" t="str">
        <f t="shared" si="91"/>
        <v/>
      </c>
      <c r="M553" t="str">
        <f t="shared" si="91"/>
        <v/>
      </c>
      <c r="N553" t="str">
        <f t="shared" si="91"/>
        <v/>
      </c>
      <c r="O553" t="str">
        <f t="shared" si="91"/>
        <v/>
      </c>
      <c r="P553" t="str">
        <f t="shared" si="91"/>
        <v/>
      </c>
      <c r="Q553" t="str">
        <f t="shared" si="91"/>
        <v/>
      </c>
      <c r="R553" t="str">
        <f t="shared" si="91"/>
        <v/>
      </c>
      <c r="S553" t="str">
        <f t="shared" si="91"/>
        <v/>
      </c>
      <c r="T553" t="str">
        <f t="shared" si="91"/>
        <v/>
      </c>
      <c r="U553" t="str">
        <f t="shared" si="91"/>
        <v/>
      </c>
      <c r="V553" t="str">
        <f t="shared" si="90"/>
        <v/>
      </c>
      <c r="W553" t="str">
        <f t="shared" si="90"/>
        <v/>
      </c>
      <c r="X553" t="str">
        <f t="shared" si="90"/>
        <v/>
      </c>
      <c r="Y553" t="str">
        <f t="shared" si="90"/>
        <v/>
      </c>
      <c r="Z553" t="str">
        <f t="shared" si="90"/>
        <v/>
      </c>
      <c r="AA553" t="str">
        <f t="shared" si="90"/>
        <v/>
      </c>
      <c r="AB553" t="str">
        <f t="shared" si="90"/>
        <v/>
      </c>
      <c r="AC553" t="str">
        <f t="shared" si="90"/>
        <v/>
      </c>
      <c r="AD553" t="str">
        <f t="shared" si="90"/>
        <v/>
      </c>
      <c r="AE553" t="str">
        <f t="shared" si="90"/>
        <v/>
      </c>
      <c r="AF553" t="str">
        <f t="shared" si="90"/>
        <v/>
      </c>
      <c r="AG553" t="str">
        <f t="shared" si="90"/>
        <v/>
      </c>
      <c r="AH553">
        <f t="shared" si="84"/>
        <v>0</v>
      </c>
      <c r="AI553">
        <f t="shared" si="85"/>
        <v>0</v>
      </c>
    </row>
    <row r="554" spans="2:35" hidden="1" x14ac:dyDescent="0.2">
      <c r="B554" s="21" t="str">
        <f>IF(ISNA(LOOKUP($C554,BLIOTECAS!$B$1:$B$27,BLIOTECAS!C$1:C$27)),"",LOOKUP($C554,BLIOTECAS!$B$1:$B$27,BLIOTECAS!C$1:C$27))</f>
        <v/>
      </c>
      <c r="C554" t="str">
        <f>TABLA!E554</f>
        <v>F. Medicina</v>
      </c>
      <c r="D554" s="134">
        <f>TABLA!AV554</f>
        <v>0</v>
      </c>
      <c r="E554" s="271">
        <f>TABLA!BA554</f>
        <v>0</v>
      </c>
      <c r="F554" t="str">
        <f t="shared" si="91"/>
        <v/>
      </c>
      <c r="G554" t="str">
        <f t="shared" si="91"/>
        <v/>
      </c>
      <c r="H554" t="str">
        <f t="shared" si="91"/>
        <v/>
      </c>
      <c r="I554" t="str">
        <f t="shared" si="91"/>
        <v/>
      </c>
      <c r="J554" t="str">
        <f t="shared" si="91"/>
        <v/>
      </c>
      <c r="K554" t="str">
        <f t="shared" si="91"/>
        <v/>
      </c>
      <c r="L554" t="str">
        <f t="shared" si="91"/>
        <v/>
      </c>
      <c r="M554" t="str">
        <f t="shared" si="91"/>
        <v/>
      </c>
      <c r="N554" t="str">
        <f t="shared" si="91"/>
        <v/>
      </c>
      <c r="O554" t="str">
        <f t="shared" si="91"/>
        <v/>
      </c>
      <c r="P554" t="str">
        <f t="shared" si="91"/>
        <v/>
      </c>
      <c r="Q554" t="str">
        <f t="shared" si="91"/>
        <v/>
      </c>
      <c r="R554" t="str">
        <f t="shared" si="91"/>
        <v/>
      </c>
      <c r="S554" t="str">
        <f t="shared" si="91"/>
        <v/>
      </c>
      <c r="T554" t="str">
        <f t="shared" si="91"/>
        <v/>
      </c>
      <c r="U554" t="str">
        <f t="shared" si="91"/>
        <v/>
      </c>
      <c r="V554" t="str">
        <f t="shared" si="90"/>
        <v/>
      </c>
      <c r="W554" t="str">
        <f t="shared" si="90"/>
        <v/>
      </c>
      <c r="X554" t="str">
        <f t="shared" si="90"/>
        <v/>
      </c>
      <c r="Y554" t="str">
        <f t="shared" si="90"/>
        <v/>
      </c>
      <c r="Z554" t="str">
        <f t="shared" si="90"/>
        <v/>
      </c>
      <c r="AA554" t="str">
        <f t="shared" si="90"/>
        <v/>
      </c>
      <c r="AB554" t="str">
        <f t="shared" si="90"/>
        <v/>
      </c>
      <c r="AC554" t="str">
        <f t="shared" si="90"/>
        <v/>
      </c>
      <c r="AD554" t="str">
        <f t="shared" si="90"/>
        <v/>
      </c>
      <c r="AE554" t="str">
        <f t="shared" si="90"/>
        <v/>
      </c>
      <c r="AF554" t="str">
        <f t="shared" si="90"/>
        <v/>
      </c>
      <c r="AG554" t="str">
        <f t="shared" si="90"/>
        <v/>
      </c>
      <c r="AH554">
        <f t="shared" si="84"/>
        <v>0</v>
      </c>
      <c r="AI554">
        <f t="shared" si="85"/>
        <v>0</v>
      </c>
    </row>
    <row r="555" spans="2:35" ht="25.5" x14ac:dyDescent="0.2">
      <c r="B555" s="21" t="str">
        <f>IF(ISNA(LOOKUP($C555,BLIOTECAS!$B$1:$B$27,BLIOTECAS!C$1:C$27)),"",LOOKUP($C555,BLIOTECAS!$B$1:$B$27,BLIOTECAS!C$1:C$27))</f>
        <v/>
      </c>
      <c r="C555" t="str">
        <f>TABLA!E555</f>
        <v>F. Odontología</v>
      </c>
      <c r="D555" s="134">
        <f>TABLA!AV555</f>
        <v>0</v>
      </c>
      <c r="E555" s="271" t="str">
        <f>TABLA!BA555</f>
        <v>por lo que se opina en general y yo en particular los servicios de biblioteca son  muy satisfactorios y están al día.</v>
      </c>
      <c r="F555" t="str">
        <f t="shared" si="91"/>
        <v/>
      </c>
      <c r="G555" t="str">
        <f t="shared" si="91"/>
        <v/>
      </c>
      <c r="H555" t="str">
        <f t="shared" si="91"/>
        <v/>
      </c>
      <c r="I555" t="str">
        <f t="shared" si="91"/>
        <v/>
      </c>
      <c r="J555" t="str">
        <f t="shared" si="91"/>
        <v/>
      </c>
      <c r="K555" t="str">
        <f t="shared" si="91"/>
        <v/>
      </c>
      <c r="L555" t="str">
        <f t="shared" si="91"/>
        <v/>
      </c>
      <c r="M555" t="str">
        <f t="shared" si="91"/>
        <v/>
      </c>
      <c r="N555" t="str">
        <f t="shared" si="91"/>
        <v/>
      </c>
      <c r="O555" t="str">
        <f t="shared" si="91"/>
        <v/>
      </c>
      <c r="P555" t="str">
        <f t="shared" si="91"/>
        <v/>
      </c>
      <c r="Q555" t="str">
        <f t="shared" si="91"/>
        <v/>
      </c>
      <c r="R555" t="str">
        <f t="shared" si="91"/>
        <v/>
      </c>
      <c r="S555" t="str">
        <f t="shared" si="91"/>
        <v/>
      </c>
      <c r="T555" t="str">
        <f t="shared" si="91"/>
        <v/>
      </c>
      <c r="U555" t="str">
        <f t="shared" si="91"/>
        <v/>
      </c>
      <c r="V555" t="str">
        <f t="shared" si="90"/>
        <v/>
      </c>
      <c r="W555" t="str">
        <f t="shared" si="90"/>
        <v/>
      </c>
      <c r="X555" t="str">
        <f t="shared" si="90"/>
        <v/>
      </c>
      <c r="Y555" t="str">
        <f t="shared" si="90"/>
        <v/>
      </c>
      <c r="Z555" t="str">
        <f t="shared" si="90"/>
        <v/>
      </c>
      <c r="AA555" t="str">
        <f t="shared" si="90"/>
        <v/>
      </c>
      <c r="AB555" t="str">
        <f t="shared" si="90"/>
        <v/>
      </c>
      <c r="AC555" t="str">
        <f t="shared" si="90"/>
        <v/>
      </c>
      <c r="AD555" t="str">
        <f t="shared" si="90"/>
        <v/>
      </c>
      <c r="AE555" t="str">
        <f t="shared" si="90"/>
        <v/>
      </c>
      <c r="AF555" t="str">
        <f t="shared" si="90"/>
        <v/>
      </c>
      <c r="AG555" t="str">
        <f t="shared" si="90"/>
        <v/>
      </c>
      <c r="AH555">
        <f t="shared" si="84"/>
        <v>0</v>
      </c>
      <c r="AI555">
        <f t="shared" si="85"/>
        <v>1</v>
      </c>
    </row>
    <row r="556" spans="2:35" ht="63.75" hidden="1" x14ac:dyDescent="0.2">
      <c r="B556" s="21" t="str">
        <f>IF(ISNA(LOOKUP($C556,BLIOTECAS!$B$1:$B$27,BLIOTECAS!C$1:C$27)),"",LOOKUP($C556,BLIOTECAS!$B$1:$B$27,BLIOTECAS!C$1:C$27))</f>
        <v/>
      </c>
      <c r="C556" t="str">
        <f>TABLA!E556</f>
        <v>F. Filología</v>
      </c>
      <c r="D556" s="134" t="str">
        <f>TABLA!AV556</f>
        <v>Se necesita incorporar las obras en formato de eBooks</v>
      </c>
      <c r="E556" s="271" t="str">
        <f>TABLA!BA556</f>
        <v>Los libros que están en los catálogos según la consulta en el ordenador, sin embargo cuando pido este libro se tarda una hora y media y después me dice que no está. Dice que lo han perdido no está en préstamo. No entiendo cómo puede perder el único libro y nadie le interesa sobre el libro ni intenta averiguarlo qué es lo que sucedido. Los libros son importantes y vitales tanto para los estudiantes y para nosotros también.</v>
      </c>
      <c r="F556" t="str">
        <f t="shared" si="91"/>
        <v/>
      </c>
      <c r="G556" t="str">
        <f t="shared" si="91"/>
        <v/>
      </c>
      <c r="H556" t="str">
        <f t="shared" si="91"/>
        <v/>
      </c>
      <c r="I556" t="str">
        <f t="shared" si="91"/>
        <v/>
      </c>
      <c r="J556" t="str">
        <f t="shared" si="91"/>
        <v/>
      </c>
      <c r="K556" t="str">
        <f t="shared" si="91"/>
        <v/>
      </c>
      <c r="L556" t="str">
        <f t="shared" si="91"/>
        <v/>
      </c>
      <c r="M556" t="str">
        <f t="shared" si="91"/>
        <v/>
      </c>
      <c r="N556" t="str">
        <f t="shared" si="91"/>
        <v/>
      </c>
      <c r="O556" t="str">
        <f t="shared" si="91"/>
        <v/>
      </c>
      <c r="P556" t="str">
        <f t="shared" si="91"/>
        <v>x</v>
      </c>
      <c r="Q556" t="str">
        <f t="shared" si="91"/>
        <v/>
      </c>
      <c r="R556" t="str">
        <f t="shared" si="91"/>
        <v/>
      </c>
      <c r="S556" t="str">
        <f t="shared" si="91"/>
        <v/>
      </c>
      <c r="T556" t="str">
        <f t="shared" si="91"/>
        <v/>
      </c>
      <c r="U556" t="str">
        <f t="shared" si="91"/>
        <v/>
      </c>
      <c r="V556" t="str">
        <f t="shared" si="90"/>
        <v/>
      </c>
      <c r="W556" t="str">
        <f t="shared" si="90"/>
        <v/>
      </c>
      <c r="X556" t="str">
        <f t="shared" si="90"/>
        <v>x</v>
      </c>
      <c r="Y556" t="str">
        <f t="shared" si="90"/>
        <v/>
      </c>
      <c r="Z556" t="str">
        <f t="shared" si="90"/>
        <v/>
      </c>
      <c r="AA556" t="str">
        <f t="shared" si="90"/>
        <v/>
      </c>
      <c r="AB556" t="str">
        <f t="shared" si="90"/>
        <v/>
      </c>
      <c r="AC556" t="str">
        <f t="shared" si="90"/>
        <v/>
      </c>
      <c r="AD556" t="str">
        <f t="shared" si="90"/>
        <v/>
      </c>
      <c r="AE556" t="str">
        <f t="shared" si="90"/>
        <v/>
      </c>
      <c r="AF556" t="str">
        <f t="shared" si="90"/>
        <v/>
      </c>
      <c r="AG556" t="str">
        <f t="shared" si="90"/>
        <v/>
      </c>
      <c r="AH556">
        <f t="shared" si="84"/>
        <v>1</v>
      </c>
      <c r="AI556">
        <f t="shared" si="85"/>
        <v>1</v>
      </c>
    </row>
    <row r="557" spans="2:35" ht="51" hidden="1" x14ac:dyDescent="0.2">
      <c r="B557" s="21" t="str">
        <f>IF(ISNA(LOOKUP($C557,BLIOTECAS!$B$1:$B$27,BLIOTECAS!C$1:C$27)),"",LOOKUP($C557,BLIOTECAS!$B$1:$B$27,BLIOTECAS!C$1:C$27))</f>
        <v/>
      </c>
      <c r="C557" t="str">
        <f>TABLA!E557</f>
        <v>F. Ciencias Matemáticas</v>
      </c>
      <c r="D557" s="134" t="str">
        <f>TABLA!AV557</f>
        <v>Debería hacer más caso a las sugerencias que que respecto a las discrepancias entre las listas de los libros asignados a los profesores y los que les dicen éstos</v>
      </c>
      <c r="E557" s="271" t="str">
        <f>TABLA!BA557</f>
        <v>En general me encuenro razonablemente satisfecho</v>
      </c>
      <c r="F557" t="str">
        <f t="shared" si="91"/>
        <v/>
      </c>
      <c r="G557" t="str">
        <f t="shared" si="91"/>
        <v/>
      </c>
      <c r="H557" t="str">
        <f t="shared" si="91"/>
        <v/>
      </c>
      <c r="I557" t="str">
        <f t="shared" si="91"/>
        <v/>
      </c>
      <c r="J557" t="str">
        <f t="shared" si="91"/>
        <v/>
      </c>
      <c r="K557" t="str">
        <f t="shared" si="91"/>
        <v/>
      </c>
      <c r="L557" t="str">
        <f t="shared" si="91"/>
        <v/>
      </c>
      <c r="M557" t="str">
        <f t="shared" si="91"/>
        <v/>
      </c>
      <c r="N557" t="str">
        <f t="shared" si="91"/>
        <v/>
      </c>
      <c r="O557" t="str">
        <f t="shared" si="91"/>
        <v/>
      </c>
      <c r="P557" t="str">
        <f t="shared" si="91"/>
        <v/>
      </c>
      <c r="Q557" t="str">
        <f t="shared" si="91"/>
        <v/>
      </c>
      <c r="R557" t="str">
        <f t="shared" si="91"/>
        <v/>
      </c>
      <c r="S557" t="str">
        <f t="shared" si="91"/>
        <v/>
      </c>
      <c r="T557" t="str">
        <f t="shared" si="91"/>
        <v/>
      </c>
      <c r="U557" t="str">
        <f t="shared" si="91"/>
        <v/>
      </c>
      <c r="V557" t="str">
        <f t="shared" si="90"/>
        <v/>
      </c>
      <c r="W557" t="str">
        <f t="shared" si="90"/>
        <v/>
      </c>
      <c r="X557" t="str">
        <f t="shared" si="90"/>
        <v/>
      </c>
      <c r="Y557" t="str">
        <f t="shared" si="90"/>
        <v/>
      </c>
      <c r="Z557" t="str">
        <f t="shared" si="90"/>
        <v/>
      </c>
      <c r="AA557" t="str">
        <f t="shared" si="90"/>
        <v/>
      </c>
      <c r="AB557" t="str">
        <f t="shared" si="90"/>
        <v/>
      </c>
      <c r="AC557" t="str">
        <f t="shared" si="90"/>
        <v/>
      </c>
      <c r="AD557" t="str">
        <f t="shared" si="90"/>
        <v/>
      </c>
      <c r="AE557" t="str">
        <f t="shared" si="90"/>
        <v/>
      </c>
      <c r="AF557" t="str">
        <f t="shared" si="90"/>
        <v/>
      </c>
      <c r="AG557" t="str">
        <f t="shared" si="90"/>
        <v/>
      </c>
      <c r="AH557">
        <f t="shared" si="84"/>
        <v>1</v>
      </c>
      <c r="AI557">
        <f t="shared" si="85"/>
        <v>1</v>
      </c>
    </row>
    <row r="558" spans="2:35" hidden="1" x14ac:dyDescent="0.2">
      <c r="B558" s="21" t="str">
        <f>IF(ISNA(LOOKUP($C558,BLIOTECAS!$B$1:$B$27,BLIOTECAS!C$1:C$27)),"",LOOKUP($C558,BLIOTECAS!$B$1:$B$27,BLIOTECAS!C$1:C$27))</f>
        <v/>
      </c>
      <c r="C558" t="str">
        <f>TABLA!E558</f>
        <v>F. Veterinaria</v>
      </c>
      <c r="D558" s="134">
        <f>TABLA!AV558</f>
        <v>0</v>
      </c>
      <c r="E558" s="271">
        <f>TABLA!BA558</f>
        <v>0</v>
      </c>
      <c r="F558" t="str">
        <f t="shared" si="91"/>
        <v/>
      </c>
      <c r="G558" t="str">
        <f t="shared" si="91"/>
        <v/>
      </c>
      <c r="H558" t="str">
        <f t="shared" si="91"/>
        <v/>
      </c>
      <c r="I558" t="str">
        <f t="shared" si="91"/>
        <v/>
      </c>
      <c r="J558" t="str">
        <f t="shared" si="91"/>
        <v/>
      </c>
      <c r="K558" t="str">
        <f t="shared" si="91"/>
        <v/>
      </c>
      <c r="L558" t="str">
        <f t="shared" si="91"/>
        <v/>
      </c>
      <c r="M558" t="str">
        <f t="shared" si="91"/>
        <v/>
      </c>
      <c r="N558" t="str">
        <f t="shared" si="91"/>
        <v/>
      </c>
      <c r="O558" t="str">
        <f t="shared" si="91"/>
        <v/>
      </c>
      <c r="P558" t="str">
        <f t="shared" si="91"/>
        <v/>
      </c>
      <c r="Q558" t="str">
        <f t="shared" si="91"/>
        <v/>
      </c>
      <c r="R558" t="str">
        <f t="shared" si="91"/>
        <v/>
      </c>
      <c r="S558" t="str">
        <f t="shared" si="91"/>
        <v/>
      </c>
      <c r="T558" t="str">
        <f t="shared" si="91"/>
        <v/>
      </c>
      <c r="U558" t="str">
        <f t="shared" si="91"/>
        <v/>
      </c>
      <c r="V558" t="str">
        <f t="shared" si="90"/>
        <v/>
      </c>
      <c r="W558" t="str">
        <f t="shared" si="90"/>
        <v/>
      </c>
      <c r="X558" t="str">
        <f t="shared" si="90"/>
        <v/>
      </c>
      <c r="Y558" t="str">
        <f t="shared" si="90"/>
        <v/>
      </c>
      <c r="Z558" t="str">
        <f t="shared" si="90"/>
        <v/>
      </c>
      <c r="AA558" t="str">
        <f t="shared" si="90"/>
        <v/>
      </c>
      <c r="AB558" t="str">
        <f t="shared" si="90"/>
        <v/>
      </c>
      <c r="AC558" t="str">
        <f t="shared" si="90"/>
        <v/>
      </c>
      <c r="AD558" t="str">
        <f t="shared" si="90"/>
        <v/>
      </c>
      <c r="AE558" t="str">
        <f t="shared" si="90"/>
        <v/>
      </c>
      <c r="AF558" t="str">
        <f t="shared" si="90"/>
        <v/>
      </c>
      <c r="AG558" t="str">
        <f t="shared" si="90"/>
        <v/>
      </c>
      <c r="AH558">
        <f t="shared" si="84"/>
        <v>0</v>
      </c>
      <c r="AI558">
        <f t="shared" si="85"/>
        <v>0</v>
      </c>
    </row>
    <row r="559" spans="2:35" ht="38.25" hidden="1" x14ac:dyDescent="0.2">
      <c r="B559" s="21" t="str">
        <f>IF(ISNA(LOOKUP($C559,BLIOTECAS!$B$1:$B$27,BLIOTECAS!C$1:C$27)),"",LOOKUP($C559,BLIOTECAS!$B$1:$B$27,BLIOTECAS!C$1:C$27))</f>
        <v/>
      </c>
      <c r="C559" t="str">
        <f>TABLA!E559</f>
        <v>F. Geografía e Historia</v>
      </c>
      <c r="D559" s="134">
        <f>TABLA!AV559</f>
        <v>0</v>
      </c>
      <c r="E559" s="271" t="str">
        <f>TABLA!BA559</f>
        <v>Es necesario ampliar los recursos electrónicos en algunas áreas de Humanidades. Sería de gran ayuda incluir JSTOR plataformas 3 y 5, así como los servicios de Brepols online, tanto en libros como en revistas (imprescindible para nuestro trabajo).</v>
      </c>
      <c r="F559" t="str">
        <f t="shared" si="91"/>
        <v>x</v>
      </c>
      <c r="G559" t="str">
        <f t="shared" si="91"/>
        <v/>
      </c>
      <c r="H559" t="str">
        <f t="shared" si="91"/>
        <v/>
      </c>
      <c r="I559" t="str">
        <f t="shared" si="91"/>
        <v>x</v>
      </c>
      <c r="J559" t="str">
        <f t="shared" si="91"/>
        <v/>
      </c>
      <c r="K559" t="str">
        <f t="shared" si="91"/>
        <v>x</v>
      </c>
      <c r="L559" t="str">
        <f t="shared" si="91"/>
        <v/>
      </c>
      <c r="M559" t="str">
        <f t="shared" si="91"/>
        <v/>
      </c>
      <c r="N559" t="str">
        <f t="shared" si="91"/>
        <v/>
      </c>
      <c r="O559" t="str">
        <f t="shared" si="91"/>
        <v/>
      </c>
      <c r="P559" t="str">
        <f t="shared" si="91"/>
        <v/>
      </c>
      <c r="Q559" t="str">
        <f t="shared" si="91"/>
        <v/>
      </c>
      <c r="R559" t="str">
        <f t="shared" si="91"/>
        <v/>
      </c>
      <c r="S559" t="str">
        <f t="shared" si="91"/>
        <v/>
      </c>
      <c r="T559" t="str">
        <f t="shared" si="91"/>
        <v/>
      </c>
      <c r="U559" t="str">
        <f t="shared" si="91"/>
        <v/>
      </c>
      <c r="V559" t="str">
        <f t="shared" si="90"/>
        <v/>
      </c>
      <c r="W559" t="str">
        <f t="shared" si="90"/>
        <v/>
      </c>
      <c r="X559" t="str">
        <f t="shared" si="90"/>
        <v/>
      </c>
      <c r="Y559" t="str">
        <f t="shared" si="90"/>
        <v/>
      </c>
      <c r="Z559" t="str">
        <f t="shared" si="90"/>
        <v/>
      </c>
      <c r="AA559" t="str">
        <f t="shared" si="90"/>
        <v/>
      </c>
      <c r="AB559" t="str">
        <f t="shared" si="90"/>
        <v/>
      </c>
      <c r="AC559" t="str">
        <f t="shared" si="90"/>
        <v>x</v>
      </c>
      <c r="AD559" t="str">
        <f t="shared" si="90"/>
        <v/>
      </c>
      <c r="AE559" t="str">
        <f t="shared" si="90"/>
        <v>x</v>
      </c>
      <c r="AF559" t="str">
        <f t="shared" si="90"/>
        <v/>
      </c>
      <c r="AG559" t="str">
        <f t="shared" si="90"/>
        <v/>
      </c>
      <c r="AH559">
        <f t="shared" si="84"/>
        <v>0</v>
      </c>
      <c r="AI559">
        <f t="shared" si="85"/>
        <v>1</v>
      </c>
    </row>
    <row r="560" spans="2:35" hidden="1" x14ac:dyDescent="0.2">
      <c r="B560" s="21" t="str">
        <f>IF(ISNA(LOOKUP($C560,BLIOTECAS!$B$1:$B$27,BLIOTECAS!C$1:C$27)),"",LOOKUP($C560,BLIOTECAS!$B$1:$B$27,BLIOTECAS!C$1:C$27))</f>
        <v/>
      </c>
      <c r="C560" t="str">
        <f>TABLA!E560</f>
        <v>F. Farmacia</v>
      </c>
      <c r="D560" s="134">
        <f>TABLA!AV560</f>
        <v>0</v>
      </c>
      <c r="E560" s="271">
        <f>TABLA!BA560</f>
        <v>0</v>
      </c>
      <c r="F560" t="str">
        <f t="shared" si="91"/>
        <v/>
      </c>
      <c r="G560" t="str">
        <f t="shared" si="91"/>
        <v/>
      </c>
      <c r="H560" t="str">
        <f t="shared" si="91"/>
        <v/>
      </c>
      <c r="I560" t="str">
        <f t="shared" si="91"/>
        <v/>
      </c>
      <c r="J560" t="str">
        <f t="shared" si="91"/>
        <v/>
      </c>
      <c r="K560" t="str">
        <f t="shared" si="91"/>
        <v/>
      </c>
      <c r="L560" t="str">
        <f t="shared" si="91"/>
        <v/>
      </c>
      <c r="M560" t="str">
        <f t="shared" si="91"/>
        <v/>
      </c>
      <c r="N560" t="str">
        <f t="shared" si="91"/>
        <v/>
      </c>
      <c r="O560" t="str">
        <f t="shared" si="91"/>
        <v/>
      </c>
      <c r="P560" t="str">
        <f t="shared" si="91"/>
        <v/>
      </c>
      <c r="Q560" t="str">
        <f t="shared" si="91"/>
        <v/>
      </c>
      <c r="R560" t="str">
        <f t="shared" si="91"/>
        <v/>
      </c>
      <c r="S560" t="str">
        <f t="shared" si="91"/>
        <v/>
      </c>
      <c r="T560" t="str">
        <f t="shared" si="91"/>
        <v/>
      </c>
      <c r="U560" t="str">
        <f t="shared" ref="U560:AG575" si="92">IFERROR((IF(FIND(U$1,$E560,1)&gt;0,"x")),"")</f>
        <v/>
      </c>
      <c r="V560" t="str">
        <f t="shared" si="92"/>
        <v/>
      </c>
      <c r="W560" t="str">
        <f t="shared" si="92"/>
        <v/>
      </c>
      <c r="X560" t="str">
        <f t="shared" si="92"/>
        <v/>
      </c>
      <c r="Y560" t="str">
        <f t="shared" si="92"/>
        <v/>
      </c>
      <c r="Z560" t="str">
        <f t="shared" si="92"/>
        <v/>
      </c>
      <c r="AA560" t="str">
        <f t="shared" si="92"/>
        <v/>
      </c>
      <c r="AB560" t="str">
        <f t="shared" si="92"/>
        <v/>
      </c>
      <c r="AC560" t="str">
        <f t="shared" si="92"/>
        <v/>
      </c>
      <c r="AD560" t="str">
        <f t="shared" si="92"/>
        <v/>
      </c>
      <c r="AE560" t="str">
        <f t="shared" si="92"/>
        <v/>
      </c>
      <c r="AF560" t="str">
        <f t="shared" si="92"/>
        <v/>
      </c>
      <c r="AG560" t="str">
        <f t="shared" si="92"/>
        <v/>
      </c>
      <c r="AH560">
        <f t="shared" si="84"/>
        <v>0</v>
      </c>
      <c r="AI560">
        <f t="shared" si="85"/>
        <v>0</v>
      </c>
    </row>
    <row r="561" spans="2:35" ht="38.25" hidden="1" x14ac:dyDescent="0.2">
      <c r="B561" s="21" t="str">
        <f>IF(ISNA(LOOKUP($C561,BLIOTECAS!$B$1:$B$27,BLIOTECAS!C$1:C$27)),"",LOOKUP($C561,BLIOTECAS!$B$1:$B$27,BLIOTECAS!C$1:C$27))</f>
        <v/>
      </c>
      <c r="C561" t="str">
        <f>TABLA!E561</f>
        <v>F. Ciencias Químicas</v>
      </c>
      <c r="D561" s="134">
        <f>TABLA!AV561</f>
        <v>0</v>
      </c>
      <c r="E561" s="271" t="str">
        <f>TABLA!BA561</f>
        <v>Me gustaría que fuera posible acceder a un mayor número de revistas científicas. Por ejemplos, algunos artículos publicados en ACS publications no me deja descargarlos por la página oficial. Gracias</v>
      </c>
      <c r="F561" t="str">
        <f t="shared" ref="F561:U576" si="93">IFERROR((IF(FIND(F$1,$E561,1)&gt;0,"x")),"")</f>
        <v/>
      </c>
      <c r="G561" t="str">
        <f t="shared" si="93"/>
        <v/>
      </c>
      <c r="H561" t="str">
        <f t="shared" si="93"/>
        <v/>
      </c>
      <c r="I561" t="str">
        <f t="shared" si="93"/>
        <v>x</v>
      </c>
      <c r="J561" t="str">
        <f t="shared" si="93"/>
        <v/>
      </c>
      <c r="K561" t="str">
        <f t="shared" si="93"/>
        <v/>
      </c>
      <c r="L561" t="str">
        <f t="shared" si="93"/>
        <v/>
      </c>
      <c r="M561" t="str">
        <f t="shared" si="93"/>
        <v/>
      </c>
      <c r="N561" t="str">
        <f t="shared" si="93"/>
        <v/>
      </c>
      <c r="O561" t="str">
        <f t="shared" si="93"/>
        <v/>
      </c>
      <c r="P561" t="str">
        <f t="shared" si="93"/>
        <v/>
      </c>
      <c r="Q561" t="str">
        <f t="shared" si="93"/>
        <v/>
      </c>
      <c r="R561" t="str">
        <f t="shared" si="93"/>
        <v/>
      </c>
      <c r="S561" t="str">
        <f t="shared" si="93"/>
        <v/>
      </c>
      <c r="T561" t="str">
        <f t="shared" si="93"/>
        <v/>
      </c>
      <c r="U561" t="str">
        <f t="shared" si="93"/>
        <v/>
      </c>
      <c r="V561" t="str">
        <f t="shared" si="92"/>
        <v/>
      </c>
      <c r="W561" t="str">
        <f t="shared" si="92"/>
        <v/>
      </c>
      <c r="X561" t="str">
        <f t="shared" si="92"/>
        <v/>
      </c>
      <c r="Y561" t="str">
        <f t="shared" si="92"/>
        <v/>
      </c>
      <c r="Z561" t="str">
        <f t="shared" si="92"/>
        <v/>
      </c>
      <c r="AA561" t="str">
        <f t="shared" si="92"/>
        <v/>
      </c>
      <c r="AB561" t="str">
        <f t="shared" si="92"/>
        <v/>
      </c>
      <c r="AC561" t="str">
        <f t="shared" si="92"/>
        <v/>
      </c>
      <c r="AD561" t="str">
        <f t="shared" si="92"/>
        <v/>
      </c>
      <c r="AE561" t="str">
        <f t="shared" si="92"/>
        <v/>
      </c>
      <c r="AF561" t="str">
        <f t="shared" si="92"/>
        <v/>
      </c>
      <c r="AG561" t="str">
        <f t="shared" si="92"/>
        <v/>
      </c>
      <c r="AH561">
        <f t="shared" si="84"/>
        <v>0</v>
      </c>
      <c r="AI561">
        <f t="shared" si="85"/>
        <v>1</v>
      </c>
    </row>
    <row r="562" spans="2:35" hidden="1" x14ac:dyDescent="0.2">
      <c r="B562" s="21" t="str">
        <f>IF(ISNA(LOOKUP($C562,BLIOTECAS!$B$1:$B$27,BLIOTECAS!C$1:C$27)),"",LOOKUP($C562,BLIOTECAS!$B$1:$B$27,BLIOTECAS!C$1:C$27))</f>
        <v/>
      </c>
      <c r="C562" t="str">
        <f>TABLA!E562</f>
        <v>F. Ciencias Geológicas</v>
      </c>
      <c r="D562" s="134">
        <f>TABLA!AV562</f>
        <v>0</v>
      </c>
      <c r="E562" s="271">
        <f>TABLA!BA562</f>
        <v>0</v>
      </c>
      <c r="F562" t="str">
        <f t="shared" si="93"/>
        <v/>
      </c>
      <c r="G562" t="str">
        <f t="shared" si="93"/>
        <v/>
      </c>
      <c r="H562" t="str">
        <f t="shared" si="93"/>
        <v/>
      </c>
      <c r="I562" t="str">
        <f t="shared" si="93"/>
        <v/>
      </c>
      <c r="J562" t="str">
        <f t="shared" si="93"/>
        <v/>
      </c>
      <c r="K562" t="str">
        <f t="shared" si="93"/>
        <v/>
      </c>
      <c r="L562" t="str">
        <f t="shared" si="93"/>
        <v/>
      </c>
      <c r="M562" t="str">
        <f t="shared" si="93"/>
        <v/>
      </c>
      <c r="N562" t="str">
        <f t="shared" si="93"/>
        <v/>
      </c>
      <c r="O562" t="str">
        <f t="shared" si="93"/>
        <v/>
      </c>
      <c r="P562" t="str">
        <f t="shared" si="93"/>
        <v/>
      </c>
      <c r="Q562" t="str">
        <f t="shared" si="93"/>
        <v/>
      </c>
      <c r="R562" t="str">
        <f t="shared" si="93"/>
        <v/>
      </c>
      <c r="S562" t="str">
        <f t="shared" si="93"/>
        <v/>
      </c>
      <c r="T562" t="str">
        <f t="shared" si="93"/>
        <v/>
      </c>
      <c r="U562" t="str">
        <f t="shared" si="93"/>
        <v/>
      </c>
      <c r="V562" t="str">
        <f t="shared" si="92"/>
        <v/>
      </c>
      <c r="W562" t="str">
        <f t="shared" si="92"/>
        <v/>
      </c>
      <c r="X562" t="str">
        <f t="shared" si="92"/>
        <v/>
      </c>
      <c r="Y562" t="str">
        <f t="shared" si="92"/>
        <v/>
      </c>
      <c r="Z562" t="str">
        <f t="shared" si="92"/>
        <v/>
      </c>
      <c r="AA562" t="str">
        <f t="shared" si="92"/>
        <v/>
      </c>
      <c r="AB562" t="str">
        <f t="shared" si="92"/>
        <v/>
      </c>
      <c r="AC562" t="str">
        <f t="shared" si="92"/>
        <v/>
      </c>
      <c r="AD562" t="str">
        <f t="shared" si="92"/>
        <v/>
      </c>
      <c r="AE562" t="str">
        <f t="shared" si="92"/>
        <v/>
      </c>
      <c r="AF562" t="str">
        <f t="shared" si="92"/>
        <v/>
      </c>
      <c r="AG562" t="str">
        <f t="shared" si="92"/>
        <v/>
      </c>
      <c r="AH562">
        <f t="shared" si="84"/>
        <v>0</v>
      </c>
      <c r="AI562">
        <f t="shared" si="85"/>
        <v>0</v>
      </c>
    </row>
    <row r="563" spans="2:35" hidden="1" x14ac:dyDescent="0.2">
      <c r="B563" s="21" t="str">
        <f>IF(ISNA(LOOKUP($C563,BLIOTECAS!$B$1:$B$27,BLIOTECAS!C$1:C$27)),"",LOOKUP($C563,BLIOTECAS!$B$1:$B$27,BLIOTECAS!C$1:C$27))</f>
        <v/>
      </c>
      <c r="C563" t="str">
        <f>TABLA!E563</f>
        <v>F. Educación - Centro de Formación del Profesorado</v>
      </c>
      <c r="D563" s="134">
        <f>TABLA!AV563</f>
        <v>0</v>
      </c>
      <c r="E563" s="271">
        <f>TABLA!BA563</f>
        <v>0</v>
      </c>
      <c r="F563" t="str">
        <f t="shared" si="93"/>
        <v/>
      </c>
      <c r="G563" t="str">
        <f t="shared" si="93"/>
        <v/>
      </c>
      <c r="H563" t="str">
        <f t="shared" si="93"/>
        <v/>
      </c>
      <c r="I563" t="str">
        <f t="shared" si="93"/>
        <v/>
      </c>
      <c r="J563" t="str">
        <f t="shared" si="93"/>
        <v/>
      </c>
      <c r="K563" t="str">
        <f t="shared" si="93"/>
        <v/>
      </c>
      <c r="L563" t="str">
        <f t="shared" si="93"/>
        <v/>
      </c>
      <c r="M563" t="str">
        <f t="shared" si="93"/>
        <v/>
      </c>
      <c r="N563" t="str">
        <f t="shared" si="93"/>
        <v/>
      </c>
      <c r="O563" t="str">
        <f t="shared" si="93"/>
        <v/>
      </c>
      <c r="P563" t="str">
        <f t="shared" si="93"/>
        <v/>
      </c>
      <c r="Q563" t="str">
        <f t="shared" si="93"/>
        <v/>
      </c>
      <c r="R563" t="str">
        <f t="shared" si="93"/>
        <v/>
      </c>
      <c r="S563" t="str">
        <f t="shared" si="93"/>
        <v/>
      </c>
      <c r="T563" t="str">
        <f t="shared" si="93"/>
        <v/>
      </c>
      <c r="U563" t="str">
        <f t="shared" si="93"/>
        <v/>
      </c>
      <c r="V563" t="str">
        <f t="shared" si="92"/>
        <v/>
      </c>
      <c r="W563" t="str">
        <f t="shared" si="92"/>
        <v/>
      </c>
      <c r="X563" t="str">
        <f t="shared" si="92"/>
        <v/>
      </c>
      <c r="Y563" t="str">
        <f t="shared" si="92"/>
        <v/>
      </c>
      <c r="Z563" t="str">
        <f t="shared" si="92"/>
        <v/>
      </c>
      <c r="AA563" t="str">
        <f t="shared" si="92"/>
        <v/>
      </c>
      <c r="AB563" t="str">
        <f t="shared" si="92"/>
        <v/>
      </c>
      <c r="AC563" t="str">
        <f t="shared" si="92"/>
        <v/>
      </c>
      <c r="AD563" t="str">
        <f t="shared" si="92"/>
        <v/>
      </c>
      <c r="AE563" t="str">
        <f t="shared" si="92"/>
        <v/>
      </c>
      <c r="AF563" t="str">
        <f t="shared" si="92"/>
        <v/>
      </c>
      <c r="AG563" t="str">
        <f t="shared" si="92"/>
        <v/>
      </c>
      <c r="AH563">
        <f t="shared" si="84"/>
        <v>0</v>
      </c>
      <c r="AI563">
        <f t="shared" si="85"/>
        <v>0</v>
      </c>
    </row>
    <row r="564" spans="2:35" ht="38.25" hidden="1" x14ac:dyDescent="0.2">
      <c r="B564" s="21" t="str">
        <f>IF(ISNA(LOOKUP($C564,BLIOTECAS!$B$1:$B$27,BLIOTECAS!C$1:C$27)),"",LOOKUP($C564,BLIOTECAS!$B$1:$B$27,BLIOTECAS!C$1:C$27))</f>
        <v/>
      </c>
      <c r="C564" t="str">
        <f>TABLA!E564</f>
        <v>F. Ciencias de la Información</v>
      </c>
      <c r="D564" s="134" t="str">
        <f>TABLA!AV564</f>
        <v>Suscripción a los periódicos que empiezan a estar cerrados: El País, El Mundo y El Confidencial</v>
      </c>
      <c r="E564" s="271" t="str">
        <f>TABLA!BA564</f>
        <v>Suscripción a los periódicos que empiezan a estar cerrados: El País, El Mundo y El Confidencial</v>
      </c>
      <c r="F564" t="str">
        <f t="shared" si="93"/>
        <v/>
      </c>
      <c r="G564" t="str">
        <f t="shared" si="93"/>
        <v/>
      </c>
      <c r="H564" t="str">
        <f t="shared" si="93"/>
        <v/>
      </c>
      <c r="I564" t="str">
        <f t="shared" si="93"/>
        <v/>
      </c>
      <c r="J564" t="str">
        <f t="shared" si="93"/>
        <v/>
      </c>
      <c r="K564" t="str">
        <f t="shared" si="93"/>
        <v/>
      </c>
      <c r="L564" t="str">
        <f t="shared" si="93"/>
        <v/>
      </c>
      <c r="M564" t="str">
        <f t="shared" si="93"/>
        <v/>
      </c>
      <c r="N564" t="str">
        <f t="shared" si="93"/>
        <v/>
      </c>
      <c r="O564" t="str">
        <f t="shared" si="93"/>
        <v/>
      </c>
      <c r="P564" t="str">
        <f t="shared" si="93"/>
        <v/>
      </c>
      <c r="Q564" t="str">
        <f t="shared" si="93"/>
        <v/>
      </c>
      <c r="R564" t="str">
        <f t="shared" si="93"/>
        <v/>
      </c>
      <c r="S564" t="str">
        <f t="shared" si="93"/>
        <v/>
      </c>
      <c r="T564" t="str">
        <f t="shared" si="93"/>
        <v/>
      </c>
      <c r="U564" t="str">
        <f t="shared" si="93"/>
        <v/>
      </c>
      <c r="V564" t="str">
        <f t="shared" si="92"/>
        <v/>
      </c>
      <c r="W564" t="str">
        <f t="shared" si="92"/>
        <v/>
      </c>
      <c r="X564" t="str">
        <f t="shared" si="92"/>
        <v/>
      </c>
      <c r="Y564" t="str">
        <f t="shared" si="92"/>
        <v/>
      </c>
      <c r="Z564" t="str">
        <f t="shared" si="92"/>
        <v/>
      </c>
      <c r="AA564" t="str">
        <f t="shared" si="92"/>
        <v/>
      </c>
      <c r="AB564" t="str">
        <f t="shared" si="92"/>
        <v/>
      </c>
      <c r="AC564" t="str">
        <f t="shared" si="92"/>
        <v/>
      </c>
      <c r="AD564" t="str">
        <f t="shared" si="92"/>
        <v/>
      </c>
      <c r="AE564" t="str">
        <f t="shared" si="92"/>
        <v/>
      </c>
      <c r="AF564" t="str">
        <f t="shared" si="92"/>
        <v/>
      </c>
      <c r="AG564" t="str">
        <f t="shared" si="92"/>
        <v/>
      </c>
      <c r="AH564">
        <f t="shared" si="84"/>
        <v>1</v>
      </c>
      <c r="AI564">
        <f t="shared" si="85"/>
        <v>1</v>
      </c>
    </row>
    <row r="565" spans="2:35" ht="25.5" hidden="1" x14ac:dyDescent="0.2">
      <c r="B565" s="21" t="str">
        <f>IF(ISNA(LOOKUP($C565,BLIOTECAS!$B$1:$B$27,BLIOTECAS!C$1:C$27)),"",LOOKUP($C565,BLIOTECAS!$B$1:$B$27,BLIOTECAS!C$1:C$27))</f>
        <v/>
      </c>
      <c r="C565" t="str">
        <f>TABLA!E565</f>
        <v>F. Óptica y Optometría</v>
      </c>
      <c r="D565" s="134">
        <f>TABLA!AV565</f>
        <v>0</v>
      </c>
      <c r="E565" s="271" t="str">
        <f>TABLA!BA565</f>
        <v>Considero nuestra biblioteca y su personal de gran cantidad de recursos y con una gestion excepcional</v>
      </c>
      <c r="F565" t="str">
        <f t="shared" si="93"/>
        <v/>
      </c>
      <c r="G565" t="str">
        <f t="shared" si="93"/>
        <v/>
      </c>
      <c r="H565" t="str">
        <f t="shared" si="93"/>
        <v/>
      </c>
      <c r="I565" t="str">
        <f t="shared" si="93"/>
        <v/>
      </c>
      <c r="J565" t="str">
        <f t="shared" si="93"/>
        <v/>
      </c>
      <c r="K565" t="str">
        <f t="shared" si="93"/>
        <v/>
      </c>
      <c r="L565" t="str">
        <f t="shared" si="93"/>
        <v/>
      </c>
      <c r="M565" t="str">
        <f t="shared" si="93"/>
        <v/>
      </c>
      <c r="N565" t="str">
        <f t="shared" si="93"/>
        <v/>
      </c>
      <c r="O565" t="str">
        <f t="shared" si="93"/>
        <v/>
      </c>
      <c r="P565" t="str">
        <f t="shared" si="93"/>
        <v/>
      </c>
      <c r="Q565" t="str">
        <f t="shared" si="93"/>
        <v/>
      </c>
      <c r="R565" t="str">
        <f t="shared" si="93"/>
        <v/>
      </c>
      <c r="S565" t="str">
        <f t="shared" si="93"/>
        <v/>
      </c>
      <c r="T565" t="str">
        <f t="shared" si="93"/>
        <v/>
      </c>
      <c r="U565" t="str">
        <f t="shared" si="93"/>
        <v/>
      </c>
      <c r="V565" t="str">
        <f t="shared" si="92"/>
        <v/>
      </c>
      <c r="W565" t="str">
        <f t="shared" si="92"/>
        <v/>
      </c>
      <c r="X565" t="str">
        <f t="shared" si="92"/>
        <v/>
      </c>
      <c r="Y565" t="str">
        <f t="shared" si="92"/>
        <v/>
      </c>
      <c r="Z565" t="str">
        <f t="shared" si="92"/>
        <v/>
      </c>
      <c r="AA565" t="str">
        <f t="shared" si="92"/>
        <v>x</v>
      </c>
      <c r="AB565" t="str">
        <f t="shared" si="92"/>
        <v/>
      </c>
      <c r="AC565" t="str">
        <f t="shared" si="92"/>
        <v/>
      </c>
      <c r="AD565" t="str">
        <f t="shared" si="92"/>
        <v/>
      </c>
      <c r="AE565" t="str">
        <f t="shared" si="92"/>
        <v>x</v>
      </c>
      <c r="AF565" t="str">
        <f t="shared" si="92"/>
        <v/>
      </c>
      <c r="AG565" t="str">
        <f t="shared" si="92"/>
        <v/>
      </c>
      <c r="AH565">
        <f t="shared" si="84"/>
        <v>0</v>
      </c>
      <c r="AI565">
        <f t="shared" si="85"/>
        <v>1</v>
      </c>
    </row>
    <row r="566" spans="2:35" hidden="1" x14ac:dyDescent="0.2">
      <c r="B566" s="21" t="str">
        <f>IF(ISNA(LOOKUP($C566,BLIOTECAS!$B$1:$B$27,BLIOTECAS!C$1:C$27)),"",LOOKUP($C566,BLIOTECAS!$B$1:$B$27,BLIOTECAS!C$1:C$27))</f>
        <v/>
      </c>
      <c r="C566" t="str">
        <f>TABLA!E566</f>
        <v>F. Filosofía</v>
      </c>
      <c r="D566" s="134">
        <f>TABLA!AV566</f>
        <v>0</v>
      </c>
      <c r="E566" s="271">
        <f>TABLA!BA566</f>
        <v>0</v>
      </c>
      <c r="F566" t="str">
        <f t="shared" si="93"/>
        <v/>
      </c>
      <c r="G566" t="str">
        <f t="shared" si="93"/>
        <v/>
      </c>
      <c r="H566" t="str">
        <f t="shared" si="93"/>
        <v/>
      </c>
      <c r="I566" t="str">
        <f t="shared" si="93"/>
        <v/>
      </c>
      <c r="J566" t="str">
        <f t="shared" si="93"/>
        <v/>
      </c>
      <c r="K566" t="str">
        <f t="shared" si="93"/>
        <v/>
      </c>
      <c r="L566" t="str">
        <f t="shared" si="93"/>
        <v/>
      </c>
      <c r="M566" t="str">
        <f t="shared" si="93"/>
        <v/>
      </c>
      <c r="N566" t="str">
        <f t="shared" si="93"/>
        <v/>
      </c>
      <c r="O566" t="str">
        <f t="shared" si="93"/>
        <v/>
      </c>
      <c r="P566" t="str">
        <f t="shared" si="93"/>
        <v/>
      </c>
      <c r="Q566" t="str">
        <f t="shared" si="93"/>
        <v/>
      </c>
      <c r="R566" t="str">
        <f t="shared" si="93"/>
        <v/>
      </c>
      <c r="S566" t="str">
        <f t="shared" si="93"/>
        <v/>
      </c>
      <c r="T566" t="str">
        <f t="shared" si="93"/>
        <v/>
      </c>
      <c r="U566" t="str">
        <f t="shared" si="93"/>
        <v/>
      </c>
      <c r="V566" t="str">
        <f t="shared" si="92"/>
        <v/>
      </c>
      <c r="W566" t="str">
        <f t="shared" si="92"/>
        <v/>
      </c>
      <c r="X566" t="str">
        <f t="shared" si="92"/>
        <v/>
      </c>
      <c r="Y566" t="str">
        <f t="shared" si="92"/>
        <v/>
      </c>
      <c r="Z566" t="str">
        <f t="shared" si="92"/>
        <v/>
      </c>
      <c r="AA566" t="str">
        <f t="shared" si="92"/>
        <v/>
      </c>
      <c r="AB566" t="str">
        <f t="shared" si="92"/>
        <v/>
      </c>
      <c r="AC566" t="str">
        <f t="shared" si="92"/>
        <v/>
      </c>
      <c r="AD566" t="str">
        <f t="shared" si="92"/>
        <v/>
      </c>
      <c r="AE566" t="str">
        <f t="shared" si="92"/>
        <v/>
      </c>
      <c r="AF566" t="str">
        <f t="shared" si="92"/>
        <v/>
      </c>
      <c r="AG566" t="str">
        <f t="shared" si="92"/>
        <v/>
      </c>
      <c r="AH566">
        <f t="shared" si="84"/>
        <v>0</v>
      </c>
      <c r="AI566">
        <f t="shared" si="85"/>
        <v>0</v>
      </c>
    </row>
    <row r="567" spans="2:35" ht="25.5" hidden="1" x14ac:dyDescent="0.2">
      <c r="B567" s="21" t="str">
        <f>IF(ISNA(LOOKUP($C567,BLIOTECAS!$B$1:$B$27,BLIOTECAS!C$1:C$27)),"",LOOKUP($C567,BLIOTECAS!$B$1:$B$27,BLIOTECAS!C$1:C$27))</f>
        <v/>
      </c>
      <c r="C567" t="str">
        <f>TABLA!E567</f>
        <v>F. Educación - Centro de Formación del Profesorado</v>
      </c>
      <c r="D567" s="134">
        <f>TABLA!AV567</f>
        <v>0</v>
      </c>
      <c r="E567" s="271" t="str">
        <f>TABLA!BA567</f>
        <v>Gracias a las personas de la Biblioteca de la Facultad de Educación por su competencia y por su amabilidad siempre</v>
      </c>
      <c r="F567" t="str">
        <f t="shared" si="93"/>
        <v/>
      </c>
      <c r="G567" t="str">
        <f t="shared" si="93"/>
        <v/>
      </c>
      <c r="H567" t="str">
        <f t="shared" si="93"/>
        <v/>
      </c>
      <c r="I567" t="str">
        <f t="shared" si="93"/>
        <v/>
      </c>
      <c r="J567" t="str">
        <f t="shared" si="93"/>
        <v/>
      </c>
      <c r="K567" t="str">
        <f t="shared" si="93"/>
        <v/>
      </c>
      <c r="L567" t="str">
        <f t="shared" si="93"/>
        <v/>
      </c>
      <c r="M567" t="str">
        <f t="shared" si="93"/>
        <v/>
      </c>
      <c r="N567" t="str">
        <f t="shared" si="93"/>
        <v/>
      </c>
      <c r="O567" t="str">
        <f t="shared" si="93"/>
        <v/>
      </c>
      <c r="P567" t="str">
        <f t="shared" si="93"/>
        <v/>
      </c>
      <c r="Q567" t="str">
        <f t="shared" si="93"/>
        <v/>
      </c>
      <c r="R567" t="str">
        <f t="shared" si="93"/>
        <v/>
      </c>
      <c r="S567" t="str">
        <f t="shared" si="93"/>
        <v/>
      </c>
      <c r="T567" t="str">
        <f t="shared" si="93"/>
        <v/>
      </c>
      <c r="U567" t="str">
        <f t="shared" si="93"/>
        <v/>
      </c>
      <c r="V567" t="str">
        <f t="shared" si="92"/>
        <v/>
      </c>
      <c r="W567" t="str">
        <f t="shared" si="92"/>
        <v/>
      </c>
      <c r="X567" t="str">
        <f t="shared" si="92"/>
        <v/>
      </c>
      <c r="Y567" t="str">
        <f t="shared" si="92"/>
        <v/>
      </c>
      <c r="Z567" t="str">
        <f t="shared" si="92"/>
        <v/>
      </c>
      <c r="AA567" t="str">
        <f t="shared" si="92"/>
        <v>x</v>
      </c>
      <c r="AB567" t="str">
        <f t="shared" si="92"/>
        <v/>
      </c>
      <c r="AC567" t="str">
        <f t="shared" si="92"/>
        <v/>
      </c>
      <c r="AD567" t="str">
        <f t="shared" si="92"/>
        <v/>
      </c>
      <c r="AE567" t="str">
        <f t="shared" si="92"/>
        <v/>
      </c>
      <c r="AF567" t="str">
        <f t="shared" si="92"/>
        <v/>
      </c>
      <c r="AG567" t="str">
        <f t="shared" si="92"/>
        <v/>
      </c>
      <c r="AH567">
        <f t="shared" si="84"/>
        <v>0</v>
      </c>
      <c r="AI567">
        <f t="shared" si="85"/>
        <v>1</v>
      </c>
    </row>
    <row r="568" spans="2:35" hidden="1" x14ac:dyDescent="0.2">
      <c r="B568" s="21" t="str">
        <f>IF(ISNA(LOOKUP($C568,BLIOTECAS!$B$1:$B$27,BLIOTECAS!C$1:C$27)),"",LOOKUP($C568,BLIOTECAS!$B$1:$B$27,BLIOTECAS!C$1:C$27))</f>
        <v/>
      </c>
      <c r="C568" t="str">
        <f>TABLA!E568</f>
        <v>F. Trabajo Social</v>
      </c>
      <c r="D568" s="134">
        <f>TABLA!AV568</f>
        <v>0</v>
      </c>
      <c r="E568" s="271">
        <f>TABLA!BA568</f>
        <v>0</v>
      </c>
      <c r="F568" t="str">
        <f t="shared" si="93"/>
        <v/>
      </c>
      <c r="G568" t="str">
        <f t="shared" si="93"/>
        <v/>
      </c>
      <c r="H568" t="str">
        <f t="shared" si="93"/>
        <v/>
      </c>
      <c r="I568" t="str">
        <f t="shared" si="93"/>
        <v/>
      </c>
      <c r="J568" t="str">
        <f t="shared" si="93"/>
        <v/>
      </c>
      <c r="K568" t="str">
        <f t="shared" si="93"/>
        <v/>
      </c>
      <c r="L568" t="str">
        <f t="shared" si="93"/>
        <v/>
      </c>
      <c r="M568" t="str">
        <f t="shared" si="93"/>
        <v/>
      </c>
      <c r="N568" t="str">
        <f t="shared" si="93"/>
        <v/>
      </c>
      <c r="O568" t="str">
        <f t="shared" si="93"/>
        <v/>
      </c>
      <c r="P568" t="str">
        <f t="shared" si="93"/>
        <v/>
      </c>
      <c r="Q568" t="str">
        <f t="shared" si="93"/>
        <v/>
      </c>
      <c r="R568" t="str">
        <f t="shared" si="93"/>
        <v/>
      </c>
      <c r="S568" t="str">
        <f t="shared" si="93"/>
        <v/>
      </c>
      <c r="T568" t="str">
        <f t="shared" si="93"/>
        <v/>
      </c>
      <c r="U568" t="str">
        <f t="shared" si="93"/>
        <v/>
      </c>
      <c r="V568" t="str">
        <f t="shared" si="92"/>
        <v/>
      </c>
      <c r="W568" t="str">
        <f t="shared" si="92"/>
        <v/>
      </c>
      <c r="X568" t="str">
        <f t="shared" si="92"/>
        <v/>
      </c>
      <c r="Y568" t="str">
        <f t="shared" si="92"/>
        <v/>
      </c>
      <c r="Z568" t="str">
        <f t="shared" si="92"/>
        <v/>
      </c>
      <c r="AA568" t="str">
        <f t="shared" si="92"/>
        <v/>
      </c>
      <c r="AB568" t="str">
        <f t="shared" si="92"/>
        <v/>
      </c>
      <c r="AC568" t="str">
        <f t="shared" si="92"/>
        <v/>
      </c>
      <c r="AD568" t="str">
        <f t="shared" si="92"/>
        <v/>
      </c>
      <c r="AE568" t="str">
        <f t="shared" si="92"/>
        <v/>
      </c>
      <c r="AF568" t="str">
        <f t="shared" si="92"/>
        <v/>
      </c>
      <c r="AG568" t="str">
        <f t="shared" si="92"/>
        <v/>
      </c>
      <c r="AH568">
        <f t="shared" si="84"/>
        <v>0</v>
      </c>
      <c r="AI568">
        <f t="shared" si="85"/>
        <v>0</v>
      </c>
    </row>
    <row r="569" spans="2:35" ht="89.25" hidden="1" x14ac:dyDescent="0.2">
      <c r="B569" s="21" t="str">
        <f>IF(ISNA(LOOKUP($C569,BLIOTECAS!$B$1:$B$27,BLIOTECAS!C$1:C$27)),"",LOOKUP($C569,BLIOTECAS!$B$1:$B$27,BLIOTECAS!C$1:C$27))</f>
        <v/>
      </c>
      <c r="C569" t="str">
        <f>TABLA!E569</f>
        <v>F. Geografía e Historia</v>
      </c>
      <c r="D569" s="134">
        <f>TABLA!AV569</f>
        <v>0</v>
      </c>
      <c r="E569" s="271" t="str">
        <f>TABLA!BA569</f>
        <v>En general estoy muy satisfecha con el servicio de la Biblioteca, pero hay algo que me gustaría comentar. El buscador del catálogo CISNE ordena los resultados de búsqueda de una forma que no comprendo, de manera que a veces el resultado que coincide exactamente con las palabras que se buscan, queda en cuarta o quinta posición y por encima otros que no tienen nada que ver. Es decir, que no parece que ordene los resultados en función de la relevancia, y creo que hace que se pierda un poco de tiempo e incluso que no se encuentre un documento que sí está entre los fondos. En cualquier caso, gracias por el servicio que prestan.</v>
      </c>
      <c r="F569" t="str">
        <f t="shared" si="93"/>
        <v/>
      </c>
      <c r="G569" t="str">
        <f t="shared" si="93"/>
        <v/>
      </c>
      <c r="H569" t="str">
        <f t="shared" si="93"/>
        <v/>
      </c>
      <c r="I569" t="str">
        <f t="shared" si="93"/>
        <v/>
      </c>
      <c r="J569" t="str">
        <f t="shared" si="93"/>
        <v/>
      </c>
      <c r="K569" t="str">
        <f t="shared" si="93"/>
        <v/>
      </c>
      <c r="L569" t="str">
        <f t="shared" si="93"/>
        <v/>
      </c>
      <c r="M569" t="str">
        <f t="shared" si="93"/>
        <v/>
      </c>
      <c r="N569" t="str">
        <f t="shared" si="93"/>
        <v/>
      </c>
      <c r="O569" t="str">
        <f t="shared" si="93"/>
        <v/>
      </c>
      <c r="P569" t="str">
        <f t="shared" si="93"/>
        <v/>
      </c>
      <c r="Q569" t="str">
        <f t="shared" si="93"/>
        <v/>
      </c>
      <c r="R569" t="str">
        <f t="shared" si="93"/>
        <v/>
      </c>
      <c r="S569" t="str">
        <f t="shared" si="93"/>
        <v/>
      </c>
      <c r="T569" t="str">
        <f t="shared" si="93"/>
        <v/>
      </c>
      <c r="U569" t="str">
        <f t="shared" si="93"/>
        <v/>
      </c>
      <c r="V569" t="str">
        <f t="shared" si="92"/>
        <v/>
      </c>
      <c r="W569" t="str">
        <f t="shared" si="92"/>
        <v/>
      </c>
      <c r="X569" t="str">
        <f t="shared" si="92"/>
        <v>x</v>
      </c>
      <c r="Y569" t="str">
        <f t="shared" si="92"/>
        <v/>
      </c>
      <c r="Z569" t="str">
        <f t="shared" si="92"/>
        <v/>
      </c>
      <c r="AA569" t="str">
        <f t="shared" si="92"/>
        <v/>
      </c>
      <c r="AB569" t="str">
        <f t="shared" si="92"/>
        <v/>
      </c>
      <c r="AC569" t="str">
        <f t="shared" si="92"/>
        <v/>
      </c>
      <c r="AD569" t="str">
        <f t="shared" si="92"/>
        <v/>
      </c>
      <c r="AE569" t="str">
        <f t="shared" si="92"/>
        <v/>
      </c>
      <c r="AF569" t="str">
        <f t="shared" si="92"/>
        <v/>
      </c>
      <c r="AG569" t="str">
        <f t="shared" si="92"/>
        <v/>
      </c>
      <c r="AH569">
        <f t="shared" si="84"/>
        <v>0</v>
      </c>
      <c r="AI569">
        <f t="shared" si="85"/>
        <v>1</v>
      </c>
    </row>
    <row r="570" spans="2:35" hidden="1" x14ac:dyDescent="0.2">
      <c r="B570" s="21" t="str">
        <f>IF(ISNA(LOOKUP($C570,BLIOTECAS!$B$1:$B$27,BLIOTECAS!C$1:C$27)),"",LOOKUP($C570,BLIOTECAS!$B$1:$B$27,BLIOTECAS!C$1:C$27))</f>
        <v/>
      </c>
      <c r="C570" t="str">
        <f>TABLA!E570</f>
        <v>F. Ciencias Económicas y Empresariales</v>
      </c>
      <c r="D570" s="134">
        <f>TABLA!AV570</f>
        <v>0</v>
      </c>
      <c r="E570" s="271">
        <f>TABLA!BA570</f>
        <v>0</v>
      </c>
      <c r="F570" t="str">
        <f t="shared" si="93"/>
        <v/>
      </c>
      <c r="G570" t="str">
        <f t="shared" si="93"/>
        <v/>
      </c>
      <c r="H570" t="str">
        <f t="shared" si="93"/>
        <v/>
      </c>
      <c r="I570" t="str">
        <f t="shared" si="93"/>
        <v/>
      </c>
      <c r="J570" t="str">
        <f t="shared" si="93"/>
        <v/>
      </c>
      <c r="K570" t="str">
        <f t="shared" si="93"/>
        <v/>
      </c>
      <c r="L570" t="str">
        <f t="shared" si="93"/>
        <v/>
      </c>
      <c r="M570" t="str">
        <f t="shared" si="93"/>
        <v/>
      </c>
      <c r="N570" t="str">
        <f t="shared" si="93"/>
        <v/>
      </c>
      <c r="O570" t="str">
        <f t="shared" si="93"/>
        <v/>
      </c>
      <c r="P570" t="str">
        <f t="shared" si="93"/>
        <v/>
      </c>
      <c r="Q570" t="str">
        <f t="shared" si="93"/>
        <v/>
      </c>
      <c r="R570" t="str">
        <f t="shared" si="93"/>
        <v/>
      </c>
      <c r="S570" t="str">
        <f t="shared" si="93"/>
        <v/>
      </c>
      <c r="T570" t="str">
        <f t="shared" si="93"/>
        <v/>
      </c>
      <c r="U570" t="str">
        <f t="shared" si="93"/>
        <v/>
      </c>
      <c r="V570" t="str">
        <f t="shared" si="92"/>
        <v/>
      </c>
      <c r="W570" t="str">
        <f t="shared" si="92"/>
        <v/>
      </c>
      <c r="X570" t="str">
        <f t="shared" si="92"/>
        <v/>
      </c>
      <c r="Y570" t="str">
        <f t="shared" si="92"/>
        <v/>
      </c>
      <c r="Z570" t="str">
        <f t="shared" si="92"/>
        <v/>
      </c>
      <c r="AA570" t="str">
        <f t="shared" si="92"/>
        <v/>
      </c>
      <c r="AB570" t="str">
        <f t="shared" si="92"/>
        <v/>
      </c>
      <c r="AC570" t="str">
        <f t="shared" si="92"/>
        <v/>
      </c>
      <c r="AD570" t="str">
        <f t="shared" si="92"/>
        <v/>
      </c>
      <c r="AE570" t="str">
        <f t="shared" si="92"/>
        <v/>
      </c>
      <c r="AF570" t="str">
        <f t="shared" si="92"/>
        <v/>
      </c>
      <c r="AG570" t="str">
        <f t="shared" si="92"/>
        <v/>
      </c>
      <c r="AH570">
        <f t="shared" si="84"/>
        <v>0</v>
      </c>
      <c r="AI570">
        <f t="shared" si="85"/>
        <v>0</v>
      </c>
    </row>
    <row r="571" spans="2:35" ht="25.5" hidden="1" x14ac:dyDescent="0.2">
      <c r="B571" s="21" t="str">
        <f>IF(ISNA(LOOKUP($C571,BLIOTECAS!$B$1:$B$27,BLIOTECAS!C$1:C$27)),"",LOOKUP($C571,BLIOTECAS!$B$1:$B$27,BLIOTECAS!C$1:C$27))</f>
        <v/>
      </c>
      <c r="C571" t="str">
        <f>TABLA!E571</f>
        <v>F. Ciencias Geológicas</v>
      </c>
      <c r="D571" s="134">
        <f>TABLA!AV571</f>
        <v>0</v>
      </c>
      <c r="E571" s="271" t="str">
        <f>TABLA!BA571</f>
        <v>Se debería mantener las condiciones de silencio por parte del personal de la Biblioteca que sin querer hablan en voz alta y resulta molesto para los estudiantes</v>
      </c>
      <c r="F571" t="str">
        <f t="shared" si="93"/>
        <v/>
      </c>
      <c r="G571" t="str">
        <f t="shared" si="93"/>
        <v/>
      </c>
      <c r="H571" t="str">
        <f t="shared" si="93"/>
        <v/>
      </c>
      <c r="I571" t="str">
        <f t="shared" si="93"/>
        <v/>
      </c>
      <c r="J571" t="str">
        <f t="shared" si="93"/>
        <v/>
      </c>
      <c r="K571" t="str">
        <f t="shared" si="93"/>
        <v/>
      </c>
      <c r="L571" t="str">
        <f t="shared" si="93"/>
        <v/>
      </c>
      <c r="M571" t="str">
        <f t="shared" si="93"/>
        <v/>
      </c>
      <c r="N571" t="str">
        <f t="shared" si="93"/>
        <v/>
      </c>
      <c r="O571" t="str">
        <f t="shared" si="93"/>
        <v/>
      </c>
      <c r="P571" t="str">
        <f t="shared" si="93"/>
        <v/>
      </c>
      <c r="Q571" t="str">
        <f t="shared" si="93"/>
        <v/>
      </c>
      <c r="R571" t="str">
        <f t="shared" si="93"/>
        <v/>
      </c>
      <c r="S571" t="str">
        <f t="shared" si="93"/>
        <v/>
      </c>
      <c r="T571" t="str">
        <f t="shared" si="93"/>
        <v/>
      </c>
      <c r="U571" t="str">
        <f t="shared" si="93"/>
        <v/>
      </c>
      <c r="V571" t="str">
        <f t="shared" si="92"/>
        <v/>
      </c>
      <c r="W571" t="str">
        <f t="shared" si="92"/>
        <v/>
      </c>
      <c r="X571" t="str">
        <f t="shared" si="92"/>
        <v/>
      </c>
      <c r="Y571" t="str">
        <f t="shared" si="92"/>
        <v/>
      </c>
      <c r="Z571" t="str">
        <f t="shared" si="92"/>
        <v/>
      </c>
      <c r="AA571" t="str">
        <f t="shared" si="92"/>
        <v>x</v>
      </c>
      <c r="AB571" t="str">
        <f t="shared" si="92"/>
        <v/>
      </c>
      <c r="AC571" t="str">
        <f t="shared" si="92"/>
        <v/>
      </c>
      <c r="AD571" t="str">
        <f t="shared" si="92"/>
        <v/>
      </c>
      <c r="AE571" t="str">
        <f t="shared" si="92"/>
        <v/>
      </c>
      <c r="AF571" t="str">
        <f t="shared" si="92"/>
        <v/>
      </c>
      <c r="AG571" t="str">
        <f t="shared" si="92"/>
        <v/>
      </c>
      <c r="AH571">
        <f t="shared" si="84"/>
        <v>0</v>
      </c>
      <c r="AI571">
        <f t="shared" si="85"/>
        <v>1</v>
      </c>
    </row>
    <row r="572" spans="2:35" hidden="1" x14ac:dyDescent="0.2">
      <c r="B572" s="21" t="str">
        <f>IF(ISNA(LOOKUP($C572,BLIOTECAS!$B$1:$B$27,BLIOTECAS!C$1:C$27)),"",LOOKUP($C572,BLIOTECAS!$B$1:$B$27,BLIOTECAS!C$1:C$27))</f>
        <v/>
      </c>
      <c r="C572" t="str">
        <f>TABLA!E572</f>
        <v>F. Ciencias de la Información</v>
      </c>
      <c r="D572" s="134">
        <f>TABLA!AV572</f>
        <v>0</v>
      </c>
      <c r="E572" s="271">
        <f>TABLA!BA572</f>
        <v>0</v>
      </c>
      <c r="F572" t="str">
        <f t="shared" si="93"/>
        <v/>
      </c>
      <c r="G572" t="str">
        <f t="shared" si="93"/>
        <v/>
      </c>
      <c r="H572" t="str">
        <f t="shared" si="93"/>
        <v/>
      </c>
      <c r="I572" t="str">
        <f t="shared" si="93"/>
        <v/>
      </c>
      <c r="J572" t="str">
        <f t="shared" si="93"/>
        <v/>
      </c>
      <c r="K572" t="str">
        <f t="shared" si="93"/>
        <v/>
      </c>
      <c r="L572" t="str">
        <f t="shared" si="93"/>
        <v/>
      </c>
      <c r="M572" t="str">
        <f t="shared" si="93"/>
        <v/>
      </c>
      <c r="N572" t="str">
        <f t="shared" si="93"/>
        <v/>
      </c>
      <c r="O572" t="str">
        <f t="shared" si="93"/>
        <v/>
      </c>
      <c r="P572" t="str">
        <f t="shared" si="93"/>
        <v/>
      </c>
      <c r="Q572" t="str">
        <f t="shared" si="93"/>
        <v/>
      </c>
      <c r="R572" t="str">
        <f t="shared" si="93"/>
        <v/>
      </c>
      <c r="S572" t="str">
        <f t="shared" si="93"/>
        <v/>
      </c>
      <c r="T572" t="str">
        <f t="shared" si="93"/>
        <v/>
      </c>
      <c r="U572" t="str">
        <f t="shared" si="93"/>
        <v/>
      </c>
      <c r="V572" t="str">
        <f t="shared" si="92"/>
        <v/>
      </c>
      <c r="W572" t="str">
        <f t="shared" si="92"/>
        <v/>
      </c>
      <c r="X572" t="str">
        <f t="shared" si="92"/>
        <v/>
      </c>
      <c r="Y572" t="str">
        <f t="shared" si="92"/>
        <v/>
      </c>
      <c r="Z572" t="str">
        <f t="shared" si="92"/>
        <v/>
      </c>
      <c r="AA572" t="str">
        <f t="shared" si="92"/>
        <v/>
      </c>
      <c r="AB572" t="str">
        <f t="shared" si="92"/>
        <v/>
      </c>
      <c r="AC572" t="str">
        <f t="shared" si="92"/>
        <v/>
      </c>
      <c r="AD572" t="str">
        <f t="shared" si="92"/>
        <v/>
      </c>
      <c r="AE572" t="str">
        <f t="shared" si="92"/>
        <v/>
      </c>
      <c r="AF572" t="str">
        <f t="shared" si="92"/>
        <v/>
      </c>
      <c r="AG572" t="str">
        <f t="shared" si="92"/>
        <v/>
      </c>
      <c r="AH572">
        <f t="shared" si="84"/>
        <v>0</v>
      </c>
      <c r="AI572">
        <f t="shared" si="85"/>
        <v>0</v>
      </c>
    </row>
    <row r="573" spans="2:35" hidden="1" x14ac:dyDescent="0.2">
      <c r="B573" s="21" t="str">
        <f>IF(ISNA(LOOKUP($C573,BLIOTECAS!$B$1:$B$27,BLIOTECAS!C$1:C$27)),"",LOOKUP($C573,BLIOTECAS!$B$1:$B$27,BLIOTECAS!C$1:C$27))</f>
        <v/>
      </c>
      <c r="C573" t="str">
        <f>TABLA!E573</f>
        <v>F. Psicología</v>
      </c>
      <c r="D573" s="134">
        <f>TABLA!AV573</f>
        <v>0</v>
      </c>
      <c r="E573" s="271">
        <f>TABLA!BA573</f>
        <v>0</v>
      </c>
      <c r="F573" t="str">
        <f t="shared" si="93"/>
        <v/>
      </c>
      <c r="G573" t="str">
        <f t="shared" si="93"/>
        <v/>
      </c>
      <c r="H573" t="str">
        <f t="shared" si="93"/>
        <v/>
      </c>
      <c r="I573" t="str">
        <f t="shared" si="93"/>
        <v/>
      </c>
      <c r="J573" t="str">
        <f t="shared" si="93"/>
        <v/>
      </c>
      <c r="K573" t="str">
        <f t="shared" si="93"/>
        <v/>
      </c>
      <c r="L573" t="str">
        <f t="shared" si="93"/>
        <v/>
      </c>
      <c r="M573" t="str">
        <f t="shared" si="93"/>
        <v/>
      </c>
      <c r="N573" t="str">
        <f t="shared" si="93"/>
        <v/>
      </c>
      <c r="O573" t="str">
        <f t="shared" si="93"/>
        <v/>
      </c>
      <c r="P573" t="str">
        <f t="shared" si="93"/>
        <v/>
      </c>
      <c r="Q573" t="str">
        <f t="shared" si="93"/>
        <v/>
      </c>
      <c r="R573" t="str">
        <f t="shared" si="93"/>
        <v/>
      </c>
      <c r="S573" t="str">
        <f t="shared" si="93"/>
        <v/>
      </c>
      <c r="T573" t="str">
        <f t="shared" si="93"/>
        <v/>
      </c>
      <c r="U573" t="str">
        <f t="shared" si="93"/>
        <v/>
      </c>
      <c r="V573" t="str">
        <f t="shared" si="92"/>
        <v/>
      </c>
      <c r="W573" t="str">
        <f t="shared" si="92"/>
        <v/>
      </c>
      <c r="X573" t="str">
        <f t="shared" si="92"/>
        <v/>
      </c>
      <c r="Y573" t="str">
        <f t="shared" si="92"/>
        <v/>
      </c>
      <c r="Z573" t="str">
        <f t="shared" si="92"/>
        <v/>
      </c>
      <c r="AA573" t="str">
        <f t="shared" si="92"/>
        <v/>
      </c>
      <c r="AB573" t="str">
        <f t="shared" si="92"/>
        <v/>
      </c>
      <c r="AC573" t="str">
        <f t="shared" si="92"/>
        <v/>
      </c>
      <c r="AD573" t="str">
        <f t="shared" si="92"/>
        <v/>
      </c>
      <c r="AE573" t="str">
        <f t="shared" si="92"/>
        <v/>
      </c>
      <c r="AF573" t="str">
        <f t="shared" si="92"/>
        <v/>
      </c>
      <c r="AG573" t="str">
        <f t="shared" si="92"/>
        <v/>
      </c>
      <c r="AH573">
        <f t="shared" si="84"/>
        <v>0</v>
      </c>
      <c r="AI573">
        <f t="shared" si="85"/>
        <v>0</v>
      </c>
    </row>
    <row r="574" spans="2:35" hidden="1" x14ac:dyDescent="0.2">
      <c r="B574" s="21" t="str">
        <f>IF(ISNA(LOOKUP($C574,BLIOTECAS!$B$1:$B$27,BLIOTECAS!C$1:C$27)),"",LOOKUP($C574,BLIOTECAS!$B$1:$B$27,BLIOTECAS!C$1:C$27))</f>
        <v/>
      </c>
      <c r="C574" t="str">
        <f>TABLA!E574</f>
        <v>F. Ciencias Biológicas</v>
      </c>
      <c r="D574" s="134">
        <f>TABLA!AV574</f>
        <v>0</v>
      </c>
      <c r="E574" s="271">
        <f>TABLA!BA574</f>
        <v>0</v>
      </c>
      <c r="F574" t="str">
        <f t="shared" si="93"/>
        <v/>
      </c>
      <c r="G574" t="str">
        <f t="shared" si="93"/>
        <v/>
      </c>
      <c r="H574" t="str">
        <f t="shared" si="93"/>
        <v/>
      </c>
      <c r="I574" t="str">
        <f t="shared" si="93"/>
        <v/>
      </c>
      <c r="J574" t="str">
        <f t="shared" si="93"/>
        <v/>
      </c>
      <c r="K574" t="str">
        <f t="shared" si="93"/>
        <v/>
      </c>
      <c r="L574" t="str">
        <f t="shared" si="93"/>
        <v/>
      </c>
      <c r="M574" t="str">
        <f t="shared" si="93"/>
        <v/>
      </c>
      <c r="N574" t="str">
        <f t="shared" si="93"/>
        <v/>
      </c>
      <c r="O574" t="str">
        <f t="shared" si="93"/>
        <v/>
      </c>
      <c r="P574" t="str">
        <f t="shared" si="93"/>
        <v/>
      </c>
      <c r="Q574" t="str">
        <f t="shared" si="93"/>
        <v/>
      </c>
      <c r="R574" t="str">
        <f t="shared" si="93"/>
        <v/>
      </c>
      <c r="S574" t="str">
        <f t="shared" si="93"/>
        <v/>
      </c>
      <c r="T574" t="str">
        <f t="shared" si="93"/>
        <v/>
      </c>
      <c r="U574" t="str">
        <f t="shared" si="93"/>
        <v/>
      </c>
      <c r="V574" t="str">
        <f t="shared" si="92"/>
        <v/>
      </c>
      <c r="W574" t="str">
        <f t="shared" si="92"/>
        <v/>
      </c>
      <c r="X574" t="str">
        <f t="shared" si="92"/>
        <v/>
      </c>
      <c r="Y574" t="str">
        <f t="shared" si="92"/>
        <v/>
      </c>
      <c r="Z574" t="str">
        <f t="shared" si="92"/>
        <v/>
      </c>
      <c r="AA574" t="str">
        <f t="shared" si="92"/>
        <v/>
      </c>
      <c r="AB574" t="str">
        <f t="shared" si="92"/>
        <v/>
      </c>
      <c r="AC574" t="str">
        <f t="shared" si="92"/>
        <v/>
      </c>
      <c r="AD574" t="str">
        <f t="shared" si="92"/>
        <v/>
      </c>
      <c r="AE574" t="str">
        <f t="shared" si="92"/>
        <v/>
      </c>
      <c r="AF574" t="str">
        <f t="shared" si="92"/>
        <v/>
      </c>
      <c r="AG574" t="str">
        <f t="shared" si="92"/>
        <v/>
      </c>
      <c r="AH574">
        <f t="shared" ref="AH574:AH607" si="94">COUNTIF(D574,"&lt;&gt;0")</f>
        <v>0</v>
      </c>
      <c r="AI574">
        <f t="shared" ref="AI574:AI607" si="95">COUNTIF(E574,"&lt;&gt;0")</f>
        <v>0</v>
      </c>
    </row>
    <row r="575" spans="2:35" hidden="1" x14ac:dyDescent="0.2">
      <c r="B575" s="21" t="str">
        <f>IF(ISNA(LOOKUP($C575,BLIOTECAS!$B$1:$B$27,BLIOTECAS!C$1:C$27)),"",LOOKUP($C575,BLIOTECAS!$B$1:$B$27,BLIOTECAS!C$1:C$27))</f>
        <v/>
      </c>
      <c r="C575" t="str">
        <f>TABLA!E575</f>
        <v>F. Veterinaria</v>
      </c>
      <c r="D575" s="134">
        <f>TABLA!AV575</f>
        <v>0</v>
      </c>
      <c r="E575" s="271">
        <f>TABLA!BA575</f>
        <v>0</v>
      </c>
      <c r="F575" t="str">
        <f t="shared" si="93"/>
        <v/>
      </c>
      <c r="G575" t="str">
        <f t="shared" si="93"/>
        <v/>
      </c>
      <c r="H575" t="str">
        <f t="shared" si="93"/>
        <v/>
      </c>
      <c r="I575" t="str">
        <f t="shared" si="93"/>
        <v/>
      </c>
      <c r="J575" t="str">
        <f t="shared" si="93"/>
        <v/>
      </c>
      <c r="K575" t="str">
        <f t="shared" si="93"/>
        <v/>
      </c>
      <c r="L575" t="str">
        <f t="shared" si="93"/>
        <v/>
      </c>
      <c r="M575" t="str">
        <f t="shared" si="93"/>
        <v/>
      </c>
      <c r="N575" t="str">
        <f t="shared" si="93"/>
        <v/>
      </c>
      <c r="O575" t="str">
        <f t="shared" si="93"/>
        <v/>
      </c>
      <c r="P575" t="str">
        <f t="shared" si="93"/>
        <v/>
      </c>
      <c r="Q575" t="str">
        <f t="shared" si="93"/>
        <v/>
      </c>
      <c r="R575" t="str">
        <f t="shared" si="93"/>
        <v/>
      </c>
      <c r="S575" t="str">
        <f t="shared" si="93"/>
        <v/>
      </c>
      <c r="T575" t="str">
        <f t="shared" si="93"/>
        <v/>
      </c>
      <c r="U575" t="str">
        <f t="shared" si="93"/>
        <v/>
      </c>
      <c r="V575" t="str">
        <f t="shared" si="92"/>
        <v/>
      </c>
      <c r="W575" t="str">
        <f t="shared" si="92"/>
        <v/>
      </c>
      <c r="X575" t="str">
        <f t="shared" si="92"/>
        <v/>
      </c>
      <c r="Y575" t="str">
        <f t="shared" si="92"/>
        <v/>
      </c>
      <c r="Z575" t="str">
        <f t="shared" si="92"/>
        <v/>
      </c>
      <c r="AA575" t="str">
        <f t="shared" si="92"/>
        <v/>
      </c>
      <c r="AB575" t="str">
        <f t="shared" si="92"/>
        <v/>
      </c>
      <c r="AC575" t="str">
        <f t="shared" si="92"/>
        <v/>
      </c>
      <c r="AD575" t="str">
        <f t="shared" si="92"/>
        <v/>
      </c>
      <c r="AE575" t="str">
        <f t="shared" si="92"/>
        <v/>
      </c>
      <c r="AF575" t="str">
        <f t="shared" si="92"/>
        <v/>
      </c>
      <c r="AG575" t="str">
        <f t="shared" si="92"/>
        <v/>
      </c>
      <c r="AH575">
        <f t="shared" si="94"/>
        <v>0</v>
      </c>
      <c r="AI575">
        <f t="shared" si="95"/>
        <v>0</v>
      </c>
    </row>
    <row r="576" spans="2:35" hidden="1" x14ac:dyDescent="0.2">
      <c r="B576" s="21" t="str">
        <f>IF(ISNA(LOOKUP($C576,BLIOTECAS!$B$1:$B$27,BLIOTECAS!C$1:C$27)),"",LOOKUP($C576,BLIOTECAS!$B$1:$B$27,BLIOTECAS!C$1:C$27))</f>
        <v/>
      </c>
      <c r="C576" t="str">
        <f>TABLA!E576</f>
        <v>F. Comercio y Turismo</v>
      </c>
      <c r="D576" s="134">
        <f>TABLA!AV576</f>
        <v>0</v>
      </c>
      <c r="E576" s="271">
        <f>TABLA!BA576</f>
        <v>0</v>
      </c>
      <c r="F576" t="str">
        <f t="shared" si="93"/>
        <v/>
      </c>
      <c r="G576" t="str">
        <f t="shared" si="93"/>
        <v/>
      </c>
      <c r="H576" t="str">
        <f t="shared" si="93"/>
        <v/>
      </c>
      <c r="I576" t="str">
        <f t="shared" si="93"/>
        <v/>
      </c>
      <c r="J576" t="str">
        <f t="shared" si="93"/>
        <v/>
      </c>
      <c r="K576" t="str">
        <f t="shared" si="93"/>
        <v/>
      </c>
      <c r="L576" t="str">
        <f t="shared" si="93"/>
        <v/>
      </c>
      <c r="M576" t="str">
        <f t="shared" si="93"/>
        <v/>
      </c>
      <c r="N576" t="str">
        <f t="shared" si="93"/>
        <v/>
      </c>
      <c r="O576" t="str">
        <f t="shared" si="93"/>
        <v/>
      </c>
      <c r="P576" t="str">
        <f t="shared" si="93"/>
        <v/>
      </c>
      <c r="Q576" t="str">
        <f t="shared" si="93"/>
        <v/>
      </c>
      <c r="R576" t="str">
        <f t="shared" si="93"/>
        <v/>
      </c>
      <c r="S576" t="str">
        <f t="shared" si="93"/>
        <v/>
      </c>
      <c r="T576" t="str">
        <f t="shared" si="93"/>
        <v/>
      </c>
      <c r="U576" t="str">
        <f t="shared" ref="U576:AG591" si="96">IFERROR((IF(FIND(U$1,$E576,1)&gt;0,"x")),"")</f>
        <v/>
      </c>
      <c r="V576" t="str">
        <f t="shared" si="96"/>
        <v/>
      </c>
      <c r="W576" t="str">
        <f t="shared" si="96"/>
        <v/>
      </c>
      <c r="X576" t="str">
        <f t="shared" si="96"/>
        <v/>
      </c>
      <c r="Y576" t="str">
        <f t="shared" si="96"/>
        <v/>
      </c>
      <c r="Z576" t="str">
        <f t="shared" si="96"/>
        <v/>
      </c>
      <c r="AA576" t="str">
        <f t="shared" si="96"/>
        <v/>
      </c>
      <c r="AB576" t="str">
        <f t="shared" si="96"/>
        <v/>
      </c>
      <c r="AC576" t="str">
        <f t="shared" si="96"/>
        <v/>
      </c>
      <c r="AD576" t="str">
        <f t="shared" si="96"/>
        <v/>
      </c>
      <c r="AE576" t="str">
        <f t="shared" si="96"/>
        <v/>
      </c>
      <c r="AF576" t="str">
        <f t="shared" si="96"/>
        <v/>
      </c>
      <c r="AG576" t="str">
        <f t="shared" si="96"/>
        <v/>
      </c>
      <c r="AH576">
        <f t="shared" si="94"/>
        <v>0</v>
      </c>
      <c r="AI576">
        <f t="shared" si="95"/>
        <v>0</v>
      </c>
    </row>
    <row r="577" spans="2:35" ht="25.5" hidden="1" x14ac:dyDescent="0.2">
      <c r="B577" s="21" t="str">
        <f>IF(ISNA(LOOKUP($C577,BLIOTECAS!$B$1:$B$27,BLIOTECAS!C$1:C$27)),"",LOOKUP($C577,BLIOTECAS!$B$1:$B$27,BLIOTECAS!C$1:C$27))</f>
        <v/>
      </c>
      <c r="C577" t="str">
        <f>TABLA!E577</f>
        <v>F. Ciencias de la Información</v>
      </c>
      <c r="D577" s="134" t="str">
        <f>TABLA!AV577</f>
        <v>Mayor digitalización documental, sobre todo de textos de siglos anteriores</v>
      </c>
      <c r="E577" s="271" t="str">
        <f>TABLA!BA577</f>
        <v>Digitalización de libros para que haya más opciones de consulta a través de internet.</v>
      </c>
      <c r="F577" t="str">
        <f t="shared" ref="F577:U592" si="97">IFERROR((IF(FIND(F$1,$E577,1)&gt;0,"x")),"")</f>
        <v/>
      </c>
      <c r="G577" t="str">
        <f t="shared" si="97"/>
        <v/>
      </c>
      <c r="H577" t="str">
        <f t="shared" si="97"/>
        <v/>
      </c>
      <c r="I577" t="str">
        <f t="shared" si="97"/>
        <v/>
      </c>
      <c r="J577" t="str">
        <f t="shared" si="97"/>
        <v/>
      </c>
      <c r="K577" t="str">
        <f t="shared" si="97"/>
        <v/>
      </c>
      <c r="L577" t="str">
        <f t="shared" si="97"/>
        <v/>
      </c>
      <c r="M577" t="str">
        <f t="shared" si="97"/>
        <v/>
      </c>
      <c r="N577" t="str">
        <f t="shared" si="97"/>
        <v/>
      </c>
      <c r="O577" t="str">
        <f t="shared" si="97"/>
        <v/>
      </c>
      <c r="P577" t="str">
        <f t="shared" si="97"/>
        <v/>
      </c>
      <c r="Q577" t="str">
        <f t="shared" si="97"/>
        <v/>
      </c>
      <c r="R577" t="str">
        <f t="shared" si="97"/>
        <v/>
      </c>
      <c r="S577" t="str">
        <f t="shared" si="97"/>
        <v/>
      </c>
      <c r="T577" t="str">
        <f t="shared" si="97"/>
        <v/>
      </c>
      <c r="U577" t="str">
        <f t="shared" si="97"/>
        <v/>
      </c>
      <c r="V577" t="str">
        <f t="shared" si="96"/>
        <v/>
      </c>
      <c r="W577" t="str">
        <f t="shared" si="96"/>
        <v/>
      </c>
      <c r="X577" t="str">
        <f t="shared" si="96"/>
        <v/>
      </c>
      <c r="Y577" t="str">
        <f t="shared" si="96"/>
        <v/>
      </c>
      <c r="Z577" t="str">
        <f t="shared" si="96"/>
        <v/>
      </c>
      <c r="AA577" t="str">
        <f t="shared" si="96"/>
        <v/>
      </c>
      <c r="AB577" t="str">
        <f t="shared" si="96"/>
        <v/>
      </c>
      <c r="AC577" t="str">
        <f t="shared" si="96"/>
        <v/>
      </c>
      <c r="AD577" t="str">
        <f t="shared" si="96"/>
        <v/>
      </c>
      <c r="AE577" t="str">
        <f t="shared" si="96"/>
        <v/>
      </c>
      <c r="AF577" t="str">
        <f t="shared" si="96"/>
        <v/>
      </c>
      <c r="AG577" t="str">
        <f t="shared" si="96"/>
        <v/>
      </c>
      <c r="AH577">
        <f t="shared" si="94"/>
        <v>1</v>
      </c>
      <c r="AI577">
        <f t="shared" si="95"/>
        <v>1</v>
      </c>
    </row>
    <row r="578" spans="2:35" hidden="1" x14ac:dyDescent="0.2">
      <c r="B578" s="21" t="str">
        <f>IF(ISNA(LOOKUP($C578,BLIOTECAS!$B$1:$B$27,BLIOTECAS!C$1:C$27)),"",LOOKUP($C578,BLIOTECAS!$B$1:$B$27,BLIOTECAS!C$1:C$27))</f>
        <v/>
      </c>
      <c r="C578" t="str">
        <f>TABLA!E578</f>
        <v>F. Ciencias Biológicas</v>
      </c>
      <c r="D578" s="134">
        <f>TABLA!AV578</f>
        <v>0</v>
      </c>
      <c r="E578" s="271">
        <f>TABLA!BA578</f>
        <v>0</v>
      </c>
      <c r="F578" t="str">
        <f t="shared" si="97"/>
        <v/>
      </c>
      <c r="G578" t="str">
        <f t="shared" si="97"/>
        <v/>
      </c>
      <c r="H578" t="str">
        <f t="shared" si="97"/>
        <v/>
      </c>
      <c r="I578" t="str">
        <f t="shared" si="97"/>
        <v/>
      </c>
      <c r="J578" t="str">
        <f t="shared" si="97"/>
        <v/>
      </c>
      <c r="K578" t="str">
        <f t="shared" si="97"/>
        <v/>
      </c>
      <c r="L578" t="str">
        <f t="shared" si="97"/>
        <v/>
      </c>
      <c r="M578" t="str">
        <f t="shared" si="97"/>
        <v/>
      </c>
      <c r="N578" t="str">
        <f t="shared" si="97"/>
        <v/>
      </c>
      <c r="O578" t="str">
        <f t="shared" si="97"/>
        <v/>
      </c>
      <c r="P578" t="str">
        <f t="shared" si="97"/>
        <v/>
      </c>
      <c r="Q578" t="str">
        <f t="shared" si="97"/>
        <v/>
      </c>
      <c r="R578" t="str">
        <f t="shared" si="97"/>
        <v/>
      </c>
      <c r="S578" t="str">
        <f t="shared" si="97"/>
        <v/>
      </c>
      <c r="T578" t="str">
        <f t="shared" si="97"/>
        <v/>
      </c>
      <c r="U578" t="str">
        <f t="shared" si="97"/>
        <v/>
      </c>
      <c r="V578" t="str">
        <f t="shared" si="96"/>
        <v/>
      </c>
      <c r="W578" t="str">
        <f t="shared" si="96"/>
        <v/>
      </c>
      <c r="X578" t="str">
        <f t="shared" si="96"/>
        <v/>
      </c>
      <c r="Y578" t="str">
        <f t="shared" si="96"/>
        <v/>
      </c>
      <c r="Z578" t="str">
        <f t="shared" si="96"/>
        <v/>
      </c>
      <c r="AA578" t="str">
        <f t="shared" si="96"/>
        <v/>
      </c>
      <c r="AB578" t="str">
        <f t="shared" si="96"/>
        <v/>
      </c>
      <c r="AC578" t="str">
        <f t="shared" si="96"/>
        <v/>
      </c>
      <c r="AD578" t="str">
        <f t="shared" si="96"/>
        <v/>
      </c>
      <c r="AE578" t="str">
        <f t="shared" si="96"/>
        <v/>
      </c>
      <c r="AF578" t="str">
        <f t="shared" si="96"/>
        <v/>
      </c>
      <c r="AG578" t="str">
        <f t="shared" si="96"/>
        <v/>
      </c>
      <c r="AH578">
        <f t="shared" si="94"/>
        <v>0</v>
      </c>
      <c r="AI578">
        <f t="shared" si="95"/>
        <v>0</v>
      </c>
    </row>
    <row r="579" spans="2:35" hidden="1" x14ac:dyDescent="0.2">
      <c r="B579" s="21" t="str">
        <f>IF(ISNA(LOOKUP($C579,BLIOTECAS!$B$1:$B$27,BLIOTECAS!C$1:C$27)),"",LOOKUP($C579,BLIOTECAS!$B$1:$B$27,BLIOTECAS!C$1:C$27))</f>
        <v/>
      </c>
      <c r="C579" t="str">
        <f>TABLA!E579</f>
        <v>F. Ciencias Económicas y Empresariales</v>
      </c>
      <c r="D579" s="134">
        <f>TABLA!AV579</f>
        <v>0</v>
      </c>
      <c r="E579" s="271">
        <f>TABLA!BA579</f>
        <v>0</v>
      </c>
      <c r="F579" t="str">
        <f t="shared" si="97"/>
        <v/>
      </c>
      <c r="G579" t="str">
        <f t="shared" si="97"/>
        <v/>
      </c>
      <c r="H579" t="str">
        <f t="shared" si="97"/>
        <v/>
      </c>
      <c r="I579" t="str">
        <f t="shared" si="97"/>
        <v/>
      </c>
      <c r="J579" t="str">
        <f t="shared" si="97"/>
        <v/>
      </c>
      <c r="K579" t="str">
        <f t="shared" si="97"/>
        <v/>
      </c>
      <c r="L579" t="str">
        <f t="shared" si="97"/>
        <v/>
      </c>
      <c r="M579" t="str">
        <f t="shared" si="97"/>
        <v/>
      </c>
      <c r="N579" t="str">
        <f t="shared" si="97"/>
        <v/>
      </c>
      <c r="O579" t="str">
        <f t="shared" si="97"/>
        <v/>
      </c>
      <c r="P579" t="str">
        <f t="shared" si="97"/>
        <v/>
      </c>
      <c r="Q579" t="str">
        <f t="shared" si="97"/>
        <v/>
      </c>
      <c r="R579" t="str">
        <f t="shared" si="97"/>
        <v/>
      </c>
      <c r="S579" t="str">
        <f t="shared" si="97"/>
        <v/>
      </c>
      <c r="T579" t="str">
        <f t="shared" si="97"/>
        <v/>
      </c>
      <c r="U579" t="str">
        <f t="shared" si="97"/>
        <v/>
      </c>
      <c r="V579" t="str">
        <f t="shared" si="96"/>
        <v/>
      </c>
      <c r="W579" t="str">
        <f t="shared" si="96"/>
        <v/>
      </c>
      <c r="X579" t="str">
        <f t="shared" si="96"/>
        <v/>
      </c>
      <c r="Y579" t="str">
        <f t="shared" si="96"/>
        <v/>
      </c>
      <c r="Z579" t="str">
        <f t="shared" si="96"/>
        <v/>
      </c>
      <c r="AA579" t="str">
        <f t="shared" si="96"/>
        <v/>
      </c>
      <c r="AB579" t="str">
        <f t="shared" si="96"/>
        <v/>
      </c>
      <c r="AC579" t="str">
        <f t="shared" si="96"/>
        <v/>
      </c>
      <c r="AD579" t="str">
        <f t="shared" si="96"/>
        <v/>
      </c>
      <c r="AE579" t="str">
        <f t="shared" si="96"/>
        <v/>
      </c>
      <c r="AF579" t="str">
        <f t="shared" si="96"/>
        <v/>
      </c>
      <c r="AG579" t="str">
        <f t="shared" si="96"/>
        <v/>
      </c>
      <c r="AH579">
        <f t="shared" si="94"/>
        <v>0</v>
      </c>
      <c r="AI579">
        <f t="shared" si="95"/>
        <v>0</v>
      </c>
    </row>
    <row r="580" spans="2:35" ht="25.5" hidden="1" x14ac:dyDescent="0.2">
      <c r="B580" s="21" t="str">
        <f>IF(ISNA(LOOKUP($C580,BLIOTECAS!$B$1:$B$27,BLIOTECAS!C$1:C$27)),"",LOOKUP($C580,BLIOTECAS!$B$1:$B$27,BLIOTECAS!C$1:C$27))</f>
        <v/>
      </c>
      <c r="C580" t="str">
        <f>TABLA!E580</f>
        <v>F. Ciencias de la Información</v>
      </c>
      <c r="D580" s="134" t="str">
        <f>TABLA!AV580</f>
        <v>Suscripción a medios digitales para profesorado y alumnado como usuarios</v>
      </c>
      <c r="E580" s="271">
        <f>TABLA!BA580</f>
        <v>0</v>
      </c>
      <c r="F580" t="str">
        <f t="shared" si="97"/>
        <v/>
      </c>
      <c r="G580" t="str">
        <f t="shared" si="97"/>
        <v/>
      </c>
      <c r="H580" t="str">
        <f t="shared" si="97"/>
        <v/>
      </c>
      <c r="I580" t="str">
        <f t="shared" si="97"/>
        <v/>
      </c>
      <c r="J580" t="str">
        <f t="shared" si="97"/>
        <v/>
      </c>
      <c r="K580" t="str">
        <f t="shared" si="97"/>
        <v/>
      </c>
      <c r="L580" t="str">
        <f t="shared" si="97"/>
        <v/>
      </c>
      <c r="M580" t="str">
        <f t="shared" si="97"/>
        <v/>
      </c>
      <c r="N580" t="str">
        <f t="shared" si="97"/>
        <v/>
      </c>
      <c r="O580" t="str">
        <f t="shared" si="97"/>
        <v/>
      </c>
      <c r="P580" t="str">
        <f t="shared" si="97"/>
        <v/>
      </c>
      <c r="Q580" t="str">
        <f t="shared" si="97"/>
        <v/>
      </c>
      <c r="R580" t="str">
        <f t="shared" si="97"/>
        <v/>
      </c>
      <c r="S580" t="str">
        <f t="shared" si="97"/>
        <v/>
      </c>
      <c r="T580" t="str">
        <f t="shared" si="97"/>
        <v/>
      </c>
      <c r="U580" t="str">
        <f t="shared" si="97"/>
        <v/>
      </c>
      <c r="V580" t="str">
        <f t="shared" si="96"/>
        <v/>
      </c>
      <c r="W580" t="str">
        <f t="shared" si="96"/>
        <v/>
      </c>
      <c r="X580" t="str">
        <f t="shared" si="96"/>
        <v/>
      </c>
      <c r="Y580" t="str">
        <f t="shared" si="96"/>
        <v/>
      </c>
      <c r="Z580" t="str">
        <f t="shared" si="96"/>
        <v/>
      </c>
      <c r="AA580" t="str">
        <f t="shared" si="96"/>
        <v/>
      </c>
      <c r="AB580" t="str">
        <f t="shared" si="96"/>
        <v/>
      </c>
      <c r="AC580" t="str">
        <f t="shared" si="96"/>
        <v/>
      </c>
      <c r="AD580" t="str">
        <f t="shared" si="96"/>
        <v/>
      </c>
      <c r="AE580" t="str">
        <f t="shared" si="96"/>
        <v/>
      </c>
      <c r="AF580" t="str">
        <f t="shared" si="96"/>
        <v/>
      </c>
      <c r="AG580" t="str">
        <f t="shared" si="96"/>
        <v/>
      </c>
      <c r="AH580">
        <f t="shared" si="94"/>
        <v>1</v>
      </c>
      <c r="AI580">
        <f t="shared" si="95"/>
        <v>0</v>
      </c>
    </row>
    <row r="581" spans="2:35" hidden="1" x14ac:dyDescent="0.2">
      <c r="B581" s="21" t="str">
        <f>IF(ISNA(LOOKUP($C581,BLIOTECAS!$B$1:$B$27,BLIOTECAS!C$1:C$27)),"",LOOKUP($C581,BLIOTECAS!$B$1:$B$27,BLIOTECAS!C$1:C$27))</f>
        <v/>
      </c>
      <c r="C581" t="str">
        <f>TABLA!E581</f>
        <v>F. Óptica y Optometría</v>
      </c>
      <c r="D581" s="134">
        <f>TABLA!AV581</f>
        <v>0</v>
      </c>
      <c r="E581" s="271">
        <f>TABLA!BA581</f>
        <v>0</v>
      </c>
      <c r="F581" t="str">
        <f t="shared" si="97"/>
        <v/>
      </c>
      <c r="G581" t="str">
        <f t="shared" si="97"/>
        <v/>
      </c>
      <c r="H581" t="str">
        <f t="shared" si="97"/>
        <v/>
      </c>
      <c r="I581" t="str">
        <f t="shared" si="97"/>
        <v/>
      </c>
      <c r="J581" t="str">
        <f t="shared" si="97"/>
        <v/>
      </c>
      <c r="K581" t="str">
        <f t="shared" si="97"/>
        <v/>
      </c>
      <c r="L581" t="str">
        <f t="shared" si="97"/>
        <v/>
      </c>
      <c r="M581" t="str">
        <f t="shared" si="97"/>
        <v/>
      </c>
      <c r="N581" t="str">
        <f t="shared" si="97"/>
        <v/>
      </c>
      <c r="O581" t="str">
        <f t="shared" si="97"/>
        <v/>
      </c>
      <c r="P581" t="str">
        <f t="shared" si="97"/>
        <v/>
      </c>
      <c r="Q581" t="str">
        <f t="shared" si="97"/>
        <v/>
      </c>
      <c r="R581" t="str">
        <f t="shared" si="97"/>
        <v/>
      </c>
      <c r="S581" t="str">
        <f t="shared" si="97"/>
        <v/>
      </c>
      <c r="T581" t="str">
        <f t="shared" si="97"/>
        <v/>
      </c>
      <c r="U581" t="str">
        <f t="shared" si="97"/>
        <v/>
      </c>
      <c r="V581" t="str">
        <f t="shared" si="96"/>
        <v/>
      </c>
      <c r="W581" t="str">
        <f t="shared" si="96"/>
        <v/>
      </c>
      <c r="X581" t="str">
        <f t="shared" si="96"/>
        <v/>
      </c>
      <c r="Y581" t="str">
        <f t="shared" si="96"/>
        <v/>
      </c>
      <c r="Z581" t="str">
        <f t="shared" si="96"/>
        <v/>
      </c>
      <c r="AA581" t="str">
        <f t="shared" si="96"/>
        <v/>
      </c>
      <c r="AB581" t="str">
        <f t="shared" si="96"/>
        <v/>
      </c>
      <c r="AC581" t="str">
        <f t="shared" si="96"/>
        <v/>
      </c>
      <c r="AD581" t="str">
        <f t="shared" si="96"/>
        <v/>
      </c>
      <c r="AE581" t="str">
        <f t="shared" si="96"/>
        <v/>
      </c>
      <c r="AF581" t="str">
        <f t="shared" si="96"/>
        <v/>
      </c>
      <c r="AG581" t="str">
        <f t="shared" si="96"/>
        <v/>
      </c>
      <c r="AH581">
        <f t="shared" si="94"/>
        <v>0</v>
      </c>
      <c r="AI581">
        <f t="shared" si="95"/>
        <v>0</v>
      </c>
    </row>
    <row r="582" spans="2:35" hidden="1" x14ac:dyDescent="0.2">
      <c r="B582" s="21" t="str">
        <f>IF(ISNA(LOOKUP($C582,BLIOTECAS!$B$1:$B$27,BLIOTECAS!C$1:C$27)),"",LOOKUP($C582,BLIOTECAS!$B$1:$B$27,BLIOTECAS!C$1:C$27))</f>
        <v/>
      </c>
      <c r="C582">
        <f>TABLA!E582</f>
        <v>0</v>
      </c>
      <c r="D582" s="134">
        <f>TABLA!AV582</f>
        <v>0</v>
      </c>
      <c r="E582" s="271">
        <f>TABLA!BA582</f>
        <v>0</v>
      </c>
      <c r="F582" t="str">
        <f t="shared" si="97"/>
        <v/>
      </c>
      <c r="G582" t="str">
        <f t="shared" si="97"/>
        <v/>
      </c>
      <c r="H582" t="str">
        <f t="shared" si="97"/>
        <v/>
      </c>
      <c r="I582" t="str">
        <f t="shared" si="97"/>
        <v/>
      </c>
      <c r="J582" t="str">
        <f t="shared" si="97"/>
        <v/>
      </c>
      <c r="K582" t="str">
        <f t="shared" si="97"/>
        <v/>
      </c>
      <c r="L582" t="str">
        <f t="shared" si="97"/>
        <v/>
      </c>
      <c r="M582" t="str">
        <f t="shared" si="97"/>
        <v/>
      </c>
      <c r="N582" t="str">
        <f t="shared" si="97"/>
        <v/>
      </c>
      <c r="O582" t="str">
        <f t="shared" si="97"/>
        <v/>
      </c>
      <c r="P582" t="str">
        <f t="shared" si="97"/>
        <v/>
      </c>
      <c r="Q582" t="str">
        <f t="shared" si="97"/>
        <v/>
      </c>
      <c r="R582" t="str">
        <f t="shared" si="97"/>
        <v/>
      </c>
      <c r="S582" t="str">
        <f t="shared" si="97"/>
        <v/>
      </c>
      <c r="T582" t="str">
        <f t="shared" si="97"/>
        <v/>
      </c>
      <c r="U582" t="str">
        <f t="shared" si="97"/>
        <v/>
      </c>
      <c r="V582" t="str">
        <f t="shared" si="96"/>
        <v/>
      </c>
      <c r="W582" t="str">
        <f t="shared" si="96"/>
        <v/>
      </c>
      <c r="X582" t="str">
        <f t="shared" si="96"/>
        <v/>
      </c>
      <c r="Y582" t="str">
        <f t="shared" si="96"/>
        <v/>
      </c>
      <c r="Z582" t="str">
        <f t="shared" si="96"/>
        <v/>
      </c>
      <c r="AA582" t="str">
        <f t="shared" si="96"/>
        <v/>
      </c>
      <c r="AB582" t="str">
        <f t="shared" si="96"/>
        <v/>
      </c>
      <c r="AC582" t="str">
        <f t="shared" si="96"/>
        <v/>
      </c>
      <c r="AD582" t="str">
        <f t="shared" si="96"/>
        <v/>
      </c>
      <c r="AE582" t="str">
        <f t="shared" si="96"/>
        <v/>
      </c>
      <c r="AF582" t="str">
        <f t="shared" si="96"/>
        <v/>
      </c>
      <c r="AG582" t="str">
        <f t="shared" si="96"/>
        <v/>
      </c>
      <c r="AH582">
        <f t="shared" si="94"/>
        <v>0</v>
      </c>
      <c r="AI582">
        <f t="shared" si="95"/>
        <v>0</v>
      </c>
    </row>
    <row r="583" spans="2:35" hidden="1" x14ac:dyDescent="0.2">
      <c r="B583" s="21" t="str">
        <f>IF(ISNA(LOOKUP($C583,BLIOTECAS!$B$1:$B$27,BLIOTECAS!C$1:C$27)),"",LOOKUP($C583,BLIOTECAS!$B$1:$B$27,BLIOTECAS!C$1:C$27))</f>
        <v/>
      </c>
      <c r="C583" t="str">
        <f>TABLA!E583</f>
        <v>F. Geografía e Historia</v>
      </c>
      <c r="D583" s="134">
        <f>TABLA!AV583</f>
        <v>0</v>
      </c>
      <c r="E583" s="271">
        <f>TABLA!BA583</f>
        <v>0</v>
      </c>
      <c r="F583" t="str">
        <f t="shared" si="97"/>
        <v/>
      </c>
      <c r="G583" t="str">
        <f t="shared" si="97"/>
        <v/>
      </c>
      <c r="H583" t="str">
        <f t="shared" si="97"/>
        <v/>
      </c>
      <c r="I583" t="str">
        <f t="shared" si="97"/>
        <v/>
      </c>
      <c r="J583" t="str">
        <f t="shared" si="97"/>
        <v/>
      </c>
      <c r="K583" t="str">
        <f t="shared" si="97"/>
        <v/>
      </c>
      <c r="L583" t="str">
        <f t="shared" si="97"/>
        <v/>
      </c>
      <c r="M583" t="str">
        <f t="shared" si="97"/>
        <v/>
      </c>
      <c r="N583" t="str">
        <f t="shared" si="97"/>
        <v/>
      </c>
      <c r="O583" t="str">
        <f t="shared" si="97"/>
        <v/>
      </c>
      <c r="P583" t="str">
        <f t="shared" si="97"/>
        <v/>
      </c>
      <c r="Q583" t="str">
        <f t="shared" si="97"/>
        <v/>
      </c>
      <c r="R583" t="str">
        <f t="shared" si="97"/>
        <v/>
      </c>
      <c r="S583" t="str">
        <f t="shared" si="97"/>
        <v/>
      </c>
      <c r="T583" t="str">
        <f t="shared" si="97"/>
        <v/>
      </c>
      <c r="U583" t="str">
        <f t="shared" si="97"/>
        <v/>
      </c>
      <c r="V583" t="str">
        <f t="shared" si="96"/>
        <v/>
      </c>
      <c r="W583" t="str">
        <f t="shared" si="96"/>
        <v/>
      </c>
      <c r="X583" t="str">
        <f t="shared" si="96"/>
        <v/>
      </c>
      <c r="Y583" t="str">
        <f t="shared" si="96"/>
        <v/>
      </c>
      <c r="Z583" t="str">
        <f t="shared" si="96"/>
        <v/>
      </c>
      <c r="AA583" t="str">
        <f t="shared" si="96"/>
        <v/>
      </c>
      <c r="AB583" t="str">
        <f t="shared" si="96"/>
        <v/>
      </c>
      <c r="AC583" t="str">
        <f t="shared" si="96"/>
        <v/>
      </c>
      <c r="AD583" t="str">
        <f t="shared" si="96"/>
        <v/>
      </c>
      <c r="AE583" t="str">
        <f t="shared" si="96"/>
        <v/>
      </c>
      <c r="AF583" t="str">
        <f t="shared" si="96"/>
        <v/>
      </c>
      <c r="AG583" t="str">
        <f t="shared" si="96"/>
        <v/>
      </c>
      <c r="AH583">
        <f t="shared" si="94"/>
        <v>0</v>
      </c>
      <c r="AI583">
        <f t="shared" si="95"/>
        <v>0</v>
      </c>
    </row>
    <row r="584" spans="2:35" hidden="1" x14ac:dyDescent="0.2">
      <c r="B584" s="21" t="str">
        <f>IF(ISNA(LOOKUP($C584,BLIOTECAS!$B$1:$B$27,BLIOTECAS!C$1:C$27)),"",LOOKUP($C584,BLIOTECAS!$B$1:$B$27,BLIOTECAS!C$1:C$27))</f>
        <v/>
      </c>
      <c r="C584" t="str">
        <f>TABLA!E584</f>
        <v>F. Comercio y Turismo</v>
      </c>
      <c r="D584" s="134">
        <f>TABLA!AV584</f>
        <v>0</v>
      </c>
      <c r="E584" s="271">
        <f>TABLA!BA584</f>
        <v>0</v>
      </c>
      <c r="F584" t="str">
        <f t="shared" si="97"/>
        <v/>
      </c>
      <c r="G584" t="str">
        <f t="shared" si="97"/>
        <v/>
      </c>
      <c r="H584" t="str">
        <f t="shared" si="97"/>
        <v/>
      </c>
      <c r="I584" t="str">
        <f t="shared" si="97"/>
        <v/>
      </c>
      <c r="J584" t="str">
        <f t="shared" si="97"/>
        <v/>
      </c>
      <c r="K584" t="str">
        <f t="shared" si="97"/>
        <v/>
      </c>
      <c r="L584" t="str">
        <f t="shared" si="97"/>
        <v/>
      </c>
      <c r="M584" t="str">
        <f t="shared" si="97"/>
        <v/>
      </c>
      <c r="N584" t="str">
        <f t="shared" si="97"/>
        <v/>
      </c>
      <c r="O584" t="str">
        <f t="shared" si="97"/>
        <v/>
      </c>
      <c r="P584" t="str">
        <f t="shared" si="97"/>
        <v/>
      </c>
      <c r="Q584" t="str">
        <f t="shared" si="97"/>
        <v/>
      </c>
      <c r="R584" t="str">
        <f t="shared" si="97"/>
        <v/>
      </c>
      <c r="S584" t="str">
        <f t="shared" si="97"/>
        <v/>
      </c>
      <c r="T584" t="str">
        <f t="shared" si="97"/>
        <v/>
      </c>
      <c r="U584" t="str">
        <f t="shared" si="97"/>
        <v/>
      </c>
      <c r="V584" t="str">
        <f t="shared" si="96"/>
        <v/>
      </c>
      <c r="W584" t="str">
        <f t="shared" si="96"/>
        <v/>
      </c>
      <c r="X584" t="str">
        <f t="shared" si="96"/>
        <v/>
      </c>
      <c r="Y584" t="str">
        <f t="shared" si="96"/>
        <v/>
      </c>
      <c r="Z584" t="str">
        <f t="shared" si="96"/>
        <v/>
      </c>
      <c r="AA584" t="str">
        <f t="shared" si="96"/>
        <v/>
      </c>
      <c r="AB584" t="str">
        <f t="shared" si="96"/>
        <v/>
      </c>
      <c r="AC584" t="str">
        <f t="shared" si="96"/>
        <v/>
      </c>
      <c r="AD584" t="str">
        <f t="shared" si="96"/>
        <v/>
      </c>
      <c r="AE584" t="str">
        <f t="shared" si="96"/>
        <v/>
      </c>
      <c r="AF584" t="str">
        <f t="shared" si="96"/>
        <v/>
      </c>
      <c r="AG584" t="str">
        <f t="shared" si="96"/>
        <v/>
      </c>
      <c r="AH584">
        <f t="shared" si="94"/>
        <v>0</v>
      </c>
      <c r="AI584">
        <f t="shared" si="95"/>
        <v>0</v>
      </c>
    </row>
    <row r="585" spans="2:35" ht="38.25" hidden="1" x14ac:dyDescent="0.2">
      <c r="B585" s="21" t="str">
        <f>IF(ISNA(LOOKUP($C585,BLIOTECAS!$B$1:$B$27,BLIOTECAS!C$1:C$27)),"",LOOKUP($C585,BLIOTECAS!$B$1:$B$27,BLIOTECAS!C$1:C$27))</f>
        <v/>
      </c>
      <c r="C585" t="str">
        <f>TABLA!E585</f>
        <v>F. Ciencias Matemáticas</v>
      </c>
      <c r="D585" s="134" t="str">
        <f>TABLA!AV585</f>
        <v>deberia prohibirse la compra de material en formato fisico por parte de la biblioteca</v>
      </c>
      <c r="E585" s="271" t="str">
        <f>TABLA!BA585</f>
        <v>Deberia prohibirse la adquisión de material fisico en la biblioteca de Matematicas. Estaremos educando muy mal a nuestros alumnos si les seguimos referenciando mayoritariamente a libros fisicos.</v>
      </c>
      <c r="F585" t="str">
        <f t="shared" si="97"/>
        <v/>
      </c>
      <c r="G585" t="str">
        <f t="shared" si="97"/>
        <v/>
      </c>
      <c r="H585" t="str">
        <f t="shared" si="97"/>
        <v/>
      </c>
      <c r="I585" t="str">
        <f t="shared" si="97"/>
        <v/>
      </c>
      <c r="J585" t="str">
        <f t="shared" si="97"/>
        <v/>
      </c>
      <c r="K585" t="str">
        <f t="shared" si="97"/>
        <v/>
      </c>
      <c r="L585" t="str">
        <f t="shared" si="97"/>
        <v/>
      </c>
      <c r="M585" t="str">
        <f t="shared" si="97"/>
        <v/>
      </c>
      <c r="N585" t="str">
        <f t="shared" si="97"/>
        <v>x</v>
      </c>
      <c r="O585" t="str">
        <f t="shared" si="97"/>
        <v/>
      </c>
      <c r="P585" t="str">
        <f t="shared" si="97"/>
        <v/>
      </c>
      <c r="Q585" t="str">
        <f t="shared" si="97"/>
        <v/>
      </c>
      <c r="R585" t="str">
        <f t="shared" si="97"/>
        <v/>
      </c>
      <c r="S585" t="str">
        <f t="shared" si="97"/>
        <v/>
      </c>
      <c r="T585" t="str">
        <f t="shared" si="97"/>
        <v/>
      </c>
      <c r="U585" t="str">
        <f t="shared" si="97"/>
        <v/>
      </c>
      <c r="V585" t="str">
        <f t="shared" si="96"/>
        <v/>
      </c>
      <c r="W585" t="str">
        <f t="shared" si="96"/>
        <v/>
      </c>
      <c r="X585" t="str">
        <f t="shared" si="96"/>
        <v/>
      </c>
      <c r="Y585" t="str">
        <f t="shared" si="96"/>
        <v/>
      </c>
      <c r="Z585" t="str">
        <f t="shared" si="96"/>
        <v/>
      </c>
      <c r="AA585" t="str">
        <f t="shared" si="96"/>
        <v/>
      </c>
      <c r="AB585" t="str">
        <f t="shared" si="96"/>
        <v/>
      </c>
      <c r="AC585" t="str">
        <f t="shared" si="96"/>
        <v/>
      </c>
      <c r="AD585" t="str">
        <f t="shared" si="96"/>
        <v/>
      </c>
      <c r="AE585" t="str">
        <f t="shared" si="96"/>
        <v/>
      </c>
      <c r="AF585" t="str">
        <f t="shared" si="96"/>
        <v/>
      </c>
      <c r="AG585" t="str">
        <f t="shared" si="96"/>
        <v/>
      </c>
      <c r="AH585">
        <f t="shared" si="94"/>
        <v>1</v>
      </c>
      <c r="AI585">
        <f t="shared" si="95"/>
        <v>1</v>
      </c>
    </row>
    <row r="586" spans="2:35" hidden="1" x14ac:dyDescent="0.2">
      <c r="B586" s="21" t="str">
        <f>IF(ISNA(LOOKUP($C586,BLIOTECAS!$B$1:$B$27,BLIOTECAS!C$1:C$27)),"",LOOKUP($C586,BLIOTECAS!$B$1:$B$27,BLIOTECAS!C$1:C$27))</f>
        <v/>
      </c>
      <c r="C586" t="str">
        <f>TABLA!E586</f>
        <v>F. Ciencias Económicas y Empresariales</v>
      </c>
      <c r="D586" s="134">
        <f>TABLA!AV586</f>
        <v>0</v>
      </c>
      <c r="E586" s="271">
        <f>TABLA!BA586</f>
        <v>0</v>
      </c>
      <c r="F586" t="str">
        <f t="shared" si="97"/>
        <v/>
      </c>
      <c r="G586" t="str">
        <f t="shared" si="97"/>
        <v/>
      </c>
      <c r="H586" t="str">
        <f t="shared" si="97"/>
        <v/>
      </c>
      <c r="I586" t="str">
        <f t="shared" si="97"/>
        <v/>
      </c>
      <c r="J586" t="str">
        <f t="shared" si="97"/>
        <v/>
      </c>
      <c r="K586" t="str">
        <f t="shared" si="97"/>
        <v/>
      </c>
      <c r="L586" t="str">
        <f t="shared" si="97"/>
        <v/>
      </c>
      <c r="M586" t="str">
        <f t="shared" si="97"/>
        <v/>
      </c>
      <c r="N586" t="str">
        <f t="shared" si="97"/>
        <v/>
      </c>
      <c r="O586" t="str">
        <f t="shared" si="97"/>
        <v/>
      </c>
      <c r="P586" t="str">
        <f t="shared" si="97"/>
        <v/>
      </c>
      <c r="Q586" t="str">
        <f t="shared" si="97"/>
        <v/>
      </c>
      <c r="R586" t="str">
        <f t="shared" si="97"/>
        <v/>
      </c>
      <c r="S586" t="str">
        <f t="shared" si="97"/>
        <v/>
      </c>
      <c r="T586" t="str">
        <f t="shared" si="97"/>
        <v/>
      </c>
      <c r="U586" t="str">
        <f t="shared" si="97"/>
        <v/>
      </c>
      <c r="V586" t="str">
        <f t="shared" si="96"/>
        <v/>
      </c>
      <c r="W586" t="str">
        <f t="shared" si="96"/>
        <v/>
      </c>
      <c r="X586" t="str">
        <f t="shared" si="96"/>
        <v/>
      </c>
      <c r="Y586" t="str">
        <f t="shared" si="96"/>
        <v/>
      </c>
      <c r="Z586" t="str">
        <f t="shared" si="96"/>
        <v/>
      </c>
      <c r="AA586" t="str">
        <f t="shared" si="96"/>
        <v/>
      </c>
      <c r="AB586" t="str">
        <f t="shared" si="96"/>
        <v/>
      </c>
      <c r="AC586" t="str">
        <f t="shared" si="96"/>
        <v/>
      </c>
      <c r="AD586" t="str">
        <f t="shared" si="96"/>
        <v/>
      </c>
      <c r="AE586" t="str">
        <f t="shared" si="96"/>
        <v/>
      </c>
      <c r="AF586" t="str">
        <f t="shared" si="96"/>
        <v/>
      </c>
      <c r="AG586" t="str">
        <f t="shared" si="96"/>
        <v/>
      </c>
      <c r="AH586">
        <f t="shared" si="94"/>
        <v>0</v>
      </c>
      <c r="AI586">
        <f t="shared" si="95"/>
        <v>0</v>
      </c>
    </row>
    <row r="587" spans="2:35" hidden="1" x14ac:dyDescent="0.2">
      <c r="B587" s="21" t="str">
        <f>IF(ISNA(LOOKUP($C587,BLIOTECAS!$B$1:$B$27,BLIOTECAS!C$1:C$27)),"",LOOKUP($C587,BLIOTECAS!$B$1:$B$27,BLIOTECAS!C$1:C$27))</f>
        <v/>
      </c>
      <c r="C587" t="str">
        <f>TABLA!E587</f>
        <v>F. Óptica y Optometría</v>
      </c>
      <c r="D587" s="134">
        <f>TABLA!AV587</f>
        <v>0</v>
      </c>
      <c r="E587" s="271">
        <f>TABLA!BA587</f>
        <v>0</v>
      </c>
      <c r="F587" t="str">
        <f t="shared" si="97"/>
        <v/>
      </c>
      <c r="G587" t="str">
        <f t="shared" si="97"/>
        <v/>
      </c>
      <c r="H587" t="str">
        <f t="shared" si="97"/>
        <v/>
      </c>
      <c r="I587" t="str">
        <f t="shared" si="97"/>
        <v/>
      </c>
      <c r="J587" t="str">
        <f t="shared" si="97"/>
        <v/>
      </c>
      <c r="K587" t="str">
        <f t="shared" si="97"/>
        <v/>
      </c>
      <c r="L587" t="str">
        <f t="shared" si="97"/>
        <v/>
      </c>
      <c r="M587" t="str">
        <f t="shared" si="97"/>
        <v/>
      </c>
      <c r="N587" t="str">
        <f t="shared" si="97"/>
        <v/>
      </c>
      <c r="O587" t="str">
        <f t="shared" si="97"/>
        <v/>
      </c>
      <c r="P587" t="str">
        <f t="shared" si="97"/>
        <v/>
      </c>
      <c r="Q587" t="str">
        <f t="shared" si="97"/>
        <v/>
      </c>
      <c r="R587" t="str">
        <f t="shared" si="97"/>
        <v/>
      </c>
      <c r="S587" t="str">
        <f t="shared" si="97"/>
        <v/>
      </c>
      <c r="T587" t="str">
        <f t="shared" si="97"/>
        <v/>
      </c>
      <c r="U587" t="str">
        <f t="shared" si="97"/>
        <v/>
      </c>
      <c r="V587" t="str">
        <f t="shared" si="96"/>
        <v/>
      </c>
      <c r="W587" t="str">
        <f t="shared" si="96"/>
        <v/>
      </c>
      <c r="X587" t="str">
        <f t="shared" si="96"/>
        <v/>
      </c>
      <c r="Y587" t="str">
        <f t="shared" si="96"/>
        <v/>
      </c>
      <c r="Z587" t="str">
        <f t="shared" si="96"/>
        <v/>
      </c>
      <c r="AA587" t="str">
        <f t="shared" si="96"/>
        <v/>
      </c>
      <c r="AB587" t="str">
        <f t="shared" si="96"/>
        <v/>
      </c>
      <c r="AC587" t="str">
        <f t="shared" si="96"/>
        <v/>
      </c>
      <c r="AD587" t="str">
        <f t="shared" si="96"/>
        <v/>
      </c>
      <c r="AE587" t="str">
        <f t="shared" si="96"/>
        <v/>
      </c>
      <c r="AF587" t="str">
        <f t="shared" si="96"/>
        <v/>
      </c>
      <c r="AG587" t="str">
        <f t="shared" si="96"/>
        <v/>
      </c>
      <c r="AH587">
        <f t="shared" si="94"/>
        <v>0</v>
      </c>
      <c r="AI587">
        <f t="shared" si="95"/>
        <v>0</v>
      </c>
    </row>
    <row r="588" spans="2:35" hidden="1" x14ac:dyDescent="0.2">
      <c r="B588" s="21" t="str">
        <f>IF(ISNA(LOOKUP($C588,BLIOTECAS!$B$1:$B$27,BLIOTECAS!C$1:C$27)),"",LOOKUP($C588,BLIOTECAS!$B$1:$B$27,BLIOTECAS!C$1:C$27))</f>
        <v/>
      </c>
      <c r="C588" t="str">
        <f>TABLA!E588</f>
        <v>Otro</v>
      </c>
      <c r="D588" s="134">
        <f>TABLA!AV588</f>
        <v>0</v>
      </c>
      <c r="E588" s="271">
        <f>TABLA!BA588</f>
        <v>0</v>
      </c>
      <c r="F588" t="str">
        <f t="shared" si="97"/>
        <v/>
      </c>
      <c r="G588" t="str">
        <f t="shared" si="97"/>
        <v/>
      </c>
      <c r="H588" t="str">
        <f t="shared" si="97"/>
        <v/>
      </c>
      <c r="I588" t="str">
        <f t="shared" si="97"/>
        <v/>
      </c>
      <c r="J588" t="str">
        <f t="shared" si="97"/>
        <v/>
      </c>
      <c r="K588" t="str">
        <f t="shared" si="97"/>
        <v/>
      </c>
      <c r="L588" t="str">
        <f t="shared" si="97"/>
        <v/>
      </c>
      <c r="M588" t="str">
        <f t="shared" si="97"/>
        <v/>
      </c>
      <c r="N588" t="str">
        <f t="shared" si="97"/>
        <v/>
      </c>
      <c r="O588" t="str">
        <f t="shared" si="97"/>
        <v/>
      </c>
      <c r="P588" t="str">
        <f t="shared" si="97"/>
        <v/>
      </c>
      <c r="Q588" t="str">
        <f t="shared" si="97"/>
        <v/>
      </c>
      <c r="R588" t="str">
        <f t="shared" si="97"/>
        <v/>
      </c>
      <c r="S588" t="str">
        <f t="shared" si="97"/>
        <v/>
      </c>
      <c r="T588" t="str">
        <f t="shared" si="97"/>
        <v/>
      </c>
      <c r="U588" t="str">
        <f t="shared" si="97"/>
        <v/>
      </c>
      <c r="V588" t="str">
        <f t="shared" si="96"/>
        <v/>
      </c>
      <c r="W588" t="str">
        <f t="shared" si="96"/>
        <v/>
      </c>
      <c r="X588" t="str">
        <f t="shared" si="96"/>
        <v/>
      </c>
      <c r="Y588" t="str">
        <f t="shared" si="96"/>
        <v/>
      </c>
      <c r="Z588" t="str">
        <f t="shared" si="96"/>
        <v/>
      </c>
      <c r="AA588" t="str">
        <f t="shared" si="96"/>
        <v/>
      </c>
      <c r="AB588" t="str">
        <f t="shared" si="96"/>
        <v/>
      </c>
      <c r="AC588" t="str">
        <f t="shared" si="96"/>
        <v/>
      </c>
      <c r="AD588" t="str">
        <f t="shared" si="96"/>
        <v/>
      </c>
      <c r="AE588" t="str">
        <f t="shared" si="96"/>
        <v/>
      </c>
      <c r="AF588" t="str">
        <f t="shared" si="96"/>
        <v/>
      </c>
      <c r="AG588" t="str">
        <f t="shared" si="96"/>
        <v/>
      </c>
      <c r="AH588">
        <f t="shared" si="94"/>
        <v>0</v>
      </c>
      <c r="AI588">
        <f t="shared" si="95"/>
        <v>0</v>
      </c>
    </row>
    <row r="589" spans="2:35" hidden="1" x14ac:dyDescent="0.2">
      <c r="B589" s="21" t="str">
        <f>IF(ISNA(LOOKUP($C589,BLIOTECAS!$B$1:$B$27,BLIOTECAS!C$1:C$27)),"",LOOKUP($C589,BLIOTECAS!$B$1:$B$27,BLIOTECAS!C$1:C$27))</f>
        <v/>
      </c>
      <c r="C589" t="str">
        <f>TABLA!E589</f>
        <v>F. Ciencias de la Información</v>
      </c>
      <c r="D589" s="134">
        <f>TABLA!AV589</f>
        <v>0</v>
      </c>
      <c r="E589" s="271">
        <f>TABLA!BA589</f>
        <v>0</v>
      </c>
      <c r="F589" t="str">
        <f t="shared" si="97"/>
        <v/>
      </c>
      <c r="G589" t="str">
        <f t="shared" si="97"/>
        <v/>
      </c>
      <c r="H589" t="str">
        <f t="shared" si="97"/>
        <v/>
      </c>
      <c r="I589" t="str">
        <f t="shared" si="97"/>
        <v/>
      </c>
      <c r="J589" t="str">
        <f t="shared" si="97"/>
        <v/>
      </c>
      <c r="K589" t="str">
        <f t="shared" si="97"/>
        <v/>
      </c>
      <c r="L589" t="str">
        <f t="shared" si="97"/>
        <v/>
      </c>
      <c r="M589" t="str">
        <f t="shared" si="97"/>
        <v/>
      </c>
      <c r="N589" t="str">
        <f t="shared" si="97"/>
        <v/>
      </c>
      <c r="O589" t="str">
        <f t="shared" si="97"/>
        <v/>
      </c>
      <c r="P589" t="str">
        <f t="shared" si="97"/>
        <v/>
      </c>
      <c r="Q589" t="str">
        <f t="shared" si="97"/>
        <v/>
      </c>
      <c r="R589" t="str">
        <f t="shared" si="97"/>
        <v/>
      </c>
      <c r="S589" t="str">
        <f t="shared" si="97"/>
        <v/>
      </c>
      <c r="T589" t="str">
        <f t="shared" si="97"/>
        <v/>
      </c>
      <c r="U589" t="str">
        <f t="shared" si="97"/>
        <v/>
      </c>
      <c r="V589" t="str">
        <f t="shared" si="96"/>
        <v/>
      </c>
      <c r="W589" t="str">
        <f t="shared" si="96"/>
        <v/>
      </c>
      <c r="X589" t="str">
        <f t="shared" si="96"/>
        <v/>
      </c>
      <c r="Y589" t="str">
        <f t="shared" si="96"/>
        <v/>
      </c>
      <c r="Z589" t="str">
        <f t="shared" si="96"/>
        <v/>
      </c>
      <c r="AA589" t="str">
        <f t="shared" si="96"/>
        <v/>
      </c>
      <c r="AB589" t="str">
        <f t="shared" si="96"/>
        <v/>
      </c>
      <c r="AC589" t="str">
        <f t="shared" si="96"/>
        <v/>
      </c>
      <c r="AD589" t="str">
        <f t="shared" si="96"/>
        <v/>
      </c>
      <c r="AE589" t="str">
        <f t="shared" si="96"/>
        <v/>
      </c>
      <c r="AF589" t="str">
        <f t="shared" si="96"/>
        <v/>
      </c>
      <c r="AG589" t="str">
        <f t="shared" si="96"/>
        <v/>
      </c>
      <c r="AH589">
        <f t="shared" si="94"/>
        <v>0</v>
      </c>
      <c r="AI589">
        <f t="shared" si="95"/>
        <v>0</v>
      </c>
    </row>
    <row r="590" spans="2:35" x14ac:dyDescent="0.2">
      <c r="B590" s="21" t="str">
        <f>IF(ISNA(LOOKUP($C590,BLIOTECAS!$B$1:$B$27,BLIOTECAS!C$1:C$27)),"",LOOKUP($C590,BLIOTECAS!$B$1:$B$27,BLIOTECAS!C$1:C$27))</f>
        <v/>
      </c>
      <c r="C590" t="str">
        <f>TABLA!E590</f>
        <v>F. Ciencias Físicas</v>
      </c>
      <c r="D590" s="134">
        <f>TABLA!AV590</f>
        <v>0</v>
      </c>
      <c r="E590" s="271">
        <f>TABLA!BA590</f>
        <v>0</v>
      </c>
      <c r="F590" t="str">
        <f t="shared" si="97"/>
        <v/>
      </c>
      <c r="G590" t="str">
        <f t="shared" si="97"/>
        <v/>
      </c>
      <c r="H590" t="str">
        <f t="shared" si="97"/>
        <v/>
      </c>
      <c r="I590" t="str">
        <f t="shared" si="97"/>
        <v/>
      </c>
      <c r="J590" t="str">
        <f t="shared" si="97"/>
        <v/>
      </c>
      <c r="K590" t="str">
        <f t="shared" si="97"/>
        <v/>
      </c>
      <c r="L590" t="str">
        <f t="shared" si="97"/>
        <v/>
      </c>
      <c r="M590" t="str">
        <f t="shared" si="97"/>
        <v/>
      </c>
      <c r="N590" t="str">
        <f t="shared" si="97"/>
        <v/>
      </c>
      <c r="O590" t="str">
        <f t="shared" si="97"/>
        <v/>
      </c>
      <c r="P590" t="str">
        <f t="shared" si="97"/>
        <v/>
      </c>
      <c r="Q590" t="str">
        <f t="shared" si="97"/>
        <v/>
      </c>
      <c r="R590" t="str">
        <f t="shared" si="97"/>
        <v/>
      </c>
      <c r="S590" t="str">
        <f t="shared" si="97"/>
        <v/>
      </c>
      <c r="T590" t="str">
        <f t="shared" si="97"/>
        <v/>
      </c>
      <c r="U590" t="str">
        <f t="shared" si="97"/>
        <v/>
      </c>
      <c r="V590" t="str">
        <f t="shared" si="96"/>
        <v/>
      </c>
      <c r="W590" t="str">
        <f t="shared" si="96"/>
        <v/>
      </c>
      <c r="X590" t="str">
        <f t="shared" si="96"/>
        <v/>
      </c>
      <c r="Y590" t="str">
        <f t="shared" si="96"/>
        <v/>
      </c>
      <c r="Z590" t="str">
        <f t="shared" si="96"/>
        <v/>
      </c>
      <c r="AA590" t="str">
        <f t="shared" si="96"/>
        <v/>
      </c>
      <c r="AB590" t="str">
        <f t="shared" si="96"/>
        <v/>
      </c>
      <c r="AC590" t="str">
        <f t="shared" si="96"/>
        <v/>
      </c>
      <c r="AD590" t="str">
        <f t="shared" si="96"/>
        <v/>
      </c>
      <c r="AE590" t="str">
        <f t="shared" si="96"/>
        <v/>
      </c>
      <c r="AF590" t="str">
        <f t="shared" si="96"/>
        <v/>
      </c>
      <c r="AG590" t="str">
        <f t="shared" si="96"/>
        <v/>
      </c>
      <c r="AH590">
        <f t="shared" si="94"/>
        <v>0</v>
      </c>
      <c r="AI590">
        <f t="shared" si="95"/>
        <v>0</v>
      </c>
    </row>
    <row r="591" spans="2:35" ht="25.5" hidden="1" x14ac:dyDescent="0.2">
      <c r="B591" s="21" t="str">
        <f>IF(ISNA(LOOKUP($C591,BLIOTECAS!$B$1:$B$27,BLIOTECAS!C$1:C$27)),"",LOOKUP($C591,BLIOTECAS!$B$1:$B$27,BLIOTECAS!C$1:C$27))</f>
        <v/>
      </c>
      <c r="C591" t="str">
        <f>TABLA!E591</f>
        <v>F. Ciencias Matemáticas</v>
      </c>
      <c r="D591" s="134">
        <f>TABLA!AV591</f>
        <v>0</v>
      </c>
      <c r="E591" s="271" t="str">
        <f>TABLA!BA591</f>
        <v>No puedo contestar la 7.2 porque soy nueva. He empezado a trabajar en la UCM en Septiembre 2019.</v>
      </c>
      <c r="F591" t="str">
        <f t="shared" si="97"/>
        <v/>
      </c>
      <c r="G591" t="str">
        <f t="shared" si="97"/>
        <v/>
      </c>
      <c r="H591" t="str">
        <f t="shared" si="97"/>
        <v/>
      </c>
      <c r="I591" t="str">
        <f t="shared" si="97"/>
        <v/>
      </c>
      <c r="J591" t="str">
        <f t="shared" si="97"/>
        <v/>
      </c>
      <c r="K591" t="str">
        <f t="shared" si="97"/>
        <v/>
      </c>
      <c r="L591" t="str">
        <f t="shared" si="97"/>
        <v/>
      </c>
      <c r="M591" t="str">
        <f t="shared" si="97"/>
        <v/>
      </c>
      <c r="N591" t="str">
        <f t="shared" si="97"/>
        <v/>
      </c>
      <c r="O591" t="str">
        <f t="shared" si="97"/>
        <v/>
      </c>
      <c r="P591" t="str">
        <f t="shared" si="97"/>
        <v/>
      </c>
      <c r="Q591" t="str">
        <f t="shared" si="97"/>
        <v/>
      </c>
      <c r="R591" t="str">
        <f t="shared" si="97"/>
        <v/>
      </c>
      <c r="S591" t="str">
        <f t="shared" si="97"/>
        <v/>
      </c>
      <c r="T591" t="str">
        <f t="shared" si="97"/>
        <v/>
      </c>
      <c r="U591" t="str">
        <f t="shared" si="97"/>
        <v/>
      </c>
      <c r="V591" t="str">
        <f t="shared" si="96"/>
        <v/>
      </c>
      <c r="W591" t="str">
        <f t="shared" si="96"/>
        <v/>
      </c>
      <c r="X591" t="str">
        <f t="shared" si="96"/>
        <v/>
      </c>
      <c r="Y591" t="str">
        <f t="shared" si="96"/>
        <v/>
      </c>
      <c r="Z591" t="str">
        <f t="shared" si="96"/>
        <v/>
      </c>
      <c r="AA591" t="str">
        <f t="shared" si="96"/>
        <v/>
      </c>
      <c r="AB591" t="str">
        <f t="shared" si="96"/>
        <v/>
      </c>
      <c r="AC591" t="str">
        <f t="shared" si="96"/>
        <v/>
      </c>
      <c r="AD591" t="str">
        <f t="shared" si="96"/>
        <v/>
      </c>
      <c r="AE591" t="str">
        <f t="shared" si="96"/>
        <v/>
      </c>
      <c r="AF591" t="str">
        <f t="shared" si="96"/>
        <v/>
      </c>
      <c r="AG591" t="str">
        <f t="shared" si="96"/>
        <v/>
      </c>
      <c r="AH591">
        <f t="shared" si="94"/>
        <v>0</v>
      </c>
      <c r="AI591">
        <f t="shared" si="95"/>
        <v>1</v>
      </c>
    </row>
    <row r="592" spans="2:35" hidden="1" x14ac:dyDescent="0.2">
      <c r="B592" s="21" t="str">
        <f>IF(ISNA(LOOKUP($C592,BLIOTECAS!$B$1:$B$27,BLIOTECAS!C$1:C$27)),"",LOOKUP($C592,BLIOTECAS!$B$1:$B$27,BLIOTECAS!C$1:C$27))</f>
        <v/>
      </c>
      <c r="C592" t="str">
        <f>TABLA!E592</f>
        <v>F. Ciencias Físicas</v>
      </c>
      <c r="D592" s="134">
        <f>TABLA!AV592</f>
        <v>0</v>
      </c>
      <c r="E592" s="271">
        <f>TABLA!BA592</f>
        <v>0</v>
      </c>
      <c r="F592" t="str">
        <f t="shared" si="97"/>
        <v/>
      </c>
      <c r="G592" t="str">
        <f t="shared" si="97"/>
        <v/>
      </c>
      <c r="H592" t="str">
        <f t="shared" si="97"/>
        <v/>
      </c>
      <c r="I592" t="str">
        <f t="shared" si="97"/>
        <v/>
      </c>
      <c r="J592" t="str">
        <f t="shared" si="97"/>
        <v/>
      </c>
      <c r="K592" t="str">
        <f t="shared" si="97"/>
        <v/>
      </c>
      <c r="L592" t="str">
        <f t="shared" si="97"/>
        <v/>
      </c>
      <c r="M592" t="str">
        <f t="shared" si="97"/>
        <v/>
      </c>
      <c r="N592" t="str">
        <f t="shared" si="97"/>
        <v/>
      </c>
      <c r="O592" t="str">
        <f t="shared" si="97"/>
        <v/>
      </c>
      <c r="P592" t="str">
        <f t="shared" si="97"/>
        <v/>
      </c>
      <c r="Q592" t="str">
        <f t="shared" si="97"/>
        <v/>
      </c>
      <c r="R592" t="str">
        <f t="shared" si="97"/>
        <v/>
      </c>
      <c r="S592" t="str">
        <f t="shared" si="97"/>
        <v/>
      </c>
      <c r="T592" t="str">
        <f t="shared" si="97"/>
        <v/>
      </c>
      <c r="U592" t="str">
        <f t="shared" ref="U592:AG607" si="98">IFERROR((IF(FIND(U$1,$E592,1)&gt;0,"x")),"")</f>
        <v/>
      </c>
      <c r="V592" t="str">
        <f t="shared" si="98"/>
        <v/>
      </c>
      <c r="W592" t="str">
        <f t="shared" si="98"/>
        <v/>
      </c>
      <c r="X592" t="str">
        <f t="shared" si="98"/>
        <v/>
      </c>
      <c r="Y592" t="str">
        <f t="shared" si="98"/>
        <v/>
      </c>
      <c r="Z592" t="str">
        <f t="shared" si="98"/>
        <v/>
      </c>
      <c r="AA592" t="str">
        <f t="shared" si="98"/>
        <v/>
      </c>
      <c r="AB592" t="str">
        <f t="shared" si="98"/>
        <v/>
      </c>
      <c r="AC592" t="str">
        <f t="shared" si="98"/>
        <v/>
      </c>
      <c r="AD592" t="str">
        <f t="shared" si="98"/>
        <v/>
      </c>
      <c r="AE592" t="str">
        <f t="shared" si="98"/>
        <v/>
      </c>
      <c r="AF592" t="str">
        <f t="shared" si="98"/>
        <v/>
      </c>
      <c r="AG592" t="str">
        <f t="shared" si="98"/>
        <v/>
      </c>
      <c r="AH592">
        <f t="shared" si="94"/>
        <v>0</v>
      </c>
      <c r="AI592">
        <f t="shared" si="95"/>
        <v>0</v>
      </c>
    </row>
    <row r="593" spans="2:35" hidden="1" x14ac:dyDescent="0.2">
      <c r="B593" s="21" t="str">
        <f>IF(ISNA(LOOKUP($C593,BLIOTECAS!$B$1:$B$27,BLIOTECAS!C$1:C$27)),"",LOOKUP($C593,BLIOTECAS!$B$1:$B$27,BLIOTECAS!C$1:C$27))</f>
        <v/>
      </c>
      <c r="C593" t="str">
        <f>TABLA!E593</f>
        <v>F. Filología</v>
      </c>
      <c r="D593" s="134">
        <f>TABLA!AV593</f>
        <v>0</v>
      </c>
      <c r="E593" s="271">
        <f>TABLA!BA593</f>
        <v>0</v>
      </c>
      <c r="F593" t="str">
        <f t="shared" ref="F593:U608" si="99">IFERROR((IF(FIND(F$1,$E593,1)&gt;0,"x")),"")</f>
        <v/>
      </c>
      <c r="G593" t="str">
        <f t="shared" si="99"/>
        <v/>
      </c>
      <c r="H593" t="str">
        <f t="shared" si="99"/>
        <v/>
      </c>
      <c r="I593" t="str">
        <f t="shared" si="99"/>
        <v/>
      </c>
      <c r="J593" t="str">
        <f t="shared" si="99"/>
        <v/>
      </c>
      <c r="K593" t="str">
        <f t="shared" si="99"/>
        <v/>
      </c>
      <c r="L593" t="str">
        <f t="shared" si="99"/>
        <v/>
      </c>
      <c r="M593" t="str">
        <f t="shared" si="99"/>
        <v/>
      </c>
      <c r="N593" t="str">
        <f t="shared" si="99"/>
        <v/>
      </c>
      <c r="O593" t="str">
        <f t="shared" si="99"/>
        <v/>
      </c>
      <c r="P593" t="str">
        <f t="shared" si="99"/>
        <v/>
      </c>
      <c r="Q593" t="str">
        <f t="shared" si="99"/>
        <v/>
      </c>
      <c r="R593" t="str">
        <f t="shared" si="99"/>
        <v/>
      </c>
      <c r="S593" t="str">
        <f t="shared" si="99"/>
        <v/>
      </c>
      <c r="T593" t="str">
        <f t="shared" si="99"/>
        <v/>
      </c>
      <c r="U593" t="str">
        <f t="shared" si="99"/>
        <v/>
      </c>
      <c r="V593" t="str">
        <f t="shared" si="98"/>
        <v/>
      </c>
      <c r="W593" t="str">
        <f t="shared" si="98"/>
        <v/>
      </c>
      <c r="X593" t="str">
        <f t="shared" si="98"/>
        <v/>
      </c>
      <c r="Y593" t="str">
        <f t="shared" si="98"/>
        <v/>
      </c>
      <c r="Z593" t="str">
        <f t="shared" si="98"/>
        <v/>
      </c>
      <c r="AA593" t="str">
        <f t="shared" si="98"/>
        <v/>
      </c>
      <c r="AB593" t="str">
        <f t="shared" si="98"/>
        <v/>
      </c>
      <c r="AC593" t="str">
        <f t="shared" si="98"/>
        <v/>
      </c>
      <c r="AD593" t="str">
        <f t="shared" si="98"/>
        <v/>
      </c>
      <c r="AE593" t="str">
        <f t="shared" si="98"/>
        <v/>
      </c>
      <c r="AF593" t="str">
        <f t="shared" si="98"/>
        <v/>
      </c>
      <c r="AG593" t="str">
        <f t="shared" si="98"/>
        <v/>
      </c>
      <c r="AH593">
        <f t="shared" si="94"/>
        <v>0</v>
      </c>
      <c r="AI593">
        <f t="shared" si="95"/>
        <v>0</v>
      </c>
    </row>
    <row r="594" spans="2:35" ht="102" hidden="1" x14ac:dyDescent="0.2">
      <c r="B594" s="21" t="str">
        <f>IF(ISNA(LOOKUP($C594,BLIOTECAS!$B$1:$B$27,BLIOTECAS!C$1:C$27)),"",LOOKUP($C594,BLIOTECAS!$B$1:$B$27,BLIOTECAS!C$1:C$27))</f>
        <v/>
      </c>
      <c r="C594" t="str">
        <f>TABLA!E594</f>
        <v>F. Filología</v>
      </c>
      <c r="D594" s="134">
        <f>TABLA!AV594</f>
        <v>0</v>
      </c>
      <c r="E594" s="271" t="str">
        <f>TABLA!BA594</f>
        <v>El motor de búsqueda de artículos de la biblioteca debería posibilitar la búsqueda a partir de los DOIs de las publicaciones: haría que estas fueran mucho más sencillas, ya que nos evitaría el trabajo de tener que navegar por los numerosos títulos similares que las búsquedas suelen devolver.  Desconozco hasta qué punto este un problema del servicio de bibliotecas o de los departamentos de la Facultad de Filología; sin embargo, se ha de destacar que el acceso electrónico a revistas científicas del área de Lenguas y lingüística (Filología) es bastante pobre. Por ejemplo, llama la atención que no contemos con suscripción a una gran cantidad de revistas de estas áreas indexadas en JCR.</v>
      </c>
      <c r="F594" t="str">
        <f t="shared" si="99"/>
        <v>x</v>
      </c>
      <c r="G594" t="str">
        <f t="shared" si="99"/>
        <v/>
      </c>
      <c r="H594" t="str">
        <f t="shared" si="99"/>
        <v>x</v>
      </c>
      <c r="I594" t="str">
        <f t="shared" si="99"/>
        <v>x</v>
      </c>
      <c r="J594" t="str">
        <f t="shared" si="99"/>
        <v/>
      </c>
      <c r="K594" t="str">
        <f t="shared" si="99"/>
        <v>x</v>
      </c>
      <c r="L594" t="str">
        <f t="shared" si="99"/>
        <v/>
      </c>
      <c r="M594" t="str">
        <f t="shared" si="99"/>
        <v/>
      </c>
      <c r="N594" t="str">
        <f t="shared" si="99"/>
        <v/>
      </c>
      <c r="O594" t="str">
        <f t="shared" si="99"/>
        <v/>
      </c>
      <c r="P594" t="str">
        <f t="shared" si="99"/>
        <v/>
      </c>
      <c r="Q594" t="str">
        <f t="shared" si="99"/>
        <v/>
      </c>
      <c r="R594" t="str">
        <f t="shared" si="99"/>
        <v>x</v>
      </c>
      <c r="S594" t="str">
        <f t="shared" si="99"/>
        <v/>
      </c>
      <c r="T594" t="str">
        <f t="shared" si="99"/>
        <v/>
      </c>
      <c r="U594" t="str">
        <f t="shared" si="99"/>
        <v/>
      </c>
      <c r="V594" t="str">
        <f t="shared" si="98"/>
        <v/>
      </c>
      <c r="W594" t="str">
        <f t="shared" si="98"/>
        <v/>
      </c>
      <c r="X594" t="str">
        <f t="shared" si="98"/>
        <v/>
      </c>
      <c r="Y594" t="str">
        <f t="shared" si="98"/>
        <v/>
      </c>
      <c r="Z594" t="str">
        <f t="shared" si="98"/>
        <v/>
      </c>
      <c r="AA594" t="str">
        <f t="shared" si="98"/>
        <v/>
      </c>
      <c r="AB594" t="str">
        <f t="shared" si="98"/>
        <v/>
      </c>
      <c r="AC594" t="str">
        <f t="shared" si="98"/>
        <v/>
      </c>
      <c r="AD594" t="str">
        <f t="shared" si="98"/>
        <v/>
      </c>
      <c r="AE594" t="str">
        <f t="shared" si="98"/>
        <v/>
      </c>
      <c r="AF594" t="str">
        <f t="shared" si="98"/>
        <v/>
      </c>
      <c r="AG594" t="str">
        <f t="shared" si="98"/>
        <v/>
      </c>
      <c r="AH594">
        <f t="shared" si="94"/>
        <v>0</v>
      </c>
      <c r="AI594">
        <f t="shared" si="95"/>
        <v>1</v>
      </c>
    </row>
    <row r="595" spans="2:35" ht="51" x14ac:dyDescent="0.2">
      <c r="B595" s="21" t="str">
        <f>IF(ISNA(LOOKUP($C595,BLIOTECAS!$B$1:$B$27,BLIOTECAS!C$1:C$27)),"",LOOKUP($C595,BLIOTECAS!$B$1:$B$27,BLIOTECAS!C$1:C$27))</f>
        <v/>
      </c>
      <c r="C595" t="str">
        <f>TABLA!E595</f>
        <v>F. Educación - Centro de Formación del Profesorado</v>
      </c>
      <c r="D595" s="134">
        <f>TABLA!AV595</f>
        <v>0</v>
      </c>
      <c r="E595" s="271" t="str">
        <f>TABLA!BA595</f>
        <v>Agradezco mucho su colaboración con la docencia y su rápida resolución de problemas con los libros y artículos solicitados. Siempre facilitan enormemente la labor docente e investigadora y en cuanto tenga tiempo haré sus cursos porque me consta de lo valorados que son por los que lo hacen. Seguid así</v>
      </c>
      <c r="F595" t="str">
        <f t="shared" si="99"/>
        <v/>
      </c>
      <c r="G595" t="str">
        <f t="shared" si="99"/>
        <v/>
      </c>
      <c r="H595" t="str">
        <f t="shared" si="99"/>
        <v/>
      </c>
      <c r="I595" t="str">
        <f t="shared" si="99"/>
        <v/>
      </c>
      <c r="J595" t="str">
        <f t="shared" si="99"/>
        <v/>
      </c>
      <c r="K595" t="str">
        <f t="shared" si="99"/>
        <v/>
      </c>
      <c r="L595" t="str">
        <f t="shared" si="99"/>
        <v/>
      </c>
      <c r="M595" t="str">
        <f t="shared" si="99"/>
        <v/>
      </c>
      <c r="N595" t="str">
        <f t="shared" si="99"/>
        <v/>
      </c>
      <c r="O595" t="str">
        <f t="shared" si="99"/>
        <v/>
      </c>
      <c r="P595" t="str">
        <f t="shared" si="99"/>
        <v/>
      </c>
      <c r="Q595" t="str">
        <f t="shared" si="99"/>
        <v/>
      </c>
      <c r="R595" t="str">
        <f t="shared" si="99"/>
        <v/>
      </c>
      <c r="S595" t="str">
        <f t="shared" si="99"/>
        <v/>
      </c>
      <c r="T595" t="str">
        <f t="shared" si="99"/>
        <v/>
      </c>
      <c r="U595" t="str">
        <f t="shared" si="99"/>
        <v/>
      </c>
      <c r="V595" t="str">
        <f t="shared" si="98"/>
        <v/>
      </c>
      <c r="W595" t="str">
        <f t="shared" si="98"/>
        <v/>
      </c>
      <c r="X595" t="str">
        <f t="shared" si="98"/>
        <v/>
      </c>
      <c r="Y595" t="str">
        <f t="shared" si="98"/>
        <v/>
      </c>
      <c r="Z595" t="str">
        <f t="shared" si="98"/>
        <v/>
      </c>
      <c r="AA595" t="str">
        <f t="shared" si="98"/>
        <v/>
      </c>
      <c r="AB595" t="str">
        <f t="shared" si="98"/>
        <v/>
      </c>
      <c r="AC595" t="str">
        <f t="shared" si="98"/>
        <v/>
      </c>
      <c r="AD595" t="str">
        <f t="shared" si="98"/>
        <v/>
      </c>
      <c r="AE595" t="str">
        <f t="shared" si="98"/>
        <v>x</v>
      </c>
      <c r="AF595" t="str">
        <f t="shared" si="98"/>
        <v/>
      </c>
      <c r="AG595" t="str">
        <f t="shared" si="98"/>
        <v/>
      </c>
      <c r="AH595">
        <f t="shared" si="94"/>
        <v>0</v>
      </c>
      <c r="AI595">
        <f t="shared" si="95"/>
        <v>1</v>
      </c>
    </row>
    <row r="596" spans="2:35" ht="38.25" hidden="1" x14ac:dyDescent="0.2">
      <c r="B596" s="21" t="str">
        <f>IF(ISNA(LOOKUP($C596,BLIOTECAS!$B$1:$B$27,BLIOTECAS!C$1:C$27)),"",LOOKUP($C596,BLIOTECAS!$B$1:$B$27,BLIOTECAS!C$1:C$27))</f>
        <v/>
      </c>
      <c r="C596" t="str">
        <f>TABLA!E596</f>
        <v>F. Derecho</v>
      </c>
      <c r="D596" s="134">
        <f>TABLA!AV596</f>
        <v>0</v>
      </c>
      <c r="E596" s="271" t="str">
        <f>TABLA!BA596</f>
        <v>Fusión de las bibliotecas de Derecho Romano e Historia del Derecho, en Colección presencial y separada. Tiene joyas que la convertirían en un centro de atracción de investigadores nacionales e internacionales</v>
      </c>
      <c r="F596" t="str">
        <f t="shared" si="99"/>
        <v/>
      </c>
      <c r="G596" t="str">
        <f t="shared" si="99"/>
        <v/>
      </c>
      <c r="H596" t="str">
        <f t="shared" si="99"/>
        <v/>
      </c>
      <c r="I596" t="str">
        <f t="shared" si="99"/>
        <v/>
      </c>
      <c r="J596" t="str">
        <f t="shared" si="99"/>
        <v/>
      </c>
      <c r="K596" t="str">
        <f t="shared" si="99"/>
        <v/>
      </c>
      <c r="L596" t="str">
        <f t="shared" si="99"/>
        <v/>
      </c>
      <c r="M596" t="str">
        <f t="shared" si="99"/>
        <v/>
      </c>
      <c r="N596" t="str">
        <f t="shared" si="99"/>
        <v/>
      </c>
      <c r="O596" t="str">
        <f t="shared" si="99"/>
        <v/>
      </c>
      <c r="P596" t="str">
        <f t="shared" si="99"/>
        <v/>
      </c>
      <c r="Q596" t="str">
        <f t="shared" si="99"/>
        <v/>
      </c>
      <c r="R596" t="str">
        <f t="shared" si="99"/>
        <v/>
      </c>
      <c r="S596" t="str">
        <f t="shared" si="99"/>
        <v/>
      </c>
      <c r="T596" t="str">
        <f t="shared" si="99"/>
        <v/>
      </c>
      <c r="U596" t="str">
        <f t="shared" si="99"/>
        <v/>
      </c>
      <c r="V596" t="str">
        <f t="shared" si="98"/>
        <v/>
      </c>
      <c r="W596" t="str">
        <f t="shared" si="98"/>
        <v/>
      </c>
      <c r="X596" t="str">
        <f t="shared" si="98"/>
        <v/>
      </c>
      <c r="Y596" t="str">
        <f t="shared" si="98"/>
        <v/>
      </c>
      <c r="Z596" t="str">
        <f t="shared" si="98"/>
        <v/>
      </c>
      <c r="AA596" t="str">
        <f t="shared" si="98"/>
        <v/>
      </c>
      <c r="AB596" t="str">
        <f t="shared" si="98"/>
        <v/>
      </c>
      <c r="AC596" t="str">
        <f t="shared" si="98"/>
        <v/>
      </c>
      <c r="AD596" t="str">
        <f t="shared" si="98"/>
        <v/>
      </c>
      <c r="AE596" t="str">
        <f t="shared" si="98"/>
        <v/>
      </c>
      <c r="AF596" t="str">
        <f t="shared" si="98"/>
        <v/>
      </c>
      <c r="AG596" t="str">
        <f t="shared" si="98"/>
        <v/>
      </c>
      <c r="AH596">
        <f t="shared" si="94"/>
        <v>0</v>
      </c>
      <c r="AI596">
        <f t="shared" si="95"/>
        <v>1</v>
      </c>
    </row>
    <row r="597" spans="2:35" ht="25.5" hidden="1" x14ac:dyDescent="0.2">
      <c r="B597" s="21" t="str">
        <f>IF(ISNA(LOOKUP($C597,BLIOTECAS!$B$1:$B$27,BLIOTECAS!C$1:C$27)),"",LOOKUP($C597,BLIOTECAS!$B$1:$B$27,BLIOTECAS!C$1:C$27))</f>
        <v/>
      </c>
      <c r="C597" t="str">
        <f>TABLA!E597</f>
        <v>F. Ciencias Biológicas</v>
      </c>
      <c r="D597" s="134" t="str">
        <f>TABLA!AV597</f>
        <v>El acceso a artículos antiguos que no están digitalizados a veces resulta complicado</v>
      </c>
      <c r="E597" s="271" t="str">
        <f>TABLA!BA597</f>
        <v>Digitalizar artículos antiguos, que en ocasiones son muy difíciles de conseguir</v>
      </c>
      <c r="F597" t="str">
        <f t="shared" si="99"/>
        <v/>
      </c>
      <c r="G597" t="str">
        <f t="shared" si="99"/>
        <v/>
      </c>
      <c r="H597" t="str">
        <f t="shared" si="99"/>
        <v/>
      </c>
      <c r="I597" t="str">
        <f t="shared" si="99"/>
        <v/>
      </c>
      <c r="J597" t="str">
        <f t="shared" si="99"/>
        <v/>
      </c>
      <c r="K597" t="str">
        <f t="shared" si="99"/>
        <v/>
      </c>
      <c r="L597" t="str">
        <f t="shared" si="99"/>
        <v/>
      </c>
      <c r="M597" t="str">
        <f t="shared" si="99"/>
        <v/>
      </c>
      <c r="N597" t="str">
        <f t="shared" si="99"/>
        <v/>
      </c>
      <c r="O597" t="str">
        <f t="shared" si="99"/>
        <v>x</v>
      </c>
      <c r="P597" t="str">
        <f t="shared" si="99"/>
        <v/>
      </c>
      <c r="Q597" t="str">
        <f t="shared" si="99"/>
        <v/>
      </c>
      <c r="R597" t="str">
        <f t="shared" si="99"/>
        <v/>
      </c>
      <c r="S597" t="str">
        <f t="shared" si="99"/>
        <v/>
      </c>
      <c r="T597" t="str">
        <f t="shared" si="99"/>
        <v/>
      </c>
      <c r="U597" t="str">
        <f t="shared" si="99"/>
        <v/>
      </c>
      <c r="V597" t="str">
        <f t="shared" si="98"/>
        <v/>
      </c>
      <c r="W597" t="str">
        <f t="shared" si="98"/>
        <v/>
      </c>
      <c r="X597" t="str">
        <f t="shared" si="98"/>
        <v/>
      </c>
      <c r="Y597" t="str">
        <f t="shared" si="98"/>
        <v/>
      </c>
      <c r="Z597" t="str">
        <f t="shared" si="98"/>
        <v/>
      </c>
      <c r="AA597" t="str">
        <f t="shared" si="98"/>
        <v/>
      </c>
      <c r="AB597" t="str">
        <f t="shared" si="98"/>
        <v/>
      </c>
      <c r="AC597" t="str">
        <f t="shared" si="98"/>
        <v/>
      </c>
      <c r="AD597" t="str">
        <f t="shared" si="98"/>
        <v/>
      </c>
      <c r="AE597" t="str">
        <f t="shared" si="98"/>
        <v/>
      </c>
      <c r="AF597" t="str">
        <f t="shared" si="98"/>
        <v/>
      </c>
      <c r="AG597" t="str">
        <f t="shared" si="98"/>
        <v/>
      </c>
      <c r="AH597">
        <f t="shared" si="94"/>
        <v>1</v>
      </c>
      <c r="AI597">
        <f t="shared" si="95"/>
        <v>1</v>
      </c>
    </row>
    <row r="598" spans="2:35" hidden="1" x14ac:dyDescent="0.2">
      <c r="B598" s="21" t="str">
        <f>IF(ISNA(LOOKUP($C598,BLIOTECAS!$B$1:$B$27,BLIOTECAS!C$1:C$27)),"",LOOKUP($C598,BLIOTECAS!$B$1:$B$27,BLIOTECAS!C$1:C$27))</f>
        <v/>
      </c>
      <c r="C598" t="str">
        <f>TABLA!E598</f>
        <v>F. Geografía e Historia</v>
      </c>
      <c r="D598" s="134" t="str">
        <f>TABLA!AV598</f>
        <v>Más publicaciones</v>
      </c>
      <c r="E598" s="271">
        <f>TABLA!BA598</f>
        <v>0</v>
      </c>
      <c r="F598" t="str">
        <f t="shared" si="99"/>
        <v/>
      </c>
      <c r="G598" t="str">
        <f t="shared" si="99"/>
        <v/>
      </c>
      <c r="H598" t="str">
        <f t="shared" si="99"/>
        <v/>
      </c>
      <c r="I598" t="str">
        <f t="shared" si="99"/>
        <v/>
      </c>
      <c r="J598" t="str">
        <f t="shared" si="99"/>
        <v/>
      </c>
      <c r="K598" t="str">
        <f t="shared" si="99"/>
        <v/>
      </c>
      <c r="L598" t="str">
        <f t="shared" si="99"/>
        <v/>
      </c>
      <c r="M598" t="str">
        <f t="shared" si="99"/>
        <v/>
      </c>
      <c r="N598" t="str">
        <f t="shared" si="99"/>
        <v/>
      </c>
      <c r="O598" t="str">
        <f t="shared" si="99"/>
        <v/>
      </c>
      <c r="P598" t="str">
        <f t="shared" si="99"/>
        <v/>
      </c>
      <c r="Q598" t="str">
        <f t="shared" si="99"/>
        <v/>
      </c>
      <c r="R598" t="str">
        <f t="shared" si="99"/>
        <v/>
      </c>
      <c r="S598" t="str">
        <f t="shared" si="99"/>
        <v/>
      </c>
      <c r="T598" t="str">
        <f t="shared" si="99"/>
        <v/>
      </c>
      <c r="U598" t="str">
        <f t="shared" si="99"/>
        <v/>
      </c>
      <c r="V598" t="str">
        <f t="shared" si="98"/>
        <v/>
      </c>
      <c r="W598" t="str">
        <f t="shared" si="98"/>
        <v/>
      </c>
      <c r="X598" t="str">
        <f t="shared" si="98"/>
        <v/>
      </c>
      <c r="Y598" t="str">
        <f t="shared" si="98"/>
        <v/>
      </c>
      <c r="Z598" t="str">
        <f t="shared" si="98"/>
        <v/>
      </c>
      <c r="AA598" t="str">
        <f t="shared" si="98"/>
        <v/>
      </c>
      <c r="AB598" t="str">
        <f t="shared" si="98"/>
        <v/>
      </c>
      <c r="AC598" t="str">
        <f t="shared" si="98"/>
        <v/>
      </c>
      <c r="AD598" t="str">
        <f t="shared" si="98"/>
        <v/>
      </c>
      <c r="AE598" t="str">
        <f t="shared" si="98"/>
        <v/>
      </c>
      <c r="AF598" t="str">
        <f t="shared" si="98"/>
        <v/>
      </c>
      <c r="AG598" t="str">
        <f t="shared" si="98"/>
        <v/>
      </c>
      <c r="AH598">
        <f t="shared" si="94"/>
        <v>1</v>
      </c>
      <c r="AI598">
        <f t="shared" si="95"/>
        <v>0</v>
      </c>
    </row>
    <row r="599" spans="2:35" ht="38.25" hidden="1" x14ac:dyDescent="0.2">
      <c r="B599" s="21" t="str">
        <f>IF(ISNA(LOOKUP($C599,BLIOTECAS!$B$1:$B$27,BLIOTECAS!C$1:C$27)),"",LOOKUP($C599,BLIOTECAS!$B$1:$B$27,BLIOTECAS!C$1:C$27))</f>
        <v/>
      </c>
      <c r="C599" t="str">
        <f>TABLA!E599</f>
        <v>F. Medicina</v>
      </c>
      <c r="D599" s="134" t="str">
        <f>TABLA!AV599</f>
        <v>Algunos libros en edición electrónica no son fáciles de encontrar (quizás no se disponga de ellos?).</v>
      </c>
      <c r="E599" s="271" t="str">
        <f>TABLA!BA599</f>
        <v>Algunos libros en edición electrónica no son fáciles de encontrar (quizás no se disponga de ellos?).</v>
      </c>
      <c r="F599" t="str">
        <f t="shared" si="99"/>
        <v>x</v>
      </c>
      <c r="G599" t="str">
        <f t="shared" si="99"/>
        <v/>
      </c>
      <c r="H599" t="str">
        <f t="shared" si="99"/>
        <v/>
      </c>
      <c r="I599" t="str">
        <f t="shared" si="99"/>
        <v/>
      </c>
      <c r="J599" t="str">
        <f t="shared" si="99"/>
        <v/>
      </c>
      <c r="K599" t="str">
        <f t="shared" si="99"/>
        <v>x</v>
      </c>
      <c r="L599" t="str">
        <f t="shared" si="99"/>
        <v/>
      </c>
      <c r="M599" t="str">
        <f t="shared" si="99"/>
        <v/>
      </c>
      <c r="N599" t="str">
        <f t="shared" si="99"/>
        <v/>
      </c>
      <c r="O599" t="str">
        <f t="shared" si="99"/>
        <v/>
      </c>
      <c r="P599" t="str">
        <f t="shared" si="99"/>
        <v/>
      </c>
      <c r="Q599" t="str">
        <f t="shared" si="99"/>
        <v/>
      </c>
      <c r="R599" t="str">
        <f t="shared" si="99"/>
        <v/>
      </c>
      <c r="S599" t="str">
        <f t="shared" si="99"/>
        <v/>
      </c>
      <c r="T599" t="str">
        <f t="shared" si="99"/>
        <v/>
      </c>
      <c r="U599" t="str">
        <f t="shared" si="99"/>
        <v/>
      </c>
      <c r="V599" t="str">
        <f t="shared" si="98"/>
        <v/>
      </c>
      <c r="W599" t="str">
        <f t="shared" si="98"/>
        <v/>
      </c>
      <c r="X599" t="str">
        <f t="shared" si="98"/>
        <v/>
      </c>
      <c r="Y599" t="str">
        <f t="shared" si="98"/>
        <v/>
      </c>
      <c r="Z599" t="str">
        <f t="shared" si="98"/>
        <v/>
      </c>
      <c r="AA599" t="str">
        <f t="shared" si="98"/>
        <v/>
      </c>
      <c r="AB599" t="str">
        <f t="shared" si="98"/>
        <v/>
      </c>
      <c r="AC599" t="str">
        <f t="shared" si="98"/>
        <v/>
      </c>
      <c r="AD599" t="str">
        <f t="shared" si="98"/>
        <v/>
      </c>
      <c r="AE599" t="str">
        <f t="shared" si="98"/>
        <v/>
      </c>
      <c r="AF599" t="str">
        <f t="shared" si="98"/>
        <v/>
      </c>
      <c r="AG599" t="str">
        <f t="shared" si="98"/>
        <v/>
      </c>
      <c r="AH599">
        <f t="shared" si="94"/>
        <v>1</v>
      </c>
      <c r="AI599">
        <f t="shared" si="95"/>
        <v>1</v>
      </c>
    </row>
    <row r="600" spans="2:35" hidden="1" x14ac:dyDescent="0.2">
      <c r="B600" s="21" t="str">
        <f>IF(ISNA(LOOKUP($C600,BLIOTECAS!$B$1:$B$27,BLIOTECAS!C$1:C$27)),"",LOOKUP($C600,BLIOTECAS!$B$1:$B$27,BLIOTECAS!C$1:C$27))</f>
        <v/>
      </c>
      <c r="C600" t="str">
        <f>TABLA!E600</f>
        <v>F. Ciencias Geológicas</v>
      </c>
      <c r="D600" s="134">
        <f>TABLA!AV600</f>
        <v>0</v>
      </c>
      <c r="E600" s="271">
        <f>TABLA!BA600</f>
        <v>0</v>
      </c>
      <c r="F600" t="str">
        <f t="shared" si="99"/>
        <v/>
      </c>
      <c r="G600" t="str">
        <f t="shared" si="99"/>
        <v/>
      </c>
      <c r="H600" t="str">
        <f t="shared" si="99"/>
        <v/>
      </c>
      <c r="I600" t="str">
        <f t="shared" si="99"/>
        <v/>
      </c>
      <c r="J600" t="str">
        <f t="shared" si="99"/>
        <v/>
      </c>
      <c r="K600" t="str">
        <f t="shared" si="99"/>
        <v/>
      </c>
      <c r="L600" t="str">
        <f t="shared" si="99"/>
        <v/>
      </c>
      <c r="M600" t="str">
        <f t="shared" si="99"/>
        <v/>
      </c>
      <c r="N600" t="str">
        <f t="shared" si="99"/>
        <v/>
      </c>
      <c r="O600" t="str">
        <f t="shared" si="99"/>
        <v/>
      </c>
      <c r="P600" t="str">
        <f t="shared" si="99"/>
        <v/>
      </c>
      <c r="Q600" t="str">
        <f t="shared" si="99"/>
        <v/>
      </c>
      <c r="R600" t="str">
        <f t="shared" si="99"/>
        <v/>
      </c>
      <c r="S600" t="str">
        <f t="shared" si="99"/>
        <v/>
      </c>
      <c r="T600" t="str">
        <f t="shared" si="99"/>
        <v/>
      </c>
      <c r="U600" t="str">
        <f t="shared" si="99"/>
        <v/>
      </c>
      <c r="V600" t="str">
        <f t="shared" si="98"/>
        <v/>
      </c>
      <c r="W600" t="str">
        <f t="shared" si="98"/>
        <v/>
      </c>
      <c r="X600" t="str">
        <f t="shared" si="98"/>
        <v/>
      </c>
      <c r="Y600" t="str">
        <f t="shared" si="98"/>
        <v/>
      </c>
      <c r="Z600" t="str">
        <f t="shared" si="98"/>
        <v/>
      </c>
      <c r="AA600" t="str">
        <f t="shared" si="98"/>
        <v/>
      </c>
      <c r="AB600" t="str">
        <f t="shared" si="98"/>
        <v/>
      </c>
      <c r="AC600" t="str">
        <f t="shared" si="98"/>
        <v/>
      </c>
      <c r="AD600" t="str">
        <f t="shared" si="98"/>
        <v/>
      </c>
      <c r="AE600" t="str">
        <f t="shared" si="98"/>
        <v/>
      </c>
      <c r="AF600" t="str">
        <f t="shared" si="98"/>
        <v/>
      </c>
      <c r="AG600" t="str">
        <f t="shared" si="98"/>
        <v/>
      </c>
      <c r="AH600">
        <f t="shared" si="94"/>
        <v>0</v>
      </c>
      <c r="AI600">
        <f t="shared" si="95"/>
        <v>0</v>
      </c>
    </row>
    <row r="601" spans="2:35" hidden="1" x14ac:dyDescent="0.2">
      <c r="B601" s="21" t="str">
        <f>IF(ISNA(LOOKUP($C601,BLIOTECAS!$B$1:$B$27,BLIOTECAS!C$1:C$27)),"",LOOKUP($C601,BLIOTECAS!$B$1:$B$27,BLIOTECAS!C$1:C$27))</f>
        <v/>
      </c>
      <c r="C601" t="str">
        <f>TABLA!E601</f>
        <v>F. Veterinaria</v>
      </c>
      <c r="D601" s="134">
        <f>TABLA!AV601</f>
        <v>0</v>
      </c>
      <c r="E601" s="271" t="str">
        <f>TABLA!BA601</f>
        <v>La web general y el buscador cisne</v>
      </c>
      <c r="F601" t="str">
        <f t="shared" si="99"/>
        <v/>
      </c>
      <c r="G601" t="str">
        <f t="shared" si="99"/>
        <v/>
      </c>
      <c r="H601" t="str">
        <f t="shared" si="99"/>
        <v/>
      </c>
      <c r="I601" t="str">
        <f t="shared" si="99"/>
        <v/>
      </c>
      <c r="J601" t="str">
        <f t="shared" si="99"/>
        <v/>
      </c>
      <c r="K601" t="str">
        <f t="shared" si="99"/>
        <v/>
      </c>
      <c r="L601" t="str">
        <f t="shared" si="99"/>
        <v/>
      </c>
      <c r="M601" t="str">
        <f t="shared" si="99"/>
        <v/>
      </c>
      <c r="N601" t="str">
        <f t="shared" si="99"/>
        <v/>
      </c>
      <c r="O601" t="str">
        <f t="shared" si="99"/>
        <v/>
      </c>
      <c r="P601" t="str">
        <f t="shared" si="99"/>
        <v/>
      </c>
      <c r="Q601" t="str">
        <f t="shared" si="99"/>
        <v/>
      </c>
      <c r="R601" t="str">
        <f t="shared" si="99"/>
        <v/>
      </c>
      <c r="S601" t="str">
        <f t="shared" si="99"/>
        <v/>
      </c>
      <c r="T601" t="str">
        <f t="shared" si="99"/>
        <v/>
      </c>
      <c r="U601" t="str">
        <f t="shared" si="99"/>
        <v/>
      </c>
      <c r="V601" t="str">
        <f t="shared" si="98"/>
        <v/>
      </c>
      <c r="W601" t="str">
        <f t="shared" si="98"/>
        <v/>
      </c>
      <c r="X601" t="str">
        <f t="shared" si="98"/>
        <v/>
      </c>
      <c r="Y601" t="str">
        <f t="shared" si="98"/>
        <v/>
      </c>
      <c r="Z601" t="str">
        <f t="shared" si="98"/>
        <v/>
      </c>
      <c r="AA601" t="str">
        <f t="shared" si="98"/>
        <v/>
      </c>
      <c r="AB601" t="str">
        <f t="shared" si="98"/>
        <v/>
      </c>
      <c r="AC601" t="str">
        <f t="shared" si="98"/>
        <v/>
      </c>
      <c r="AD601" t="str">
        <f t="shared" si="98"/>
        <v/>
      </c>
      <c r="AE601" t="str">
        <f t="shared" si="98"/>
        <v/>
      </c>
      <c r="AF601" t="str">
        <f t="shared" si="98"/>
        <v>x</v>
      </c>
      <c r="AG601" t="str">
        <f t="shared" si="98"/>
        <v/>
      </c>
      <c r="AH601">
        <f t="shared" si="94"/>
        <v>0</v>
      </c>
      <c r="AI601">
        <f t="shared" si="95"/>
        <v>1</v>
      </c>
    </row>
    <row r="602" spans="2:35" ht="38.25" hidden="1" x14ac:dyDescent="0.2">
      <c r="B602" s="21" t="str">
        <f>IF(ISNA(LOOKUP($C602,BLIOTECAS!$B$1:$B$27,BLIOTECAS!C$1:C$27)),"",LOOKUP($C602,BLIOTECAS!$B$1:$B$27,BLIOTECAS!C$1:C$27))</f>
        <v/>
      </c>
      <c r="C602" t="str">
        <f>TABLA!E602</f>
        <v>F. Ciencias Físicas</v>
      </c>
      <c r="D602" s="134">
        <f>TABLA!AV602</f>
        <v>0</v>
      </c>
      <c r="E602" s="271" t="str">
        <f>TABLA!BA602</f>
        <v>La actualización del catálogo cisne al nuevo catálogo hace muy difícil la búsqueda de libros. El buscador no funciona correctamente, y la información mostrada es demasiada, careciendo la mayoría de interés</v>
      </c>
      <c r="F602" t="str">
        <f t="shared" si="99"/>
        <v/>
      </c>
      <c r="G602" t="str">
        <f t="shared" si="99"/>
        <v/>
      </c>
      <c r="H602" t="str">
        <f t="shared" si="99"/>
        <v/>
      </c>
      <c r="I602" t="str">
        <f t="shared" si="99"/>
        <v/>
      </c>
      <c r="J602" t="str">
        <f t="shared" si="99"/>
        <v/>
      </c>
      <c r="K602" t="str">
        <f t="shared" si="99"/>
        <v/>
      </c>
      <c r="L602" t="str">
        <f t="shared" si="99"/>
        <v/>
      </c>
      <c r="M602" t="str">
        <f t="shared" si="99"/>
        <v/>
      </c>
      <c r="N602" t="str">
        <f t="shared" si="99"/>
        <v/>
      </c>
      <c r="O602" t="str">
        <f t="shared" si="99"/>
        <v/>
      </c>
      <c r="P602" t="str">
        <f t="shared" si="99"/>
        <v/>
      </c>
      <c r="Q602" t="str">
        <f t="shared" si="99"/>
        <v/>
      </c>
      <c r="R602" t="str">
        <f t="shared" si="99"/>
        <v/>
      </c>
      <c r="S602" t="str">
        <f t="shared" si="99"/>
        <v/>
      </c>
      <c r="T602" t="str">
        <f t="shared" si="99"/>
        <v/>
      </c>
      <c r="U602" t="str">
        <f t="shared" si="99"/>
        <v/>
      </c>
      <c r="V602" t="str">
        <f t="shared" si="98"/>
        <v/>
      </c>
      <c r="W602" t="str">
        <f t="shared" si="98"/>
        <v/>
      </c>
      <c r="X602" t="str">
        <f t="shared" si="98"/>
        <v/>
      </c>
      <c r="Y602" t="str">
        <f t="shared" si="98"/>
        <v/>
      </c>
      <c r="Z602" t="str">
        <f t="shared" si="98"/>
        <v/>
      </c>
      <c r="AA602" t="str">
        <f t="shared" si="98"/>
        <v/>
      </c>
      <c r="AB602" t="str">
        <f t="shared" si="98"/>
        <v/>
      </c>
      <c r="AC602" t="str">
        <f t="shared" si="98"/>
        <v/>
      </c>
      <c r="AD602" t="str">
        <f t="shared" si="98"/>
        <v/>
      </c>
      <c r="AE602" t="str">
        <f t="shared" si="98"/>
        <v/>
      </c>
      <c r="AF602" t="str">
        <f t="shared" si="98"/>
        <v/>
      </c>
      <c r="AG602" t="str">
        <f t="shared" si="98"/>
        <v/>
      </c>
      <c r="AH602">
        <f t="shared" si="94"/>
        <v>0</v>
      </c>
      <c r="AI602">
        <f t="shared" si="95"/>
        <v>1</v>
      </c>
    </row>
    <row r="603" spans="2:35" hidden="1" x14ac:dyDescent="0.2">
      <c r="B603" s="21" t="str">
        <f>IF(ISNA(LOOKUP($C603,BLIOTECAS!$B$1:$B$27,BLIOTECAS!C$1:C$27)),"",LOOKUP($C603,BLIOTECAS!$B$1:$B$27,BLIOTECAS!C$1:C$27))</f>
        <v/>
      </c>
      <c r="C603" t="str">
        <f>TABLA!E603</f>
        <v>F. Ciencias Económicas y Empresariales</v>
      </c>
      <c r="D603" s="134">
        <f>TABLA!AV603</f>
        <v>0</v>
      </c>
      <c r="E603" s="271">
        <f>TABLA!BA603</f>
        <v>0</v>
      </c>
      <c r="F603" t="str">
        <f t="shared" si="99"/>
        <v/>
      </c>
      <c r="G603" t="str">
        <f t="shared" si="99"/>
        <v/>
      </c>
      <c r="H603" t="str">
        <f t="shared" si="99"/>
        <v/>
      </c>
      <c r="I603" t="str">
        <f t="shared" si="99"/>
        <v/>
      </c>
      <c r="J603" t="str">
        <f t="shared" si="99"/>
        <v/>
      </c>
      <c r="K603" t="str">
        <f t="shared" si="99"/>
        <v/>
      </c>
      <c r="L603" t="str">
        <f t="shared" si="99"/>
        <v/>
      </c>
      <c r="M603" t="str">
        <f t="shared" si="99"/>
        <v/>
      </c>
      <c r="N603" t="str">
        <f t="shared" si="99"/>
        <v/>
      </c>
      <c r="O603" t="str">
        <f t="shared" si="99"/>
        <v/>
      </c>
      <c r="P603" t="str">
        <f t="shared" si="99"/>
        <v/>
      </c>
      <c r="Q603" t="str">
        <f t="shared" si="99"/>
        <v/>
      </c>
      <c r="R603" t="str">
        <f t="shared" si="99"/>
        <v/>
      </c>
      <c r="S603" t="str">
        <f t="shared" si="99"/>
        <v/>
      </c>
      <c r="T603" t="str">
        <f t="shared" si="99"/>
        <v/>
      </c>
      <c r="U603" t="str">
        <f t="shared" si="99"/>
        <v/>
      </c>
      <c r="V603" t="str">
        <f t="shared" si="98"/>
        <v/>
      </c>
      <c r="W603" t="str">
        <f t="shared" si="98"/>
        <v/>
      </c>
      <c r="X603" t="str">
        <f t="shared" si="98"/>
        <v/>
      </c>
      <c r="Y603" t="str">
        <f t="shared" si="98"/>
        <v/>
      </c>
      <c r="Z603" t="str">
        <f t="shared" si="98"/>
        <v/>
      </c>
      <c r="AA603" t="str">
        <f t="shared" si="98"/>
        <v/>
      </c>
      <c r="AB603" t="str">
        <f t="shared" si="98"/>
        <v/>
      </c>
      <c r="AC603" t="str">
        <f t="shared" si="98"/>
        <v/>
      </c>
      <c r="AD603" t="str">
        <f t="shared" si="98"/>
        <v/>
      </c>
      <c r="AE603" t="str">
        <f t="shared" si="98"/>
        <v/>
      </c>
      <c r="AF603" t="str">
        <f t="shared" si="98"/>
        <v/>
      </c>
      <c r="AG603" t="str">
        <f t="shared" si="98"/>
        <v/>
      </c>
      <c r="AH603">
        <f t="shared" si="94"/>
        <v>0</v>
      </c>
      <c r="AI603">
        <f t="shared" si="95"/>
        <v>0</v>
      </c>
    </row>
    <row r="604" spans="2:35" hidden="1" x14ac:dyDescent="0.2">
      <c r="B604" s="21" t="str">
        <f>IF(ISNA(LOOKUP($C604,BLIOTECAS!$B$1:$B$27,BLIOTECAS!C$1:C$27)),"",LOOKUP($C604,BLIOTECAS!$B$1:$B$27,BLIOTECAS!C$1:C$27))</f>
        <v/>
      </c>
      <c r="C604" t="str">
        <f>TABLA!E604</f>
        <v>F. Ciencias Económicas y Empresariales</v>
      </c>
      <c r="D604" s="134">
        <f>TABLA!AV604</f>
        <v>0</v>
      </c>
      <c r="E604" s="271">
        <f>TABLA!BA604</f>
        <v>0</v>
      </c>
      <c r="F604" t="str">
        <f t="shared" si="99"/>
        <v/>
      </c>
      <c r="G604" t="str">
        <f t="shared" si="99"/>
        <v/>
      </c>
      <c r="H604" t="str">
        <f t="shared" si="99"/>
        <v/>
      </c>
      <c r="I604" t="str">
        <f t="shared" si="99"/>
        <v/>
      </c>
      <c r="J604" t="str">
        <f t="shared" si="99"/>
        <v/>
      </c>
      <c r="K604" t="str">
        <f t="shared" si="99"/>
        <v/>
      </c>
      <c r="L604" t="str">
        <f t="shared" si="99"/>
        <v/>
      </c>
      <c r="M604" t="str">
        <f t="shared" si="99"/>
        <v/>
      </c>
      <c r="N604" t="str">
        <f t="shared" si="99"/>
        <v/>
      </c>
      <c r="O604" t="str">
        <f t="shared" si="99"/>
        <v/>
      </c>
      <c r="P604" t="str">
        <f t="shared" si="99"/>
        <v/>
      </c>
      <c r="Q604" t="str">
        <f t="shared" si="99"/>
        <v/>
      </c>
      <c r="R604" t="str">
        <f t="shared" si="99"/>
        <v/>
      </c>
      <c r="S604" t="str">
        <f t="shared" si="99"/>
        <v/>
      </c>
      <c r="T604" t="str">
        <f t="shared" si="99"/>
        <v/>
      </c>
      <c r="U604" t="str">
        <f t="shared" si="99"/>
        <v/>
      </c>
      <c r="V604" t="str">
        <f t="shared" si="98"/>
        <v/>
      </c>
      <c r="W604" t="str">
        <f t="shared" si="98"/>
        <v/>
      </c>
      <c r="X604" t="str">
        <f t="shared" si="98"/>
        <v/>
      </c>
      <c r="Y604" t="str">
        <f t="shared" si="98"/>
        <v/>
      </c>
      <c r="Z604" t="str">
        <f t="shared" si="98"/>
        <v/>
      </c>
      <c r="AA604" t="str">
        <f t="shared" si="98"/>
        <v/>
      </c>
      <c r="AB604" t="str">
        <f t="shared" si="98"/>
        <v/>
      </c>
      <c r="AC604" t="str">
        <f t="shared" si="98"/>
        <v/>
      </c>
      <c r="AD604" t="str">
        <f t="shared" si="98"/>
        <v/>
      </c>
      <c r="AE604" t="str">
        <f t="shared" si="98"/>
        <v/>
      </c>
      <c r="AF604" t="str">
        <f t="shared" si="98"/>
        <v/>
      </c>
      <c r="AG604" t="str">
        <f t="shared" si="98"/>
        <v/>
      </c>
      <c r="AH604">
        <f t="shared" si="94"/>
        <v>0</v>
      </c>
      <c r="AI604">
        <f t="shared" si="95"/>
        <v>0</v>
      </c>
    </row>
    <row r="605" spans="2:35" hidden="1" x14ac:dyDescent="0.2">
      <c r="B605" s="21" t="str">
        <f>IF(ISNA(LOOKUP($C605,BLIOTECAS!$B$1:$B$27,BLIOTECAS!C$1:C$27)),"",LOOKUP($C605,BLIOTECAS!$B$1:$B$27,BLIOTECAS!C$1:C$27))</f>
        <v/>
      </c>
      <c r="C605" t="str">
        <f>TABLA!E605</f>
        <v>F. Ciencias Económicas y Empresariales</v>
      </c>
      <c r="D605" s="134">
        <f>TABLA!AV605</f>
        <v>0</v>
      </c>
      <c r="E605" s="271">
        <f>TABLA!BA605</f>
        <v>0</v>
      </c>
      <c r="F605" t="str">
        <f t="shared" si="99"/>
        <v/>
      </c>
      <c r="G605" t="str">
        <f t="shared" si="99"/>
        <v/>
      </c>
      <c r="H605" t="str">
        <f t="shared" si="99"/>
        <v/>
      </c>
      <c r="I605" t="str">
        <f t="shared" si="99"/>
        <v/>
      </c>
      <c r="J605" t="str">
        <f t="shared" si="99"/>
        <v/>
      </c>
      <c r="K605" t="str">
        <f t="shared" si="99"/>
        <v/>
      </c>
      <c r="L605" t="str">
        <f t="shared" si="99"/>
        <v/>
      </c>
      <c r="M605" t="str">
        <f t="shared" si="99"/>
        <v/>
      </c>
      <c r="N605" t="str">
        <f t="shared" si="99"/>
        <v/>
      </c>
      <c r="O605" t="str">
        <f t="shared" si="99"/>
        <v/>
      </c>
      <c r="P605" t="str">
        <f t="shared" si="99"/>
        <v/>
      </c>
      <c r="Q605" t="str">
        <f t="shared" si="99"/>
        <v/>
      </c>
      <c r="R605" t="str">
        <f t="shared" si="99"/>
        <v/>
      </c>
      <c r="S605" t="str">
        <f t="shared" si="99"/>
        <v/>
      </c>
      <c r="T605" t="str">
        <f t="shared" si="99"/>
        <v/>
      </c>
      <c r="U605" t="str">
        <f t="shared" si="99"/>
        <v/>
      </c>
      <c r="V605" t="str">
        <f t="shared" si="98"/>
        <v/>
      </c>
      <c r="W605" t="str">
        <f t="shared" si="98"/>
        <v/>
      </c>
      <c r="X605" t="str">
        <f t="shared" si="98"/>
        <v/>
      </c>
      <c r="Y605" t="str">
        <f t="shared" si="98"/>
        <v/>
      </c>
      <c r="Z605" t="str">
        <f t="shared" si="98"/>
        <v/>
      </c>
      <c r="AA605" t="str">
        <f t="shared" si="98"/>
        <v/>
      </c>
      <c r="AB605" t="str">
        <f t="shared" si="98"/>
        <v/>
      </c>
      <c r="AC605" t="str">
        <f t="shared" si="98"/>
        <v/>
      </c>
      <c r="AD605" t="str">
        <f t="shared" si="98"/>
        <v/>
      </c>
      <c r="AE605" t="str">
        <f t="shared" si="98"/>
        <v/>
      </c>
      <c r="AF605" t="str">
        <f t="shared" si="98"/>
        <v/>
      </c>
      <c r="AG605" t="str">
        <f t="shared" si="98"/>
        <v/>
      </c>
      <c r="AH605">
        <f t="shared" si="94"/>
        <v>0</v>
      </c>
      <c r="AI605">
        <f t="shared" si="95"/>
        <v>0</v>
      </c>
    </row>
    <row r="606" spans="2:35" ht="38.25" hidden="1" x14ac:dyDescent="0.2">
      <c r="B606" s="21" t="str">
        <f>IF(ISNA(LOOKUP($C606,BLIOTECAS!$B$1:$B$27,BLIOTECAS!C$1:C$27)),"",LOOKUP($C606,BLIOTECAS!$B$1:$B$27,BLIOTECAS!C$1:C$27))</f>
        <v/>
      </c>
      <c r="C606" t="str">
        <f>TABLA!E606</f>
        <v>F. Ciencias Económicas y Empresariales</v>
      </c>
      <c r="D606" s="134">
        <f>TABLA!AV606</f>
        <v>0</v>
      </c>
      <c r="E606" s="271" t="str">
        <f>TABLA!BA606</f>
        <v>El personal merece todo mi reconocimiento por su eficiencia y su amabilidad. Sin embargo, debo consignar la insuficiencia de personal y la precariedad de parte de él, lo que denota una mala conducción del servicio por parte de los sucesivos rectores.</v>
      </c>
      <c r="F606" t="str">
        <f t="shared" si="99"/>
        <v/>
      </c>
      <c r="G606" t="str">
        <f t="shared" si="99"/>
        <v/>
      </c>
      <c r="H606" t="str">
        <f t="shared" si="99"/>
        <v/>
      </c>
      <c r="I606" t="str">
        <f t="shared" si="99"/>
        <v/>
      </c>
      <c r="J606" t="str">
        <f t="shared" si="99"/>
        <v/>
      </c>
      <c r="K606" t="str">
        <f t="shared" si="99"/>
        <v/>
      </c>
      <c r="L606" t="str">
        <f t="shared" si="99"/>
        <v/>
      </c>
      <c r="M606" t="str">
        <f t="shared" si="99"/>
        <v/>
      </c>
      <c r="N606" t="str">
        <f t="shared" si="99"/>
        <v/>
      </c>
      <c r="O606" t="str">
        <f t="shared" si="99"/>
        <v/>
      </c>
      <c r="P606" t="str">
        <f t="shared" si="99"/>
        <v/>
      </c>
      <c r="Q606" t="str">
        <f t="shared" si="99"/>
        <v/>
      </c>
      <c r="R606" t="str">
        <f t="shared" si="99"/>
        <v/>
      </c>
      <c r="S606" t="str">
        <f t="shared" si="99"/>
        <v/>
      </c>
      <c r="T606" t="str">
        <f t="shared" si="99"/>
        <v/>
      </c>
      <c r="U606" t="str">
        <f t="shared" si="99"/>
        <v/>
      </c>
      <c r="V606" t="str">
        <f t="shared" si="98"/>
        <v/>
      </c>
      <c r="W606" t="str">
        <f t="shared" si="98"/>
        <v/>
      </c>
      <c r="X606" t="str">
        <f t="shared" si="98"/>
        <v/>
      </c>
      <c r="Y606" t="str">
        <f t="shared" si="98"/>
        <v/>
      </c>
      <c r="Z606" t="str">
        <f t="shared" si="98"/>
        <v/>
      </c>
      <c r="AA606" t="str">
        <f t="shared" si="98"/>
        <v>x</v>
      </c>
      <c r="AB606" t="str">
        <f t="shared" si="98"/>
        <v/>
      </c>
      <c r="AC606" t="str">
        <f t="shared" si="98"/>
        <v/>
      </c>
      <c r="AD606" t="str">
        <f t="shared" si="98"/>
        <v/>
      </c>
      <c r="AE606" t="str">
        <f t="shared" si="98"/>
        <v/>
      </c>
      <c r="AF606" t="str">
        <f t="shared" si="98"/>
        <v/>
      </c>
      <c r="AG606" t="str">
        <f t="shared" si="98"/>
        <v/>
      </c>
      <c r="AH606">
        <f t="shared" si="94"/>
        <v>0</v>
      </c>
      <c r="AI606">
        <f t="shared" si="95"/>
        <v>1</v>
      </c>
    </row>
    <row r="607" spans="2:35" hidden="1" x14ac:dyDescent="0.2">
      <c r="B607" s="21" t="str">
        <f>IF(ISNA(LOOKUP($C607,BLIOTECAS!$B$1:$B$27,BLIOTECAS!C$1:C$27)),"",LOOKUP($C607,BLIOTECAS!$B$1:$B$27,BLIOTECAS!C$1:C$27))</f>
        <v/>
      </c>
      <c r="C607" t="str">
        <f>TABLA!E607</f>
        <v>F. Ciencias Geológicas</v>
      </c>
      <c r="D607" s="134">
        <f>TABLA!AV607</f>
        <v>0</v>
      </c>
      <c r="E607" s="271">
        <f>TABLA!BA607</f>
        <v>0</v>
      </c>
      <c r="F607" t="str">
        <f t="shared" si="99"/>
        <v/>
      </c>
      <c r="G607" t="str">
        <f t="shared" si="99"/>
        <v/>
      </c>
      <c r="H607" t="str">
        <f t="shared" si="99"/>
        <v/>
      </c>
      <c r="I607" t="str">
        <f t="shared" si="99"/>
        <v/>
      </c>
      <c r="J607" t="str">
        <f t="shared" si="99"/>
        <v/>
      </c>
      <c r="K607" t="str">
        <f t="shared" si="99"/>
        <v/>
      </c>
      <c r="L607" t="str">
        <f t="shared" si="99"/>
        <v/>
      </c>
      <c r="M607" t="str">
        <f t="shared" si="99"/>
        <v/>
      </c>
      <c r="N607" t="str">
        <f t="shared" si="99"/>
        <v/>
      </c>
      <c r="O607" t="str">
        <f t="shared" si="99"/>
        <v/>
      </c>
      <c r="P607" t="str">
        <f t="shared" si="99"/>
        <v/>
      </c>
      <c r="Q607" t="str">
        <f t="shared" si="99"/>
        <v/>
      </c>
      <c r="R607" t="str">
        <f t="shared" si="99"/>
        <v/>
      </c>
      <c r="S607" t="str">
        <f t="shared" si="99"/>
        <v/>
      </c>
      <c r="T607" t="str">
        <f t="shared" si="99"/>
        <v/>
      </c>
      <c r="U607" t="str">
        <f t="shared" si="99"/>
        <v/>
      </c>
      <c r="V607" t="str">
        <f t="shared" si="98"/>
        <v/>
      </c>
      <c r="W607" t="str">
        <f t="shared" si="98"/>
        <v/>
      </c>
      <c r="X607" t="str">
        <f t="shared" si="98"/>
        <v/>
      </c>
      <c r="Y607" t="str">
        <f t="shared" si="98"/>
        <v/>
      </c>
      <c r="Z607" t="str">
        <f t="shared" si="98"/>
        <v/>
      </c>
      <c r="AA607" t="str">
        <f t="shared" si="98"/>
        <v/>
      </c>
      <c r="AB607" t="str">
        <f t="shared" si="98"/>
        <v/>
      </c>
      <c r="AC607" t="str">
        <f t="shared" si="98"/>
        <v/>
      </c>
      <c r="AD607" t="str">
        <f t="shared" si="98"/>
        <v/>
      </c>
      <c r="AE607" t="str">
        <f t="shared" si="98"/>
        <v/>
      </c>
      <c r="AF607" t="str">
        <f t="shared" si="98"/>
        <v/>
      </c>
      <c r="AG607" t="str">
        <f t="shared" si="98"/>
        <v/>
      </c>
      <c r="AH607">
        <f t="shared" si="94"/>
        <v>0</v>
      </c>
      <c r="AI607">
        <f t="shared" si="95"/>
        <v>0</v>
      </c>
    </row>
    <row r="608" spans="2:35" hidden="1" x14ac:dyDescent="0.2">
      <c r="B608" s="21" t="str">
        <f>IF(ISNA(LOOKUP($C608,BLIOTECAS!$B$1:$B$27,BLIOTECAS!C$1:C$27)),"",LOOKUP($C608,BLIOTECAS!$B$1:$B$27,BLIOTECAS!C$1:C$27))</f>
        <v/>
      </c>
      <c r="C608" t="str">
        <f>TABLA!E608</f>
        <v>F. Filología</v>
      </c>
      <c r="D608" s="134">
        <f>TABLA!AV608</f>
        <v>0</v>
      </c>
      <c r="E608" s="271" t="str">
        <f>TABLA!BA608</f>
        <v>La búsqueda en la plataforma Cisne es un infierno. Por favor, mejórenla.</v>
      </c>
      <c r="F608" t="str">
        <f t="shared" si="99"/>
        <v/>
      </c>
      <c r="G608" t="str">
        <f t="shared" si="99"/>
        <v/>
      </c>
      <c r="H608" t="str">
        <f t="shared" si="99"/>
        <v/>
      </c>
      <c r="I608" t="str">
        <f t="shared" si="99"/>
        <v/>
      </c>
      <c r="J608" t="str">
        <f t="shared" si="99"/>
        <v/>
      </c>
      <c r="K608" t="str">
        <f t="shared" si="99"/>
        <v/>
      </c>
      <c r="L608" t="str">
        <f t="shared" si="99"/>
        <v/>
      </c>
      <c r="M608" t="str">
        <f t="shared" si="99"/>
        <v/>
      </c>
      <c r="N608" t="str">
        <f t="shared" si="99"/>
        <v/>
      </c>
      <c r="O608" t="str">
        <f t="shared" si="99"/>
        <v/>
      </c>
      <c r="P608" t="str">
        <f t="shared" si="99"/>
        <v/>
      </c>
      <c r="Q608" t="str">
        <f t="shared" si="99"/>
        <v/>
      </c>
      <c r="R608" t="str">
        <f t="shared" si="99"/>
        <v/>
      </c>
      <c r="S608" t="str">
        <f t="shared" si="99"/>
        <v/>
      </c>
      <c r="T608" t="str">
        <f t="shared" si="99"/>
        <v/>
      </c>
      <c r="U608" t="str">
        <f t="shared" ref="U608:AG623" si="100">IFERROR((IF(FIND(U$1,$E608,1)&gt;0,"x")),"")</f>
        <v/>
      </c>
      <c r="V608" t="str">
        <f t="shared" si="100"/>
        <v/>
      </c>
      <c r="W608" t="str">
        <f t="shared" si="100"/>
        <v/>
      </c>
      <c r="X608" t="str">
        <f t="shared" si="100"/>
        <v/>
      </c>
      <c r="Y608" t="str">
        <f t="shared" si="100"/>
        <v/>
      </c>
      <c r="Z608" t="str">
        <f t="shared" si="100"/>
        <v/>
      </c>
      <c r="AA608" t="str">
        <f t="shared" si="100"/>
        <v/>
      </c>
      <c r="AB608" t="str">
        <f t="shared" si="100"/>
        <v/>
      </c>
      <c r="AC608" t="str">
        <f t="shared" si="100"/>
        <v/>
      </c>
      <c r="AD608" t="str">
        <f t="shared" si="100"/>
        <v/>
      </c>
      <c r="AE608" t="str">
        <f t="shared" si="100"/>
        <v/>
      </c>
      <c r="AF608" t="str">
        <f t="shared" si="100"/>
        <v/>
      </c>
      <c r="AG608" t="str">
        <f t="shared" si="100"/>
        <v/>
      </c>
      <c r="AH608">
        <f t="shared" ref="AH608:AH625" si="101">COUNTIF(D608,"&lt;&gt;0")</f>
        <v>0</v>
      </c>
      <c r="AI608">
        <f t="shared" ref="AI608:AI625" si="102">COUNTIF(E608,"&lt;&gt;0")</f>
        <v>1</v>
      </c>
    </row>
    <row r="609" spans="2:35" ht="38.25" hidden="1" x14ac:dyDescent="0.2">
      <c r="B609" s="21" t="str">
        <f>IF(ISNA(LOOKUP($C609,BLIOTECAS!$B$1:$B$27,BLIOTECAS!C$1:C$27)),"",LOOKUP($C609,BLIOTECAS!$B$1:$B$27,BLIOTECAS!C$1:C$27))</f>
        <v/>
      </c>
      <c r="C609" t="str">
        <f>TABLA!E609</f>
        <v>F. Ciencias Políticas y Sociología</v>
      </c>
      <c r="D609" s="134" t="str">
        <f>TABLA!AV609</f>
        <v>Algunas bases de revistas juridicas están fatal. No tenemos claves, no sabemos sacar partido a todo lo que tienen....</v>
      </c>
      <c r="E609" s="271" t="str">
        <f>TABLA!BA609</f>
        <v>Lo que he dicho antes. Mejor acceso a revistas jurídicas (al menos a las de mi area, derecho del trabajo), cursos para sacar partido, buena información de las claves de acceso., que todas las revistas estén compartidas entre las distintas facultades........</v>
      </c>
      <c r="F609" t="str">
        <f t="shared" ref="F609:U624" si="103">IFERROR((IF(FIND(F$1,$E609,1)&gt;0,"x")),"")</f>
        <v/>
      </c>
      <c r="G609" t="str">
        <f t="shared" si="103"/>
        <v/>
      </c>
      <c r="H609" t="str">
        <f t="shared" si="103"/>
        <v/>
      </c>
      <c r="I609" t="str">
        <f t="shared" si="103"/>
        <v>x</v>
      </c>
      <c r="J609" t="str">
        <f t="shared" si="103"/>
        <v/>
      </c>
      <c r="K609" t="str">
        <f t="shared" si="103"/>
        <v/>
      </c>
      <c r="L609" t="str">
        <f t="shared" si="103"/>
        <v/>
      </c>
      <c r="M609" t="str">
        <f t="shared" si="103"/>
        <v/>
      </c>
      <c r="N609" t="str">
        <f t="shared" si="103"/>
        <v/>
      </c>
      <c r="O609" t="str">
        <f t="shared" si="103"/>
        <v/>
      </c>
      <c r="P609" t="str">
        <f t="shared" si="103"/>
        <v/>
      </c>
      <c r="Q609" t="str">
        <f t="shared" si="103"/>
        <v/>
      </c>
      <c r="R609" t="str">
        <f t="shared" si="103"/>
        <v/>
      </c>
      <c r="S609" t="str">
        <f t="shared" si="103"/>
        <v/>
      </c>
      <c r="T609" t="str">
        <f t="shared" si="103"/>
        <v/>
      </c>
      <c r="U609" t="str">
        <f t="shared" si="103"/>
        <v/>
      </c>
      <c r="V609" t="str">
        <f t="shared" si="100"/>
        <v/>
      </c>
      <c r="W609" t="str">
        <f t="shared" si="100"/>
        <v/>
      </c>
      <c r="X609" t="str">
        <f t="shared" si="100"/>
        <v/>
      </c>
      <c r="Y609" t="str">
        <f t="shared" si="100"/>
        <v/>
      </c>
      <c r="Z609" t="str">
        <f t="shared" si="100"/>
        <v/>
      </c>
      <c r="AA609" t="str">
        <f t="shared" si="100"/>
        <v/>
      </c>
      <c r="AB609" t="str">
        <f t="shared" si="100"/>
        <v/>
      </c>
      <c r="AC609" t="str">
        <f t="shared" si="100"/>
        <v/>
      </c>
      <c r="AD609" t="str">
        <f t="shared" si="100"/>
        <v/>
      </c>
      <c r="AE609" t="str">
        <f t="shared" si="100"/>
        <v>x</v>
      </c>
      <c r="AF609" t="str">
        <f t="shared" si="100"/>
        <v/>
      </c>
      <c r="AG609" t="str">
        <f t="shared" si="100"/>
        <v/>
      </c>
      <c r="AH609">
        <f t="shared" si="101"/>
        <v>1</v>
      </c>
      <c r="AI609">
        <f t="shared" si="102"/>
        <v>1</v>
      </c>
    </row>
    <row r="610" spans="2:35" hidden="1" x14ac:dyDescent="0.2">
      <c r="B610" s="21" t="str">
        <f>IF(ISNA(LOOKUP($C610,BLIOTECAS!$B$1:$B$27,BLIOTECAS!C$1:C$27)),"",LOOKUP($C610,BLIOTECAS!$B$1:$B$27,BLIOTECAS!C$1:C$27))</f>
        <v/>
      </c>
      <c r="C610" t="str">
        <f>TABLA!E610</f>
        <v>F. Derecho</v>
      </c>
      <c r="D610" s="134">
        <f>TABLA!AV610</f>
        <v>0</v>
      </c>
      <c r="E610" s="271">
        <f>TABLA!BA610</f>
        <v>0</v>
      </c>
      <c r="F610" t="str">
        <f t="shared" si="103"/>
        <v/>
      </c>
      <c r="G610" t="str">
        <f t="shared" si="103"/>
        <v/>
      </c>
      <c r="H610" t="str">
        <f t="shared" si="103"/>
        <v/>
      </c>
      <c r="I610" t="str">
        <f t="shared" si="103"/>
        <v/>
      </c>
      <c r="J610" t="str">
        <f t="shared" si="103"/>
        <v/>
      </c>
      <c r="K610" t="str">
        <f t="shared" si="103"/>
        <v/>
      </c>
      <c r="L610" t="str">
        <f t="shared" si="103"/>
        <v/>
      </c>
      <c r="M610" t="str">
        <f t="shared" si="103"/>
        <v/>
      </c>
      <c r="N610" t="str">
        <f t="shared" si="103"/>
        <v/>
      </c>
      <c r="O610" t="str">
        <f t="shared" si="103"/>
        <v/>
      </c>
      <c r="P610" t="str">
        <f t="shared" si="103"/>
        <v/>
      </c>
      <c r="Q610" t="str">
        <f t="shared" si="103"/>
        <v/>
      </c>
      <c r="R610" t="str">
        <f t="shared" si="103"/>
        <v/>
      </c>
      <c r="S610" t="str">
        <f t="shared" si="103"/>
        <v/>
      </c>
      <c r="T610" t="str">
        <f t="shared" si="103"/>
        <v/>
      </c>
      <c r="U610" t="str">
        <f t="shared" si="103"/>
        <v/>
      </c>
      <c r="V610" t="str">
        <f t="shared" si="100"/>
        <v/>
      </c>
      <c r="W610" t="str">
        <f t="shared" si="100"/>
        <v/>
      </c>
      <c r="X610" t="str">
        <f t="shared" si="100"/>
        <v/>
      </c>
      <c r="Y610" t="str">
        <f t="shared" si="100"/>
        <v/>
      </c>
      <c r="Z610" t="str">
        <f t="shared" si="100"/>
        <v/>
      </c>
      <c r="AA610" t="str">
        <f t="shared" si="100"/>
        <v/>
      </c>
      <c r="AB610" t="str">
        <f t="shared" si="100"/>
        <v/>
      </c>
      <c r="AC610" t="str">
        <f t="shared" si="100"/>
        <v/>
      </c>
      <c r="AD610" t="str">
        <f t="shared" si="100"/>
        <v/>
      </c>
      <c r="AE610" t="str">
        <f t="shared" si="100"/>
        <v/>
      </c>
      <c r="AF610" t="str">
        <f t="shared" si="100"/>
        <v/>
      </c>
      <c r="AG610" t="str">
        <f t="shared" si="100"/>
        <v/>
      </c>
      <c r="AH610">
        <f t="shared" si="101"/>
        <v>0</v>
      </c>
      <c r="AI610">
        <f t="shared" si="102"/>
        <v>0</v>
      </c>
    </row>
    <row r="611" spans="2:35" hidden="1" x14ac:dyDescent="0.2">
      <c r="B611" s="21" t="str">
        <f>IF(ISNA(LOOKUP($C611,BLIOTECAS!$B$1:$B$27,BLIOTECAS!C$1:C$27)),"",LOOKUP($C611,BLIOTECAS!$B$1:$B$27,BLIOTECAS!C$1:C$27))</f>
        <v/>
      </c>
      <c r="C611" t="str">
        <f>TABLA!E611</f>
        <v>F. Geografía e Historia</v>
      </c>
      <c r="D611" s="134">
        <f>TABLA!AV611</f>
        <v>0</v>
      </c>
      <c r="E611" s="271">
        <f>TABLA!BA611</f>
        <v>0</v>
      </c>
      <c r="F611" t="str">
        <f t="shared" si="103"/>
        <v/>
      </c>
      <c r="G611" t="str">
        <f t="shared" si="103"/>
        <v/>
      </c>
      <c r="H611" t="str">
        <f t="shared" si="103"/>
        <v/>
      </c>
      <c r="I611" t="str">
        <f t="shared" si="103"/>
        <v/>
      </c>
      <c r="J611" t="str">
        <f t="shared" si="103"/>
        <v/>
      </c>
      <c r="K611" t="str">
        <f t="shared" si="103"/>
        <v/>
      </c>
      <c r="L611" t="str">
        <f t="shared" si="103"/>
        <v/>
      </c>
      <c r="M611" t="str">
        <f t="shared" si="103"/>
        <v/>
      </c>
      <c r="N611" t="str">
        <f t="shared" si="103"/>
        <v/>
      </c>
      <c r="O611" t="str">
        <f t="shared" si="103"/>
        <v/>
      </c>
      <c r="P611" t="str">
        <f t="shared" si="103"/>
        <v/>
      </c>
      <c r="Q611" t="str">
        <f t="shared" si="103"/>
        <v/>
      </c>
      <c r="R611" t="str">
        <f t="shared" si="103"/>
        <v/>
      </c>
      <c r="S611" t="str">
        <f t="shared" si="103"/>
        <v/>
      </c>
      <c r="T611" t="str">
        <f t="shared" si="103"/>
        <v/>
      </c>
      <c r="U611" t="str">
        <f t="shared" si="103"/>
        <v/>
      </c>
      <c r="V611" t="str">
        <f t="shared" si="100"/>
        <v/>
      </c>
      <c r="W611" t="str">
        <f t="shared" si="100"/>
        <v/>
      </c>
      <c r="X611" t="str">
        <f t="shared" si="100"/>
        <v/>
      </c>
      <c r="Y611" t="str">
        <f t="shared" si="100"/>
        <v/>
      </c>
      <c r="Z611" t="str">
        <f t="shared" si="100"/>
        <v/>
      </c>
      <c r="AA611" t="str">
        <f t="shared" si="100"/>
        <v/>
      </c>
      <c r="AB611" t="str">
        <f t="shared" si="100"/>
        <v/>
      </c>
      <c r="AC611" t="str">
        <f t="shared" si="100"/>
        <v/>
      </c>
      <c r="AD611" t="str">
        <f t="shared" si="100"/>
        <v/>
      </c>
      <c r="AE611" t="str">
        <f t="shared" si="100"/>
        <v/>
      </c>
      <c r="AF611" t="str">
        <f t="shared" si="100"/>
        <v/>
      </c>
      <c r="AG611" t="str">
        <f t="shared" si="100"/>
        <v/>
      </c>
      <c r="AH611">
        <f t="shared" si="101"/>
        <v>0</v>
      </c>
      <c r="AI611">
        <f t="shared" si="102"/>
        <v>0</v>
      </c>
    </row>
    <row r="612" spans="2:35" ht="114.75" hidden="1" x14ac:dyDescent="0.2">
      <c r="B612" s="21" t="str">
        <f>IF(ISNA(LOOKUP($C612,BLIOTECAS!$B$1:$B$27,BLIOTECAS!C$1:C$27)),"",LOOKUP($C612,BLIOTECAS!$B$1:$B$27,BLIOTECAS!C$1:C$27))</f>
        <v/>
      </c>
      <c r="C612" t="str">
        <f>TABLA!E612</f>
        <v>F. Filología</v>
      </c>
      <c r="D612" s="134">
        <f>TABLA!AV612</f>
        <v>0</v>
      </c>
      <c r="E612" s="271" t="str">
        <f>TABLA!BA612</f>
        <v>No he notado diferencias estos dos últimos años. El catálogo cisne anterior me resultaba mucho más intuitivo y fácil porque con la búsqueda sencilla salía lo que buscabas y no mil cosas que no buscas, que es lo que ocurre en el actual. Para filtrar hay que hacer búsqueda avanzada. Por lo demás la web es muy buena, y estoy muy contenta con todo el trabajo que implica la biblioteca, realizado por personas muy profesionales y amabilísimas. Me gustaría que se pudieran comprar más revistas especializadas, faltan bastantes de filología, algunas son muy básicas y necesarias, y son demasiado caras para que podamos suscribirnos personalmente los profesores. Ese asunto creo que es lo único que, a mi juicio, queda por resolver, hay lagunas demasiado gordas en ese sentido.</v>
      </c>
      <c r="F612" t="str">
        <f t="shared" si="103"/>
        <v/>
      </c>
      <c r="G612" t="str">
        <f t="shared" si="103"/>
        <v/>
      </c>
      <c r="H612" t="str">
        <f t="shared" si="103"/>
        <v/>
      </c>
      <c r="I612" t="str">
        <f t="shared" si="103"/>
        <v>x</v>
      </c>
      <c r="J612" t="str">
        <f t="shared" si="103"/>
        <v/>
      </c>
      <c r="K612" t="str">
        <f t="shared" si="103"/>
        <v/>
      </c>
      <c r="L612" t="str">
        <f t="shared" si="103"/>
        <v/>
      </c>
      <c r="M612" t="str">
        <f t="shared" si="103"/>
        <v/>
      </c>
      <c r="N612" t="str">
        <f t="shared" si="103"/>
        <v/>
      </c>
      <c r="O612" t="str">
        <f t="shared" si="103"/>
        <v/>
      </c>
      <c r="P612" t="str">
        <f t="shared" si="103"/>
        <v/>
      </c>
      <c r="Q612" t="str">
        <f t="shared" si="103"/>
        <v/>
      </c>
      <c r="R612" t="str">
        <f t="shared" si="103"/>
        <v/>
      </c>
      <c r="S612" t="str">
        <f t="shared" si="103"/>
        <v/>
      </c>
      <c r="T612" t="str">
        <f t="shared" si="103"/>
        <v/>
      </c>
      <c r="U612" t="str">
        <f t="shared" si="103"/>
        <v/>
      </c>
      <c r="V612" t="str">
        <f t="shared" si="100"/>
        <v/>
      </c>
      <c r="W612" t="str">
        <f t="shared" si="100"/>
        <v/>
      </c>
      <c r="X612" t="str">
        <f t="shared" si="100"/>
        <v/>
      </c>
      <c r="Y612" t="str">
        <f t="shared" si="100"/>
        <v/>
      </c>
      <c r="Z612" t="str">
        <f t="shared" si="100"/>
        <v/>
      </c>
      <c r="AA612" t="str">
        <f t="shared" si="100"/>
        <v>x</v>
      </c>
      <c r="AB612" t="str">
        <f t="shared" si="100"/>
        <v/>
      </c>
      <c r="AC612" t="str">
        <f t="shared" si="100"/>
        <v/>
      </c>
      <c r="AD612" t="str">
        <f t="shared" si="100"/>
        <v/>
      </c>
      <c r="AE612" t="str">
        <f t="shared" si="100"/>
        <v/>
      </c>
      <c r="AF612" t="str">
        <f t="shared" si="100"/>
        <v>x</v>
      </c>
      <c r="AG612" t="str">
        <f t="shared" si="100"/>
        <v/>
      </c>
      <c r="AH612">
        <f t="shared" si="101"/>
        <v>0</v>
      </c>
      <c r="AI612">
        <f t="shared" si="102"/>
        <v>1</v>
      </c>
    </row>
    <row r="613" spans="2:35" x14ac:dyDescent="0.2">
      <c r="B613" s="21" t="str">
        <f>IF(ISNA(LOOKUP($C613,BLIOTECAS!$B$1:$B$27,BLIOTECAS!C$1:C$27)),"",LOOKUP($C613,BLIOTECAS!$B$1:$B$27,BLIOTECAS!C$1:C$27))</f>
        <v/>
      </c>
      <c r="C613" t="str">
        <f>TABLA!E613</f>
        <v>F. Filología</v>
      </c>
      <c r="D613" s="134">
        <f>TABLA!AV613</f>
        <v>0</v>
      </c>
      <c r="E613" s="271">
        <f>TABLA!BA613</f>
        <v>0</v>
      </c>
      <c r="F613" t="str">
        <f t="shared" si="103"/>
        <v/>
      </c>
      <c r="G613" t="str">
        <f t="shared" si="103"/>
        <v/>
      </c>
      <c r="H613" t="str">
        <f t="shared" si="103"/>
        <v/>
      </c>
      <c r="I613" t="str">
        <f t="shared" si="103"/>
        <v/>
      </c>
      <c r="J613" t="str">
        <f t="shared" si="103"/>
        <v/>
      </c>
      <c r="K613" t="str">
        <f t="shared" si="103"/>
        <v/>
      </c>
      <c r="L613" t="str">
        <f t="shared" si="103"/>
        <v/>
      </c>
      <c r="M613" t="str">
        <f t="shared" si="103"/>
        <v/>
      </c>
      <c r="N613" t="str">
        <f t="shared" si="103"/>
        <v/>
      </c>
      <c r="O613" t="str">
        <f t="shared" si="103"/>
        <v/>
      </c>
      <c r="P613" t="str">
        <f t="shared" si="103"/>
        <v/>
      </c>
      <c r="Q613" t="str">
        <f t="shared" si="103"/>
        <v/>
      </c>
      <c r="R613" t="str">
        <f t="shared" si="103"/>
        <v/>
      </c>
      <c r="S613" t="str">
        <f t="shared" si="103"/>
        <v/>
      </c>
      <c r="T613" t="str">
        <f t="shared" si="103"/>
        <v/>
      </c>
      <c r="U613" t="str">
        <f t="shared" si="103"/>
        <v/>
      </c>
      <c r="V613" t="str">
        <f t="shared" si="100"/>
        <v/>
      </c>
      <c r="W613" t="str">
        <f t="shared" si="100"/>
        <v/>
      </c>
      <c r="X613" t="str">
        <f t="shared" si="100"/>
        <v/>
      </c>
      <c r="Y613" t="str">
        <f t="shared" si="100"/>
        <v/>
      </c>
      <c r="Z613" t="str">
        <f t="shared" si="100"/>
        <v/>
      </c>
      <c r="AA613" t="str">
        <f t="shared" si="100"/>
        <v/>
      </c>
      <c r="AB613" t="str">
        <f t="shared" si="100"/>
        <v/>
      </c>
      <c r="AC613" t="str">
        <f t="shared" si="100"/>
        <v/>
      </c>
      <c r="AD613" t="str">
        <f t="shared" si="100"/>
        <v/>
      </c>
      <c r="AE613" t="str">
        <f t="shared" si="100"/>
        <v/>
      </c>
      <c r="AF613" t="str">
        <f t="shared" si="100"/>
        <v/>
      </c>
      <c r="AG613" t="str">
        <f t="shared" si="100"/>
        <v/>
      </c>
      <c r="AH613">
        <f t="shared" si="101"/>
        <v>0</v>
      </c>
      <c r="AI613">
        <f t="shared" si="102"/>
        <v>0</v>
      </c>
    </row>
    <row r="614" spans="2:35" ht="25.5" hidden="1" x14ac:dyDescent="0.2">
      <c r="B614" s="21" t="str">
        <f>IF(ISNA(LOOKUP($C614,BLIOTECAS!$B$1:$B$27,BLIOTECAS!C$1:C$27)),"",LOOKUP($C614,BLIOTECAS!$B$1:$B$27,BLIOTECAS!C$1:C$27))</f>
        <v/>
      </c>
      <c r="C614" t="str">
        <f>TABLA!E614</f>
        <v>F. Ciencias de la Información</v>
      </c>
      <c r="D614" s="134" t="str">
        <f>TABLA!AV614</f>
        <v>TALLERES PARA QUE LOS ESTUDIANTES APRENDAN A USAR MEJOR LA BIBLIOTECA</v>
      </c>
      <c r="E614" s="271" t="str">
        <f>TABLA!BA614</f>
        <v>MAS CONTACTO CON EL PDI</v>
      </c>
      <c r="F614" t="str">
        <f t="shared" si="103"/>
        <v/>
      </c>
      <c r="G614" t="str">
        <f t="shared" si="103"/>
        <v/>
      </c>
      <c r="H614" t="str">
        <f t="shared" si="103"/>
        <v/>
      </c>
      <c r="I614" t="str">
        <f t="shared" si="103"/>
        <v/>
      </c>
      <c r="J614" t="str">
        <f t="shared" si="103"/>
        <v/>
      </c>
      <c r="K614" t="str">
        <f t="shared" si="103"/>
        <v/>
      </c>
      <c r="L614" t="str">
        <f t="shared" si="103"/>
        <v/>
      </c>
      <c r="M614" t="str">
        <f t="shared" si="103"/>
        <v/>
      </c>
      <c r="N614" t="str">
        <f t="shared" si="103"/>
        <v/>
      </c>
      <c r="O614" t="str">
        <f t="shared" si="103"/>
        <v/>
      </c>
      <c r="P614" t="str">
        <f t="shared" si="103"/>
        <v/>
      </c>
      <c r="Q614" t="str">
        <f t="shared" si="103"/>
        <v/>
      </c>
      <c r="R614" t="str">
        <f t="shared" si="103"/>
        <v/>
      </c>
      <c r="S614" t="str">
        <f t="shared" si="103"/>
        <v/>
      </c>
      <c r="T614" t="str">
        <f t="shared" si="103"/>
        <v/>
      </c>
      <c r="U614" t="str">
        <f t="shared" si="103"/>
        <v/>
      </c>
      <c r="V614" t="str">
        <f t="shared" si="100"/>
        <v/>
      </c>
      <c r="W614" t="str">
        <f t="shared" si="100"/>
        <v/>
      </c>
      <c r="X614" t="str">
        <f t="shared" si="100"/>
        <v/>
      </c>
      <c r="Y614" t="str">
        <f t="shared" si="100"/>
        <v/>
      </c>
      <c r="Z614" t="str">
        <f t="shared" si="100"/>
        <v/>
      </c>
      <c r="AA614" t="str">
        <f t="shared" si="100"/>
        <v/>
      </c>
      <c r="AB614" t="str">
        <f t="shared" si="100"/>
        <v/>
      </c>
      <c r="AC614" t="str">
        <f t="shared" si="100"/>
        <v/>
      </c>
      <c r="AD614" t="str">
        <f t="shared" si="100"/>
        <v/>
      </c>
      <c r="AE614" t="str">
        <f t="shared" si="100"/>
        <v/>
      </c>
      <c r="AF614" t="str">
        <f t="shared" si="100"/>
        <v/>
      </c>
      <c r="AG614" t="str">
        <f t="shared" si="100"/>
        <v/>
      </c>
      <c r="AH614">
        <f t="shared" si="101"/>
        <v>1</v>
      </c>
      <c r="AI614">
        <f t="shared" si="102"/>
        <v>1</v>
      </c>
    </row>
    <row r="615" spans="2:35" hidden="1" x14ac:dyDescent="0.2">
      <c r="B615" s="21" t="str">
        <f>IF(ISNA(LOOKUP($C615,BLIOTECAS!$B$1:$B$27,BLIOTECAS!C$1:C$27)),"",LOOKUP($C615,BLIOTECAS!$B$1:$B$27,BLIOTECAS!C$1:C$27))</f>
        <v/>
      </c>
      <c r="C615" t="str">
        <f>TABLA!E615</f>
        <v>F. Geografía e Historia</v>
      </c>
      <c r="D615" s="134">
        <f>TABLA!AV615</f>
        <v>0</v>
      </c>
      <c r="E615" s="271">
        <f>TABLA!BA615</f>
        <v>0</v>
      </c>
      <c r="F615" t="str">
        <f t="shared" si="103"/>
        <v/>
      </c>
      <c r="G615" t="str">
        <f t="shared" si="103"/>
        <v/>
      </c>
      <c r="H615" t="str">
        <f t="shared" si="103"/>
        <v/>
      </c>
      <c r="I615" t="str">
        <f t="shared" si="103"/>
        <v/>
      </c>
      <c r="J615" t="str">
        <f t="shared" si="103"/>
        <v/>
      </c>
      <c r="K615" t="str">
        <f t="shared" si="103"/>
        <v/>
      </c>
      <c r="L615" t="str">
        <f t="shared" si="103"/>
        <v/>
      </c>
      <c r="M615" t="str">
        <f t="shared" si="103"/>
        <v/>
      </c>
      <c r="N615" t="str">
        <f t="shared" si="103"/>
        <v/>
      </c>
      <c r="O615" t="str">
        <f t="shared" si="103"/>
        <v/>
      </c>
      <c r="P615" t="str">
        <f t="shared" si="103"/>
        <v/>
      </c>
      <c r="Q615" t="str">
        <f t="shared" si="103"/>
        <v/>
      </c>
      <c r="R615" t="str">
        <f t="shared" si="103"/>
        <v/>
      </c>
      <c r="S615" t="str">
        <f t="shared" si="103"/>
        <v/>
      </c>
      <c r="T615" t="str">
        <f t="shared" si="103"/>
        <v/>
      </c>
      <c r="U615" t="str">
        <f t="shared" si="103"/>
        <v/>
      </c>
      <c r="V615" t="str">
        <f t="shared" si="100"/>
        <v/>
      </c>
      <c r="W615" t="str">
        <f t="shared" si="100"/>
        <v/>
      </c>
      <c r="X615" t="str">
        <f t="shared" si="100"/>
        <v/>
      </c>
      <c r="Y615" t="str">
        <f t="shared" si="100"/>
        <v/>
      </c>
      <c r="Z615" t="str">
        <f t="shared" si="100"/>
        <v/>
      </c>
      <c r="AA615" t="str">
        <f t="shared" si="100"/>
        <v/>
      </c>
      <c r="AB615" t="str">
        <f t="shared" si="100"/>
        <v/>
      </c>
      <c r="AC615" t="str">
        <f t="shared" si="100"/>
        <v/>
      </c>
      <c r="AD615" t="str">
        <f t="shared" si="100"/>
        <v/>
      </c>
      <c r="AE615" t="str">
        <f t="shared" si="100"/>
        <v/>
      </c>
      <c r="AF615" t="str">
        <f t="shared" si="100"/>
        <v/>
      </c>
      <c r="AG615" t="str">
        <f t="shared" si="100"/>
        <v/>
      </c>
      <c r="AH615">
        <f t="shared" si="101"/>
        <v>0</v>
      </c>
      <c r="AI615">
        <f t="shared" si="102"/>
        <v>0</v>
      </c>
    </row>
    <row r="616" spans="2:35" hidden="1" x14ac:dyDescent="0.2">
      <c r="B616" s="21" t="str">
        <f>IF(ISNA(LOOKUP($C616,BLIOTECAS!$B$1:$B$27,BLIOTECAS!C$1:C$27)),"",LOOKUP($C616,BLIOTECAS!$B$1:$B$27,BLIOTECAS!C$1:C$27))</f>
        <v/>
      </c>
      <c r="C616" t="str">
        <f>TABLA!E616</f>
        <v>F. Ciencias de la Información</v>
      </c>
      <c r="D616" s="134">
        <f>TABLA!AV616</f>
        <v>0</v>
      </c>
      <c r="E616" s="271">
        <f>TABLA!BA616</f>
        <v>0</v>
      </c>
      <c r="F616" t="str">
        <f t="shared" si="103"/>
        <v/>
      </c>
      <c r="G616" t="str">
        <f t="shared" si="103"/>
        <v/>
      </c>
      <c r="H616" t="str">
        <f t="shared" si="103"/>
        <v/>
      </c>
      <c r="I616" t="str">
        <f t="shared" si="103"/>
        <v/>
      </c>
      <c r="J616" t="str">
        <f t="shared" si="103"/>
        <v/>
      </c>
      <c r="K616" t="str">
        <f t="shared" si="103"/>
        <v/>
      </c>
      <c r="L616" t="str">
        <f t="shared" si="103"/>
        <v/>
      </c>
      <c r="M616" t="str">
        <f t="shared" si="103"/>
        <v/>
      </c>
      <c r="N616" t="str">
        <f t="shared" si="103"/>
        <v/>
      </c>
      <c r="O616" t="str">
        <f t="shared" si="103"/>
        <v/>
      </c>
      <c r="P616" t="str">
        <f t="shared" si="103"/>
        <v/>
      </c>
      <c r="Q616" t="str">
        <f t="shared" si="103"/>
        <v/>
      </c>
      <c r="R616" t="str">
        <f t="shared" si="103"/>
        <v/>
      </c>
      <c r="S616" t="str">
        <f t="shared" si="103"/>
        <v/>
      </c>
      <c r="T616" t="str">
        <f t="shared" si="103"/>
        <v/>
      </c>
      <c r="U616" t="str">
        <f t="shared" si="103"/>
        <v/>
      </c>
      <c r="V616" t="str">
        <f t="shared" si="100"/>
        <v/>
      </c>
      <c r="W616" t="str">
        <f t="shared" si="100"/>
        <v/>
      </c>
      <c r="X616" t="str">
        <f t="shared" si="100"/>
        <v/>
      </c>
      <c r="Y616" t="str">
        <f t="shared" si="100"/>
        <v/>
      </c>
      <c r="Z616" t="str">
        <f t="shared" si="100"/>
        <v/>
      </c>
      <c r="AA616" t="str">
        <f t="shared" si="100"/>
        <v/>
      </c>
      <c r="AB616" t="str">
        <f t="shared" si="100"/>
        <v/>
      </c>
      <c r="AC616" t="str">
        <f t="shared" si="100"/>
        <v/>
      </c>
      <c r="AD616" t="str">
        <f t="shared" si="100"/>
        <v/>
      </c>
      <c r="AE616" t="str">
        <f t="shared" si="100"/>
        <v/>
      </c>
      <c r="AF616" t="str">
        <f t="shared" si="100"/>
        <v/>
      </c>
      <c r="AG616" t="str">
        <f t="shared" si="100"/>
        <v/>
      </c>
      <c r="AH616">
        <f t="shared" si="101"/>
        <v>0</v>
      </c>
      <c r="AI616">
        <f t="shared" si="102"/>
        <v>0</v>
      </c>
    </row>
    <row r="617" spans="2:35" ht="63.75" hidden="1" x14ac:dyDescent="0.2">
      <c r="B617" s="21" t="str">
        <f>IF(ISNA(LOOKUP($C617,BLIOTECAS!$B$1:$B$27,BLIOTECAS!C$1:C$27)),"",LOOKUP($C617,BLIOTECAS!$B$1:$B$27,BLIOTECAS!C$1:C$27))</f>
        <v/>
      </c>
      <c r="C617" t="str">
        <f>TABLA!E617</f>
        <v>F. Ciencias Políticas y Sociología</v>
      </c>
      <c r="D617" s="134">
        <f>TABLA!AV617</f>
        <v>0</v>
      </c>
      <c r="E617" s="271" t="str">
        <f>TABLA!BA617</f>
        <v>Más facilidad para revistas electrónicas (ahora es muy difícil que te aprueben la solicitud de suscripción); más libros en formato electrónico; mejorar la usabilidad de Eprints para que sea más sencillo enviar el texto pdf del artículo sin tener que pasar por tantos trámites (a menudo he desistido en el intento). ¡Muchas gracias al personal de la biblioteca de Ciencias Políticas por su servicio eficiente y amable!</v>
      </c>
      <c r="F617" t="str">
        <f t="shared" si="103"/>
        <v>x</v>
      </c>
      <c r="G617" t="str">
        <f t="shared" si="103"/>
        <v/>
      </c>
      <c r="H617" t="str">
        <f t="shared" si="103"/>
        <v/>
      </c>
      <c r="I617" t="str">
        <f t="shared" si="103"/>
        <v>x</v>
      </c>
      <c r="J617" t="str">
        <f t="shared" si="103"/>
        <v/>
      </c>
      <c r="K617" t="str">
        <f t="shared" si="103"/>
        <v>x</v>
      </c>
      <c r="L617" t="str">
        <f t="shared" si="103"/>
        <v/>
      </c>
      <c r="M617" t="str">
        <f t="shared" si="103"/>
        <v/>
      </c>
      <c r="N617" t="str">
        <f t="shared" si="103"/>
        <v/>
      </c>
      <c r="O617" t="str">
        <f t="shared" si="103"/>
        <v/>
      </c>
      <c r="P617" t="str">
        <f t="shared" si="103"/>
        <v>x</v>
      </c>
      <c r="Q617" t="str">
        <f t="shared" si="103"/>
        <v/>
      </c>
      <c r="R617" t="str">
        <f t="shared" si="103"/>
        <v/>
      </c>
      <c r="S617" t="str">
        <f t="shared" si="103"/>
        <v/>
      </c>
      <c r="T617" t="str">
        <f t="shared" si="103"/>
        <v/>
      </c>
      <c r="U617" t="str">
        <f t="shared" si="103"/>
        <v/>
      </c>
      <c r="V617" t="str">
        <f t="shared" si="100"/>
        <v/>
      </c>
      <c r="W617" t="str">
        <f t="shared" si="100"/>
        <v/>
      </c>
      <c r="X617" t="str">
        <f t="shared" si="100"/>
        <v/>
      </c>
      <c r="Y617" t="str">
        <f t="shared" si="100"/>
        <v/>
      </c>
      <c r="Z617" t="str">
        <f t="shared" si="100"/>
        <v/>
      </c>
      <c r="AA617" t="str">
        <f t="shared" si="100"/>
        <v>x</v>
      </c>
      <c r="AB617" t="str">
        <f t="shared" si="100"/>
        <v/>
      </c>
      <c r="AC617" t="str">
        <f t="shared" si="100"/>
        <v/>
      </c>
      <c r="AD617" t="str">
        <f t="shared" si="100"/>
        <v/>
      </c>
      <c r="AE617" t="str">
        <f t="shared" si="100"/>
        <v/>
      </c>
      <c r="AF617" t="str">
        <f t="shared" si="100"/>
        <v/>
      </c>
      <c r="AG617" t="str">
        <f t="shared" si="100"/>
        <v/>
      </c>
      <c r="AH617">
        <f t="shared" si="101"/>
        <v>0</v>
      </c>
      <c r="AI617">
        <f t="shared" si="102"/>
        <v>1</v>
      </c>
    </row>
    <row r="618" spans="2:35" hidden="1" x14ac:dyDescent="0.2">
      <c r="B618" s="21" t="str">
        <f>IF(ISNA(LOOKUP($C618,BLIOTECAS!$B$1:$B$27,BLIOTECAS!C$1:C$27)),"",LOOKUP($C618,BLIOTECAS!$B$1:$B$27,BLIOTECAS!C$1:C$27))</f>
        <v/>
      </c>
      <c r="C618" t="str">
        <f>TABLA!E618</f>
        <v>F. Ciencias Físicas</v>
      </c>
      <c r="D618" s="134">
        <f>TABLA!AV618</f>
        <v>0</v>
      </c>
      <c r="E618" s="271">
        <f>TABLA!BA618</f>
        <v>0</v>
      </c>
      <c r="F618" t="str">
        <f t="shared" si="103"/>
        <v/>
      </c>
      <c r="G618" t="str">
        <f t="shared" si="103"/>
        <v/>
      </c>
      <c r="H618" t="str">
        <f t="shared" si="103"/>
        <v/>
      </c>
      <c r="I618" t="str">
        <f t="shared" si="103"/>
        <v/>
      </c>
      <c r="J618" t="str">
        <f t="shared" si="103"/>
        <v/>
      </c>
      <c r="K618" t="str">
        <f t="shared" si="103"/>
        <v/>
      </c>
      <c r="L618" t="str">
        <f t="shared" si="103"/>
        <v/>
      </c>
      <c r="M618" t="str">
        <f t="shared" si="103"/>
        <v/>
      </c>
      <c r="N618" t="str">
        <f t="shared" si="103"/>
        <v/>
      </c>
      <c r="O618" t="str">
        <f t="shared" si="103"/>
        <v/>
      </c>
      <c r="P618" t="str">
        <f t="shared" si="103"/>
        <v/>
      </c>
      <c r="Q618" t="str">
        <f t="shared" si="103"/>
        <v/>
      </c>
      <c r="R618" t="str">
        <f t="shared" si="103"/>
        <v/>
      </c>
      <c r="S618" t="str">
        <f t="shared" si="103"/>
        <v/>
      </c>
      <c r="T618" t="str">
        <f t="shared" si="103"/>
        <v/>
      </c>
      <c r="U618" t="str">
        <f t="shared" si="103"/>
        <v/>
      </c>
      <c r="V618" t="str">
        <f t="shared" si="100"/>
        <v/>
      </c>
      <c r="W618" t="str">
        <f t="shared" si="100"/>
        <v/>
      </c>
      <c r="X618" t="str">
        <f t="shared" si="100"/>
        <v/>
      </c>
      <c r="Y618" t="str">
        <f t="shared" si="100"/>
        <v/>
      </c>
      <c r="Z618" t="str">
        <f t="shared" si="100"/>
        <v/>
      </c>
      <c r="AA618" t="str">
        <f t="shared" si="100"/>
        <v/>
      </c>
      <c r="AB618" t="str">
        <f t="shared" si="100"/>
        <v/>
      </c>
      <c r="AC618" t="str">
        <f t="shared" si="100"/>
        <v/>
      </c>
      <c r="AD618" t="str">
        <f t="shared" si="100"/>
        <v/>
      </c>
      <c r="AE618" t="str">
        <f t="shared" si="100"/>
        <v/>
      </c>
      <c r="AF618" t="str">
        <f t="shared" si="100"/>
        <v/>
      </c>
      <c r="AG618" t="str">
        <f t="shared" si="100"/>
        <v/>
      </c>
      <c r="AH618">
        <f t="shared" si="101"/>
        <v>0</v>
      </c>
      <c r="AI618">
        <f t="shared" si="102"/>
        <v>0</v>
      </c>
    </row>
    <row r="619" spans="2:35" ht="38.25" hidden="1" x14ac:dyDescent="0.2">
      <c r="B619" s="21" t="str">
        <f>IF(ISNA(LOOKUP($C619,BLIOTECAS!$B$1:$B$27,BLIOTECAS!C$1:C$27)),"",LOOKUP($C619,BLIOTECAS!$B$1:$B$27,BLIOTECAS!C$1:C$27))</f>
        <v/>
      </c>
      <c r="C619" t="str">
        <f>TABLA!E619</f>
        <v>F. Filología</v>
      </c>
      <c r="D619" s="134" t="str">
        <f>TABLA!AV619</f>
        <v>acceso a más herramientas digitales</v>
      </c>
      <c r="E619" s="271" t="str">
        <f>TABLA!BA619</f>
        <v>Crítica: el catálogo Cisne que es peor catálogo bibliotecario que conozco. No ayuda, en vez de facilitar soluciones complica la busqueda. Desanima mucho.  Alabanza: el personal que trabaja en la biblioteca de Facultad de Filología.</v>
      </c>
      <c r="F619" t="str">
        <f t="shared" si="103"/>
        <v/>
      </c>
      <c r="G619" t="str">
        <f t="shared" si="103"/>
        <v/>
      </c>
      <c r="H619" t="str">
        <f t="shared" si="103"/>
        <v/>
      </c>
      <c r="I619" t="str">
        <f t="shared" si="103"/>
        <v/>
      </c>
      <c r="J619" t="str">
        <f t="shared" si="103"/>
        <v/>
      </c>
      <c r="K619" t="str">
        <f t="shared" si="103"/>
        <v/>
      </c>
      <c r="L619" t="str">
        <f t="shared" si="103"/>
        <v/>
      </c>
      <c r="M619" t="str">
        <f t="shared" si="103"/>
        <v/>
      </c>
      <c r="N619" t="str">
        <f t="shared" si="103"/>
        <v/>
      </c>
      <c r="O619" t="str">
        <f t="shared" si="103"/>
        <v/>
      </c>
      <c r="P619" t="str">
        <f t="shared" si="103"/>
        <v/>
      </c>
      <c r="Q619" t="str">
        <f t="shared" si="103"/>
        <v/>
      </c>
      <c r="R619" t="str">
        <f t="shared" si="103"/>
        <v/>
      </c>
      <c r="S619" t="str">
        <f t="shared" si="103"/>
        <v/>
      </c>
      <c r="T619" t="str">
        <f t="shared" si="103"/>
        <v/>
      </c>
      <c r="U619" t="str">
        <f t="shared" si="103"/>
        <v/>
      </c>
      <c r="V619" t="str">
        <f t="shared" si="100"/>
        <v/>
      </c>
      <c r="W619" t="str">
        <f t="shared" si="100"/>
        <v/>
      </c>
      <c r="X619" t="str">
        <f t="shared" si="100"/>
        <v/>
      </c>
      <c r="Y619" t="str">
        <f t="shared" si="100"/>
        <v/>
      </c>
      <c r="Z619" t="str">
        <f t="shared" si="100"/>
        <v/>
      </c>
      <c r="AA619" t="str">
        <f t="shared" si="100"/>
        <v>x</v>
      </c>
      <c r="AB619" t="str">
        <f t="shared" si="100"/>
        <v/>
      </c>
      <c r="AC619" t="str">
        <f t="shared" si="100"/>
        <v/>
      </c>
      <c r="AD619" t="str">
        <f t="shared" si="100"/>
        <v/>
      </c>
      <c r="AE619" t="str">
        <f t="shared" si="100"/>
        <v/>
      </c>
      <c r="AF619" t="str">
        <f t="shared" si="100"/>
        <v/>
      </c>
      <c r="AG619" t="str">
        <f t="shared" si="100"/>
        <v/>
      </c>
      <c r="AH619">
        <f t="shared" si="101"/>
        <v>1</v>
      </c>
      <c r="AI619">
        <f t="shared" si="102"/>
        <v>1</v>
      </c>
    </row>
    <row r="620" spans="2:35" ht="102" hidden="1" x14ac:dyDescent="0.2">
      <c r="B620" s="21" t="str">
        <f>IF(ISNA(LOOKUP($C620,BLIOTECAS!$B$1:$B$27,BLIOTECAS!C$1:C$27)),"",LOOKUP($C620,BLIOTECAS!$B$1:$B$27,BLIOTECAS!C$1:C$27))</f>
        <v/>
      </c>
      <c r="C620" t="str">
        <f>TABLA!E620</f>
        <v>F. Ciencias Políticas y Sociología</v>
      </c>
      <c r="D620" s="134">
        <f>TABLA!AV620</f>
        <v>0</v>
      </c>
      <c r="E620" s="271" t="str">
        <f>TABLA!BA620</f>
        <v>Enhorabuena. He trabajado anteriormente como profesor en otras universidades de Madrid, pero la cantidad y calidad de los recursos de la Biblioteca UCM son excelentes en comparación con las demás.  Como sugerencia, creo que debemos insistir más (tanto el PDI como el personal bibliotecario), en formar a los estudiantes para que sepan cómo acceder a libros y artículos de revistas científicas a través del catálogo de la Biblioteca. Lamentablemente, muchos de ellos tienden a hacer sus trabajos solo consultando fuentes disponibles en abierto en internet (webs, prensa...), sin hacer uso de las publicaciones científicas disponibles en la Biblioteca (ni en formato impreso, ni digitales).</v>
      </c>
      <c r="F620" t="str">
        <f t="shared" si="103"/>
        <v/>
      </c>
      <c r="G620" t="str">
        <f t="shared" si="103"/>
        <v/>
      </c>
      <c r="H620" t="str">
        <f t="shared" si="103"/>
        <v/>
      </c>
      <c r="I620" t="str">
        <f t="shared" si="103"/>
        <v>x</v>
      </c>
      <c r="J620" t="str">
        <f t="shared" si="103"/>
        <v/>
      </c>
      <c r="K620" t="str">
        <f t="shared" si="103"/>
        <v/>
      </c>
      <c r="L620" t="str">
        <f t="shared" si="103"/>
        <v/>
      </c>
      <c r="M620" t="str">
        <f t="shared" si="103"/>
        <v/>
      </c>
      <c r="N620" t="str">
        <f t="shared" si="103"/>
        <v/>
      </c>
      <c r="O620" t="str">
        <f t="shared" si="103"/>
        <v/>
      </c>
      <c r="P620" t="str">
        <f t="shared" si="103"/>
        <v>x</v>
      </c>
      <c r="Q620" t="str">
        <f t="shared" si="103"/>
        <v/>
      </c>
      <c r="R620" t="str">
        <f t="shared" si="103"/>
        <v/>
      </c>
      <c r="S620" t="str">
        <f t="shared" si="103"/>
        <v/>
      </c>
      <c r="T620" t="str">
        <f t="shared" si="103"/>
        <v/>
      </c>
      <c r="U620" t="str">
        <f t="shared" si="103"/>
        <v/>
      </c>
      <c r="V620" t="str">
        <f t="shared" si="100"/>
        <v/>
      </c>
      <c r="W620" t="str">
        <f t="shared" si="100"/>
        <v/>
      </c>
      <c r="X620" t="str">
        <f t="shared" si="100"/>
        <v/>
      </c>
      <c r="Y620" t="str">
        <f t="shared" si="100"/>
        <v/>
      </c>
      <c r="Z620" t="str">
        <f t="shared" si="100"/>
        <v/>
      </c>
      <c r="AA620" t="str">
        <f t="shared" si="100"/>
        <v>x</v>
      </c>
      <c r="AB620" t="str">
        <f t="shared" si="100"/>
        <v/>
      </c>
      <c r="AC620" t="str">
        <f t="shared" si="100"/>
        <v/>
      </c>
      <c r="AD620" t="str">
        <f t="shared" si="100"/>
        <v/>
      </c>
      <c r="AE620" t="str">
        <f t="shared" si="100"/>
        <v>x</v>
      </c>
      <c r="AF620" t="str">
        <f t="shared" si="100"/>
        <v>x</v>
      </c>
      <c r="AG620" t="str">
        <f t="shared" si="100"/>
        <v/>
      </c>
      <c r="AH620">
        <f t="shared" si="101"/>
        <v>0</v>
      </c>
      <c r="AI620">
        <f t="shared" si="102"/>
        <v>1</v>
      </c>
    </row>
    <row r="621" spans="2:35" hidden="1" x14ac:dyDescent="0.2">
      <c r="B621" s="21" t="str">
        <f>IF(ISNA(LOOKUP($C621,BLIOTECAS!$B$1:$B$27,BLIOTECAS!C$1:C$27)),"",LOOKUP($C621,BLIOTECAS!$B$1:$B$27,BLIOTECAS!C$1:C$27))</f>
        <v/>
      </c>
      <c r="C621" t="str">
        <f>TABLA!E621</f>
        <v>F. Ciencias Químicas</v>
      </c>
      <c r="D621" s="134">
        <f>TABLA!AV621</f>
        <v>0</v>
      </c>
      <c r="E621" s="271">
        <f>TABLA!BA621</f>
        <v>0</v>
      </c>
      <c r="F621" t="str">
        <f t="shared" si="103"/>
        <v/>
      </c>
      <c r="G621" t="str">
        <f t="shared" si="103"/>
        <v/>
      </c>
      <c r="H621" t="str">
        <f t="shared" si="103"/>
        <v/>
      </c>
      <c r="I621" t="str">
        <f t="shared" si="103"/>
        <v/>
      </c>
      <c r="J621" t="str">
        <f t="shared" si="103"/>
        <v/>
      </c>
      <c r="K621" t="str">
        <f t="shared" si="103"/>
        <v/>
      </c>
      <c r="L621" t="str">
        <f t="shared" si="103"/>
        <v/>
      </c>
      <c r="M621" t="str">
        <f t="shared" si="103"/>
        <v/>
      </c>
      <c r="N621" t="str">
        <f t="shared" si="103"/>
        <v/>
      </c>
      <c r="O621" t="str">
        <f t="shared" si="103"/>
        <v/>
      </c>
      <c r="P621" t="str">
        <f t="shared" si="103"/>
        <v/>
      </c>
      <c r="Q621" t="str">
        <f t="shared" si="103"/>
        <v/>
      </c>
      <c r="R621" t="str">
        <f t="shared" si="103"/>
        <v/>
      </c>
      <c r="S621" t="str">
        <f t="shared" si="103"/>
        <v/>
      </c>
      <c r="T621" t="str">
        <f t="shared" si="103"/>
        <v/>
      </c>
      <c r="U621" t="str">
        <f t="shared" si="103"/>
        <v/>
      </c>
      <c r="V621" t="str">
        <f t="shared" si="100"/>
        <v/>
      </c>
      <c r="W621" t="str">
        <f t="shared" si="100"/>
        <v/>
      </c>
      <c r="X621" t="str">
        <f t="shared" si="100"/>
        <v/>
      </c>
      <c r="Y621" t="str">
        <f t="shared" si="100"/>
        <v/>
      </c>
      <c r="Z621" t="str">
        <f t="shared" si="100"/>
        <v/>
      </c>
      <c r="AA621" t="str">
        <f t="shared" si="100"/>
        <v/>
      </c>
      <c r="AB621" t="str">
        <f t="shared" si="100"/>
        <v/>
      </c>
      <c r="AC621" t="str">
        <f t="shared" si="100"/>
        <v/>
      </c>
      <c r="AD621" t="str">
        <f t="shared" si="100"/>
        <v/>
      </c>
      <c r="AE621" t="str">
        <f t="shared" si="100"/>
        <v/>
      </c>
      <c r="AF621" t="str">
        <f t="shared" si="100"/>
        <v/>
      </c>
      <c r="AG621" t="str">
        <f t="shared" si="100"/>
        <v/>
      </c>
      <c r="AH621">
        <f t="shared" si="101"/>
        <v>0</v>
      </c>
      <c r="AI621">
        <f t="shared" si="102"/>
        <v>0</v>
      </c>
    </row>
    <row r="622" spans="2:35" hidden="1" x14ac:dyDescent="0.2">
      <c r="B622" s="21" t="str">
        <f>IF(ISNA(LOOKUP($C622,BLIOTECAS!$B$1:$B$27,BLIOTECAS!C$1:C$27)),"",LOOKUP($C622,BLIOTECAS!$B$1:$B$27,BLIOTECAS!C$1:C$27))</f>
        <v/>
      </c>
      <c r="C622" t="str">
        <f>TABLA!E622</f>
        <v>F. Veterinaria</v>
      </c>
      <c r="D622" s="134">
        <f>TABLA!AV622</f>
        <v>0</v>
      </c>
      <c r="E622" s="271">
        <f>TABLA!BA622</f>
        <v>0</v>
      </c>
      <c r="F622" t="str">
        <f t="shared" si="103"/>
        <v/>
      </c>
      <c r="G622" t="str">
        <f t="shared" si="103"/>
        <v/>
      </c>
      <c r="H622" t="str">
        <f t="shared" si="103"/>
        <v/>
      </c>
      <c r="I622" t="str">
        <f t="shared" si="103"/>
        <v/>
      </c>
      <c r="J622" t="str">
        <f t="shared" si="103"/>
        <v/>
      </c>
      <c r="K622" t="str">
        <f t="shared" si="103"/>
        <v/>
      </c>
      <c r="L622" t="str">
        <f t="shared" si="103"/>
        <v/>
      </c>
      <c r="M622" t="str">
        <f t="shared" si="103"/>
        <v/>
      </c>
      <c r="N622" t="str">
        <f t="shared" si="103"/>
        <v/>
      </c>
      <c r="O622" t="str">
        <f t="shared" si="103"/>
        <v/>
      </c>
      <c r="P622" t="str">
        <f t="shared" si="103"/>
        <v/>
      </c>
      <c r="Q622" t="str">
        <f t="shared" si="103"/>
        <v/>
      </c>
      <c r="R622" t="str">
        <f t="shared" si="103"/>
        <v/>
      </c>
      <c r="S622" t="str">
        <f t="shared" si="103"/>
        <v/>
      </c>
      <c r="T622" t="str">
        <f t="shared" si="103"/>
        <v/>
      </c>
      <c r="U622" t="str">
        <f t="shared" si="103"/>
        <v/>
      </c>
      <c r="V622" t="str">
        <f t="shared" si="100"/>
        <v/>
      </c>
      <c r="W622" t="str">
        <f t="shared" si="100"/>
        <v/>
      </c>
      <c r="X622" t="str">
        <f t="shared" si="100"/>
        <v/>
      </c>
      <c r="Y622" t="str">
        <f t="shared" si="100"/>
        <v/>
      </c>
      <c r="Z622" t="str">
        <f t="shared" si="100"/>
        <v/>
      </c>
      <c r="AA622" t="str">
        <f t="shared" si="100"/>
        <v/>
      </c>
      <c r="AB622" t="str">
        <f t="shared" si="100"/>
        <v/>
      </c>
      <c r="AC622" t="str">
        <f t="shared" si="100"/>
        <v/>
      </c>
      <c r="AD622" t="str">
        <f t="shared" si="100"/>
        <v/>
      </c>
      <c r="AE622" t="str">
        <f t="shared" si="100"/>
        <v/>
      </c>
      <c r="AF622" t="str">
        <f t="shared" si="100"/>
        <v/>
      </c>
      <c r="AG622" t="str">
        <f t="shared" si="100"/>
        <v/>
      </c>
      <c r="AH622">
        <f t="shared" si="101"/>
        <v>0</v>
      </c>
      <c r="AI622">
        <f t="shared" si="102"/>
        <v>0</v>
      </c>
    </row>
    <row r="623" spans="2:35" hidden="1" x14ac:dyDescent="0.2">
      <c r="B623" s="21" t="str">
        <f>IF(ISNA(LOOKUP($C623,BLIOTECAS!$B$1:$B$27,BLIOTECAS!C$1:C$27)),"",LOOKUP($C623,BLIOTECAS!$B$1:$B$27,BLIOTECAS!C$1:C$27))</f>
        <v/>
      </c>
      <c r="C623" t="str">
        <f>TABLA!E623</f>
        <v>F. Óptica y Optometría</v>
      </c>
      <c r="D623" s="134">
        <f>TABLA!AV623</f>
        <v>0</v>
      </c>
      <c r="E623" s="271">
        <f>TABLA!BA623</f>
        <v>0</v>
      </c>
      <c r="F623" t="str">
        <f t="shared" si="103"/>
        <v/>
      </c>
      <c r="G623" t="str">
        <f t="shared" si="103"/>
        <v/>
      </c>
      <c r="H623" t="str">
        <f t="shared" si="103"/>
        <v/>
      </c>
      <c r="I623" t="str">
        <f t="shared" si="103"/>
        <v/>
      </c>
      <c r="J623" t="str">
        <f t="shared" si="103"/>
        <v/>
      </c>
      <c r="K623" t="str">
        <f t="shared" si="103"/>
        <v/>
      </c>
      <c r="L623" t="str">
        <f t="shared" si="103"/>
        <v/>
      </c>
      <c r="M623" t="str">
        <f t="shared" si="103"/>
        <v/>
      </c>
      <c r="N623" t="str">
        <f t="shared" si="103"/>
        <v/>
      </c>
      <c r="O623" t="str">
        <f t="shared" si="103"/>
        <v/>
      </c>
      <c r="P623" t="str">
        <f t="shared" si="103"/>
        <v/>
      </c>
      <c r="Q623" t="str">
        <f t="shared" si="103"/>
        <v/>
      </c>
      <c r="R623" t="str">
        <f t="shared" si="103"/>
        <v/>
      </c>
      <c r="S623" t="str">
        <f t="shared" si="103"/>
        <v/>
      </c>
      <c r="T623" t="str">
        <f t="shared" si="103"/>
        <v/>
      </c>
      <c r="U623" t="str">
        <f t="shared" si="103"/>
        <v/>
      </c>
      <c r="V623" t="str">
        <f t="shared" si="100"/>
        <v/>
      </c>
      <c r="W623" t="str">
        <f t="shared" si="100"/>
        <v/>
      </c>
      <c r="X623" t="str">
        <f t="shared" si="100"/>
        <v/>
      </c>
      <c r="Y623" t="str">
        <f t="shared" si="100"/>
        <v/>
      </c>
      <c r="Z623" t="str">
        <f t="shared" si="100"/>
        <v/>
      </c>
      <c r="AA623" t="str">
        <f t="shared" si="100"/>
        <v/>
      </c>
      <c r="AB623" t="str">
        <f t="shared" si="100"/>
        <v/>
      </c>
      <c r="AC623" t="str">
        <f t="shared" si="100"/>
        <v/>
      </c>
      <c r="AD623" t="str">
        <f t="shared" si="100"/>
        <v/>
      </c>
      <c r="AE623" t="str">
        <f t="shared" si="100"/>
        <v/>
      </c>
      <c r="AF623" t="str">
        <f t="shared" si="100"/>
        <v/>
      </c>
      <c r="AG623" t="str">
        <f t="shared" si="100"/>
        <v/>
      </c>
      <c r="AH623">
        <f t="shared" si="101"/>
        <v>0</v>
      </c>
      <c r="AI623">
        <f t="shared" si="102"/>
        <v>0</v>
      </c>
    </row>
    <row r="624" spans="2:35" hidden="1" x14ac:dyDescent="0.2">
      <c r="B624" s="21" t="str">
        <f>IF(ISNA(LOOKUP($C624,BLIOTECAS!$B$1:$B$27,BLIOTECAS!C$1:C$27)),"",LOOKUP($C624,BLIOTECAS!$B$1:$B$27,BLIOTECAS!C$1:C$27))</f>
        <v/>
      </c>
      <c r="C624" t="str">
        <f>TABLA!E624</f>
        <v>F. Óptica y Optometría</v>
      </c>
      <c r="D624" s="134">
        <f>TABLA!AV624</f>
        <v>0</v>
      </c>
      <c r="E624" s="271">
        <f>TABLA!BA624</f>
        <v>0</v>
      </c>
      <c r="F624" t="str">
        <f t="shared" si="103"/>
        <v/>
      </c>
      <c r="G624" t="str">
        <f t="shared" si="103"/>
        <v/>
      </c>
      <c r="H624" t="str">
        <f t="shared" si="103"/>
        <v/>
      </c>
      <c r="I624" t="str">
        <f t="shared" si="103"/>
        <v/>
      </c>
      <c r="J624" t="str">
        <f t="shared" si="103"/>
        <v/>
      </c>
      <c r="K624" t="str">
        <f t="shared" si="103"/>
        <v/>
      </c>
      <c r="L624" t="str">
        <f t="shared" si="103"/>
        <v/>
      </c>
      <c r="M624" t="str">
        <f t="shared" si="103"/>
        <v/>
      </c>
      <c r="N624" t="str">
        <f t="shared" si="103"/>
        <v/>
      </c>
      <c r="O624" t="str">
        <f t="shared" si="103"/>
        <v/>
      </c>
      <c r="P624" t="str">
        <f t="shared" si="103"/>
        <v/>
      </c>
      <c r="Q624" t="str">
        <f t="shared" si="103"/>
        <v/>
      </c>
      <c r="R624" t="str">
        <f t="shared" si="103"/>
        <v/>
      </c>
      <c r="S624" t="str">
        <f t="shared" si="103"/>
        <v/>
      </c>
      <c r="T624" t="str">
        <f t="shared" si="103"/>
        <v/>
      </c>
      <c r="U624" t="str">
        <f t="shared" ref="U624:AG639" si="104">IFERROR((IF(FIND(U$1,$E624,1)&gt;0,"x")),"")</f>
        <v/>
      </c>
      <c r="V624" t="str">
        <f t="shared" si="104"/>
        <v/>
      </c>
      <c r="W624" t="str">
        <f t="shared" si="104"/>
        <v/>
      </c>
      <c r="X624" t="str">
        <f t="shared" si="104"/>
        <v/>
      </c>
      <c r="Y624" t="str">
        <f t="shared" si="104"/>
        <v/>
      </c>
      <c r="Z624" t="str">
        <f t="shared" si="104"/>
        <v/>
      </c>
      <c r="AA624" t="str">
        <f t="shared" si="104"/>
        <v/>
      </c>
      <c r="AB624" t="str">
        <f t="shared" si="104"/>
        <v/>
      </c>
      <c r="AC624" t="str">
        <f t="shared" si="104"/>
        <v/>
      </c>
      <c r="AD624" t="str">
        <f t="shared" si="104"/>
        <v/>
      </c>
      <c r="AE624" t="str">
        <f t="shared" si="104"/>
        <v/>
      </c>
      <c r="AF624" t="str">
        <f t="shared" si="104"/>
        <v/>
      </c>
      <c r="AG624" t="str">
        <f t="shared" si="104"/>
        <v/>
      </c>
      <c r="AH624">
        <f t="shared" si="101"/>
        <v>0</v>
      </c>
      <c r="AI624">
        <f t="shared" si="102"/>
        <v>0</v>
      </c>
    </row>
    <row r="625" spans="2:35" hidden="1" x14ac:dyDescent="0.2">
      <c r="B625" s="21" t="str">
        <f>IF(ISNA(LOOKUP($C625,BLIOTECAS!$B$1:$B$27,BLIOTECAS!C$1:C$27)),"",LOOKUP($C625,BLIOTECAS!$B$1:$B$27,BLIOTECAS!C$1:C$27))</f>
        <v/>
      </c>
      <c r="C625" t="str">
        <f>TABLA!E625</f>
        <v>F. Óptica y Optometría</v>
      </c>
      <c r="D625" s="134">
        <f>TABLA!AV625</f>
        <v>0</v>
      </c>
      <c r="E625" s="271">
        <f>TABLA!BA625</f>
        <v>0</v>
      </c>
      <c r="F625" t="str">
        <f t="shared" ref="F625:U640" si="105">IFERROR((IF(FIND(F$1,$E625,1)&gt;0,"x")),"")</f>
        <v/>
      </c>
      <c r="G625" t="str">
        <f t="shared" si="105"/>
        <v/>
      </c>
      <c r="H625" t="str">
        <f t="shared" si="105"/>
        <v/>
      </c>
      <c r="I625" t="str">
        <f t="shared" si="105"/>
        <v/>
      </c>
      <c r="J625" t="str">
        <f t="shared" si="105"/>
        <v/>
      </c>
      <c r="K625" t="str">
        <f t="shared" si="105"/>
        <v/>
      </c>
      <c r="L625" t="str">
        <f t="shared" si="105"/>
        <v/>
      </c>
      <c r="M625" t="str">
        <f t="shared" si="105"/>
        <v/>
      </c>
      <c r="N625" t="str">
        <f t="shared" si="105"/>
        <v/>
      </c>
      <c r="O625" t="str">
        <f t="shared" si="105"/>
        <v/>
      </c>
      <c r="P625" t="str">
        <f t="shared" si="105"/>
        <v/>
      </c>
      <c r="Q625" t="str">
        <f t="shared" si="105"/>
        <v/>
      </c>
      <c r="R625" t="str">
        <f t="shared" si="105"/>
        <v/>
      </c>
      <c r="S625" t="str">
        <f t="shared" si="105"/>
        <v/>
      </c>
      <c r="T625" t="str">
        <f t="shared" si="105"/>
        <v/>
      </c>
      <c r="U625" t="str">
        <f t="shared" si="105"/>
        <v/>
      </c>
      <c r="V625" t="str">
        <f t="shared" si="104"/>
        <v/>
      </c>
      <c r="W625" t="str">
        <f t="shared" si="104"/>
        <v/>
      </c>
      <c r="X625" t="str">
        <f t="shared" si="104"/>
        <v/>
      </c>
      <c r="Y625" t="str">
        <f t="shared" si="104"/>
        <v/>
      </c>
      <c r="Z625" t="str">
        <f t="shared" si="104"/>
        <v/>
      </c>
      <c r="AA625" t="str">
        <f t="shared" si="104"/>
        <v/>
      </c>
      <c r="AB625" t="str">
        <f t="shared" si="104"/>
        <v/>
      </c>
      <c r="AC625" t="str">
        <f t="shared" si="104"/>
        <v/>
      </c>
      <c r="AD625" t="str">
        <f t="shared" si="104"/>
        <v/>
      </c>
      <c r="AE625" t="str">
        <f t="shared" si="104"/>
        <v/>
      </c>
      <c r="AF625" t="str">
        <f t="shared" si="104"/>
        <v/>
      </c>
      <c r="AG625" t="str">
        <f t="shared" si="104"/>
        <v/>
      </c>
      <c r="AH625">
        <f t="shared" si="101"/>
        <v>0</v>
      </c>
      <c r="AI625">
        <f t="shared" si="102"/>
        <v>0</v>
      </c>
    </row>
    <row r="626" spans="2:35" hidden="1" x14ac:dyDescent="0.2">
      <c r="B626" s="21" t="str">
        <f>IF(ISNA(LOOKUP($C626,BLIOTECAS!$B$1:$B$27,BLIOTECAS!C$1:C$27)),"",LOOKUP($C626,BLIOTECAS!$B$1:$B$27,BLIOTECAS!C$1:C$27))</f>
        <v/>
      </c>
      <c r="C626" t="str">
        <f>TABLA!E626</f>
        <v>F. Trabajo Social</v>
      </c>
      <c r="D626" s="134">
        <f>TABLA!AV626</f>
        <v>0</v>
      </c>
      <c r="E626" s="271">
        <f>TABLA!BA626</f>
        <v>0</v>
      </c>
      <c r="F626" t="str">
        <f t="shared" si="105"/>
        <v/>
      </c>
      <c r="G626" t="str">
        <f t="shared" si="105"/>
        <v/>
      </c>
      <c r="H626" t="str">
        <f t="shared" si="105"/>
        <v/>
      </c>
      <c r="I626" t="str">
        <f t="shared" si="105"/>
        <v/>
      </c>
      <c r="J626" t="str">
        <f t="shared" si="105"/>
        <v/>
      </c>
      <c r="K626" t="str">
        <f t="shared" si="105"/>
        <v/>
      </c>
      <c r="L626" t="str">
        <f t="shared" si="105"/>
        <v/>
      </c>
      <c r="M626" t="str">
        <f t="shared" si="105"/>
        <v/>
      </c>
      <c r="N626" t="str">
        <f t="shared" si="105"/>
        <v/>
      </c>
      <c r="O626" t="str">
        <f t="shared" si="105"/>
        <v/>
      </c>
      <c r="P626" t="str">
        <f t="shared" si="105"/>
        <v/>
      </c>
      <c r="Q626" t="str">
        <f t="shared" si="105"/>
        <v/>
      </c>
      <c r="R626" t="str">
        <f t="shared" si="105"/>
        <v/>
      </c>
      <c r="S626" t="str">
        <f t="shared" si="105"/>
        <v/>
      </c>
      <c r="T626" t="str">
        <f t="shared" si="105"/>
        <v/>
      </c>
      <c r="U626" t="str">
        <f t="shared" si="105"/>
        <v/>
      </c>
      <c r="V626" t="str">
        <f t="shared" si="104"/>
        <v/>
      </c>
      <c r="W626" t="str">
        <f t="shared" si="104"/>
        <v/>
      </c>
      <c r="X626" t="str">
        <f t="shared" si="104"/>
        <v/>
      </c>
      <c r="Y626" t="str">
        <f t="shared" si="104"/>
        <v/>
      </c>
      <c r="Z626" t="str">
        <f t="shared" si="104"/>
        <v/>
      </c>
      <c r="AA626" t="str">
        <f t="shared" si="104"/>
        <v/>
      </c>
      <c r="AB626" t="str">
        <f t="shared" si="104"/>
        <v/>
      </c>
      <c r="AC626" t="str">
        <f t="shared" si="104"/>
        <v/>
      </c>
      <c r="AD626" t="str">
        <f t="shared" si="104"/>
        <v/>
      </c>
      <c r="AE626" t="str">
        <f t="shared" si="104"/>
        <v/>
      </c>
      <c r="AF626" t="str">
        <f t="shared" si="104"/>
        <v/>
      </c>
      <c r="AG626" t="str">
        <f t="shared" si="104"/>
        <v/>
      </c>
      <c r="AH626">
        <f t="shared" ref="AH626:AH662" si="106">COUNTIF(D626,"&lt;&gt;0")</f>
        <v>0</v>
      </c>
      <c r="AI626">
        <f t="shared" ref="AI626:AI662" si="107">COUNTIF(E626,"&lt;&gt;0")</f>
        <v>0</v>
      </c>
    </row>
    <row r="627" spans="2:35" hidden="1" x14ac:dyDescent="0.2">
      <c r="B627" s="21" t="str">
        <f>IF(ISNA(LOOKUP($C627,BLIOTECAS!$B$1:$B$27,BLIOTECAS!C$1:C$27)),"",LOOKUP($C627,BLIOTECAS!$B$1:$B$27,BLIOTECAS!C$1:C$27))</f>
        <v/>
      </c>
      <c r="C627" t="str">
        <f>TABLA!E627</f>
        <v>F. Geografía e Historia</v>
      </c>
      <c r="D627" s="134">
        <f>TABLA!AV627</f>
        <v>0</v>
      </c>
      <c r="E627" s="271">
        <f>TABLA!BA627</f>
        <v>0</v>
      </c>
      <c r="F627" t="str">
        <f t="shared" si="105"/>
        <v/>
      </c>
      <c r="G627" t="str">
        <f t="shared" si="105"/>
        <v/>
      </c>
      <c r="H627" t="str">
        <f t="shared" si="105"/>
        <v/>
      </c>
      <c r="I627" t="str">
        <f t="shared" si="105"/>
        <v/>
      </c>
      <c r="J627" t="str">
        <f t="shared" si="105"/>
        <v/>
      </c>
      <c r="K627" t="str">
        <f t="shared" si="105"/>
        <v/>
      </c>
      <c r="L627" t="str">
        <f t="shared" si="105"/>
        <v/>
      </c>
      <c r="M627" t="str">
        <f t="shared" si="105"/>
        <v/>
      </c>
      <c r="N627" t="str">
        <f t="shared" si="105"/>
        <v/>
      </c>
      <c r="O627" t="str">
        <f t="shared" si="105"/>
        <v/>
      </c>
      <c r="P627" t="str">
        <f t="shared" si="105"/>
        <v/>
      </c>
      <c r="Q627" t="str">
        <f t="shared" si="105"/>
        <v/>
      </c>
      <c r="R627" t="str">
        <f t="shared" si="105"/>
        <v/>
      </c>
      <c r="S627" t="str">
        <f t="shared" si="105"/>
        <v/>
      </c>
      <c r="T627" t="str">
        <f t="shared" si="105"/>
        <v/>
      </c>
      <c r="U627" t="str">
        <f t="shared" si="105"/>
        <v/>
      </c>
      <c r="V627" t="str">
        <f t="shared" si="104"/>
        <v/>
      </c>
      <c r="W627" t="str">
        <f t="shared" si="104"/>
        <v/>
      </c>
      <c r="X627" t="str">
        <f t="shared" si="104"/>
        <v/>
      </c>
      <c r="Y627" t="str">
        <f t="shared" si="104"/>
        <v/>
      </c>
      <c r="Z627" t="str">
        <f t="shared" si="104"/>
        <v/>
      </c>
      <c r="AA627" t="str">
        <f t="shared" si="104"/>
        <v/>
      </c>
      <c r="AB627" t="str">
        <f t="shared" si="104"/>
        <v/>
      </c>
      <c r="AC627" t="str">
        <f t="shared" si="104"/>
        <v/>
      </c>
      <c r="AD627" t="str">
        <f t="shared" si="104"/>
        <v/>
      </c>
      <c r="AE627" t="str">
        <f t="shared" si="104"/>
        <v/>
      </c>
      <c r="AF627" t="str">
        <f t="shared" si="104"/>
        <v/>
      </c>
      <c r="AG627" t="str">
        <f t="shared" si="104"/>
        <v/>
      </c>
      <c r="AH627">
        <f t="shared" si="106"/>
        <v>0</v>
      </c>
      <c r="AI627">
        <f t="shared" si="107"/>
        <v>0</v>
      </c>
    </row>
    <row r="628" spans="2:35" hidden="1" x14ac:dyDescent="0.2">
      <c r="B628" s="21" t="str">
        <f>IF(ISNA(LOOKUP($C628,BLIOTECAS!$B$1:$B$27,BLIOTECAS!C$1:C$27)),"",LOOKUP($C628,BLIOTECAS!$B$1:$B$27,BLIOTECAS!C$1:C$27))</f>
        <v/>
      </c>
      <c r="C628" t="str">
        <f>TABLA!E628</f>
        <v>F. Ciencias Geológicas</v>
      </c>
      <c r="D628" s="134">
        <f>TABLA!AV628</f>
        <v>0</v>
      </c>
      <c r="E628" s="271">
        <f>TABLA!BA628</f>
        <v>0</v>
      </c>
      <c r="F628" t="str">
        <f t="shared" si="105"/>
        <v/>
      </c>
      <c r="G628" t="str">
        <f t="shared" si="105"/>
        <v/>
      </c>
      <c r="H628" t="str">
        <f t="shared" si="105"/>
        <v/>
      </c>
      <c r="I628" t="str">
        <f t="shared" si="105"/>
        <v/>
      </c>
      <c r="J628" t="str">
        <f t="shared" si="105"/>
        <v/>
      </c>
      <c r="K628" t="str">
        <f t="shared" si="105"/>
        <v/>
      </c>
      <c r="L628" t="str">
        <f t="shared" si="105"/>
        <v/>
      </c>
      <c r="M628" t="str">
        <f t="shared" si="105"/>
        <v/>
      </c>
      <c r="N628" t="str">
        <f t="shared" si="105"/>
        <v/>
      </c>
      <c r="O628" t="str">
        <f t="shared" si="105"/>
        <v/>
      </c>
      <c r="P628" t="str">
        <f t="shared" si="105"/>
        <v/>
      </c>
      <c r="Q628" t="str">
        <f t="shared" si="105"/>
        <v/>
      </c>
      <c r="R628" t="str">
        <f t="shared" si="105"/>
        <v/>
      </c>
      <c r="S628" t="str">
        <f t="shared" si="105"/>
        <v/>
      </c>
      <c r="T628" t="str">
        <f t="shared" si="105"/>
        <v/>
      </c>
      <c r="U628" t="str">
        <f t="shared" si="105"/>
        <v/>
      </c>
      <c r="V628" t="str">
        <f t="shared" si="104"/>
        <v/>
      </c>
      <c r="W628" t="str">
        <f t="shared" si="104"/>
        <v/>
      </c>
      <c r="X628" t="str">
        <f t="shared" si="104"/>
        <v/>
      </c>
      <c r="Y628" t="str">
        <f t="shared" si="104"/>
        <v/>
      </c>
      <c r="Z628" t="str">
        <f t="shared" si="104"/>
        <v/>
      </c>
      <c r="AA628" t="str">
        <f t="shared" si="104"/>
        <v/>
      </c>
      <c r="AB628" t="str">
        <f t="shared" si="104"/>
        <v/>
      </c>
      <c r="AC628" t="str">
        <f t="shared" si="104"/>
        <v/>
      </c>
      <c r="AD628" t="str">
        <f t="shared" si="104"/>
        <v/>
      </c>
      <c r="AE628" t="str">
        <f t="shared" si="104"/>
        <v/>
      </c>
      <c r="AF628" t="str">
        <f t="shared" si="104"/>
        <v/>
      </c>
      <c r="AG628" t="str">
        <f t="shared" si="104"/>
        <v/>
      </c>
      <c r="AH628">
        <f t="shared" si="106"/>
        <v>0</v>
      </c>
      <c r="AI628">
        <f t="shared" si="107"/>
        <v>0</v>
      </c>
    </row>
    <row r="629" spans="2:35" hidden="1" x14ac:dyDescent="0.2">
      <c r="B629" s="21" t="str">
        <f>IF(ISNA(LOOKUP($C629,BLIOTECAS!$B$1:$B$27,BLIOTECAS!C$1:C$27)),"",LOOKUP($C629,BLIOTECAS!$B$1:$B$27,BLIOTECAS!C$1:C$27))</f>
        <v/>
      </c>
      <c r="C629" t="str">
        <f>TABLA!E629</f>
        <v>F. Ciencias Económicas y Empresariales</v>
      </c>
      <c r="D629" s="134">
        <f>TABLA!AV629</f>
        <v>0</v>
      </c>
      <c r="E629" s="271">
        <f>TABLA!BA629</f>
        <v>0</v>
      </c>
      <c r="F629" t="str">
        <f t="shared" si="105"/>
        <v/>
      </c>
      <c r="G629" t="str">
        <f t="shared" si="105"/>
        <v/>
      </c>
      <c r="H629" t="str">
        <f t="shared" si="105"/>
        <v/>
      </c>
      <c r="I629" t="str">
        <f t="shared" si="105"/>
        <v/>
      </c>
      <c r="J629" t="str">
        <f t="shared" si="105"/>
        <v/>
      </c>
      <c r="K629" t="str">
        <f t="shared" si="105"/>
        <v/>
      </c>
      <c r="L629" t="str">
        <f t="shared" si="105"/>
        <v/>
      </c>
      <c r="M629" t="str">
        <f t="shared" si="105"/>
        <v/>
      </c>
      <c r="N629" t="str">
        <f t="shared" si="105"/>
        <v/>
      </c>
      <c r="O629" t="str">
        <f t="shared" si="105"/>
        <v/>
      </c>
      <c r="P629" t="str">
        <f t="shared" si="105"/>
        <v/>
      </c>
      <c r="Q629" t="str">
        <f t="shared" si="105"/>
        <v/>
      </c>
      <c r="R629" t="str">
        <f t="shared" si="105"/>
        <v/>
      </c>
      <c r="S629" t="str">
        <f t="shared" si="105"/>
        <v/>
      </c>
      <c r="T629" t="str">
        <f t="shared" si="105"/>
        <v/>
      </c>
      <c r="U629" t="str">
        <f t="shared" si="105"/>
        <v/>
      </c>
      <c r="V629" t="str">
        <f t="shared" si="104"/>
        <v/>
      </c>
      <c r="W629" t="str">
        <f t="shared" si="104"/>
        <v/>
      </c>
      <c r="X629" t="str">
        <f t="shared" si="104"/>
        <v/>
      </c>
      <c r="Y629" t="str">
        <f t="shared" si="104"/>
        <v/>
      </c>
      <c r="Z629" t="str">
        <f t="shared" si="104"/>
        <v/>
      </c>
      <c r="AA629" t="str">
        <f t="shared" si="104"/>
        <v/>
      </c>
      <c r="AB629" t="str">
        <f t="shared" si="104"/>
        <v/>
      </c>
      <c r="AC629" t="str">
        <f t="shared" si="104"/>
        <v/>
      </c>
      <c r="AD629" t="str">
        <f t="shared" si="104"/>
        <v/>
      </c>
      <c r="AE629" t="str">
        <f t="shared" si="104"/>
        <v/>
      </c>
      <c r="AF629" t="str">
        <f t="shared" si="104"/>
        <v/>
      </c>
      <c r="AG629" t="str">
        <f t="shared" si="104"/>
        <v/>
      </c>
      <c r="AH629">
        <f t="shared" si="106"/>
        <v>0</v>
      </c>
      <c r="AI629">
        <f t="shared" si="107"/>
        <v>0</v>
      </c>
    </row>
    <row r="630" spans="2:35" hidden="1" x14ac:dyDescent="0.2">
      <c r="B630" s="21" t="str">
        <f>IF(ISNA(LOOKUP($C630,BLIOTECAS!$B$1:$B$27,BLIOTECAS!C$1:C$27)),"",LOOKUP($C630,BLIOTECAS!$B$1:$B$27,BLIOTECAS!C$1:C$27))</f>
        <v/>
      </c>
      <c r="C630" t="str">
        <f>TABLA!E630</f>
        <v>F. Geografía e Historia</v>
      </c>
      <c r="D630" s="134">
        <f>TABLA!AV630</f>
        <v>0</v>
      </c>
      <c r="E630" s="271">
        <f>TABLA!BA630</f>
        <v>0</v>
      </c>
      <c r="F630" t="str">
        <f t="shared" si="105"/>
        <v/>
      </c>
      <c r="G630" t="str">
        <f t="shared" si="105"/>
        <v/>
      </c>
      <c r="H630" t="str">
        <f t="shared" si="105"/>
        <v/>
      </c>
      <c r="I630" t="str">
        <f t="shared" si="105"/>
        <v/>
      </c>
      <c r="J630" t="str">
        <f t="shared" si="105"/>
        <v/>
      </c>
      <c r="K630" t="str">
        <f t="shared" si="105"/>
        <v/>
      </c>
      <c r="L630" t="str">
        <f t="shared" si="105"/>
        <v/>
      </c>
      <c r="M630" t="str">
        <f t="shared" si="105"/>
        <v/>
      </c>
      <c r="N630" t="str">
        <f t="shared" si="105"/>
        <v/>
      </c>
      <c r="O630" t="str">
        <f t="shared" si="105"/>
        <v/>
      </c>
      <c r="P630" t="str">
        <f t="shared" si="105"/>
        <v/>
      </c>
      <c r="Q630" t="str">
        <f t="shared" si="105"/>
        <v/>
      </c>
      <c r="R630" t="str">
        <f t="shared" si="105"/>
        <v/>
      </c>
      <c r="S630" t="str">
        <f t="shared" si="105"/>
        <v/>
      </c>
      <c r="T630" t="str">
        <f t="shared" si="105"/>
        <v/>
      </c>
      <c r="U630" t="str">
        <f t="shared" si="105"/>
        <v/>
      </c>
      <c r="V630" t="str">
        <f t="shared" si="104"/>
        <v/>
      </c>
      <c r="W630" t="str">
        <f t="shared" si="104"/>
        <v/>
      </c>
      <c r="X630" t="str">
        <f t="shared" si="104"/>
        <v/>
      </c>
      <c r="Y630" t="str">
        <f t="shared" si="104"/>
        <v/>
      </c>
      <c r="Z630" t="str">
        <f t="shared" si="104"/>
        <v/>
      </c>
      <c r="AA630" t="str">
        <f t="shared" si="104"/>
        <v/>
      </c>
      <c r="AB630" t="str">
        <f t="shared" si="104"/>
        <v/>
      </c>
      <c r="AC630" t="str">
        <f t="shared" si="104"/>
        <v/>
      </c>
      <c r="AD630" t="str">
        <f t="shared" si="104"/>
        <v/>
      </c>
      <c r="AE630" t="str">
        <f t="shared" si="104"/>
        <v/>
      </c>
      <c r="AF630" t="str">
        <f t="shared" si="104"/>
        <v/>
      </c>
      <c r="AG630" t="str">
        <f t="shared" si="104"/>
        <v/>
      </c>
      <c r="AH630">
        <f t="shared" si="106"/>
        <v>0</v>
      </c>
      <c r="AI630">
        <f t="shared" si="107"/>
        <v>0</v>
      </c>
    </row>
    <row r="631" spans="2:35" ht="38.25" hidden="1" x14ac:dyDescent="0.2">
      <c r="B631" s="21" t="str">
        <f>IF(ISNA(LOOKUP($C631,BLIOTECAS!$B$1:$B$27,BLIOTECAS!C$1:C$27)),"",LOOKUP($C631,BLIOTECAS!$B$1:$B$27,BLIOTECAS!C$1:C$27))</f>
        <v/>
      </c>
      <c r="C631" t="str">
        <f>TABLA!E631</f>
        <v>F. Filología</v>
      </c>
      <c r="D631" s="134" t="str">
        <f>TABLA!AV631</f>
        <v>Continuar/Potenciar másn la difusión de todos los recursos de que dispone la página de la biblioteca</v>
      </c>
      <c r="E631" s="271">
        <f>TABLA!BA631</f>
        <v>0</v>
      </c>
      <c r="F631" t="str">
        <f t="shared" si="105"/>
        <v/>
      </c>
      <c r="G631" t="str">
        <f t="shared" si="105"/>
        <v/>
      </c>
      <c r="H631" t="str">
        <f t="shared" si="105"/>
        <v/>
      </c>
      <c r="I631" t="str">
        <f t="shared" si="105"/>
        <v/>
      </c>
      <c r="J631" t="str">
        <f t="shared" si="105"/>
        <v/>
      </c>
      <c r="K631" t="str">
        <f t="shared" si="105"/>
        <v/>
      </c>
      <c r="L631" t="str">
        <f t="shared" si="105"/>
        <v/>
      </c>
      <c r="M631" t="str">
        <f t="shared" si="105"/>
        <v/>
      </c>
      <c r="N631" t="str">
        <f t="shared" si="105"/>
        <v/>
      </c>
      <c r="O631" t="str">
        <f t="shared" si="105"/>
        <v/>
      </c>
      <c r="P631" t="str">
        <f t="shared" si="105"/>
        <v/>
      </c>
      <c r="Q631" t="str">
        <f t="shared" si="105"/>
        <v/>
      </c>
      <c r="R631" t="str">
        <f t="shared" si="105"/>
        <v/>
      </c>
      <c r="S631" t="str">
        <f t="shared" si="105"/>
        <v/>
      </c>
      <c r="T631" t="str">
        <f t="shared" si="105"/>
        <v/>
      </c>
      <c r="U631" t="str">
        <f t="shared" si="105"/>
        <v/>
      </c>
      <c r="V631" t="str">
        <f t="shared" si="104"/>
        <v/>
      </c>
      <c r="W631" t="str">
        <f t="shared" si="104"/>
        <v/>
      </c>
      <c r="X631" t="str">
        <f t="shared" si="104"/>
        <v/>
      </c>
      <c r="Y631" t="str">
        <f t="shared" si="104"/>
        <v/>
      </c>
      <c r="Z631" t="str">
        <f t="shared" si="104"/>
        <v/>
      </c>
      <c r="AA631" t="str">
        <f t="shared" si="104"/>
        <v/>
      </c>
      <c r="AB631" t="str">
        <f t="shared" si="104"/>
        <v/>
      </c>
      <c r="AC631" t="str">
        <f t="shared" si="104"/>
        <v/>
      </c>
      <c r="AD631" t="str">
        <f t="shared" si="104"/>
        <v/>
      </c>
      <c r="AE631" t="str">
        <f t="shared" si="104"/>
        <v/>
      </c>
      <c r="AF631" t="str">
        <f t="shared" si="104"/>
        <v/>
      </c>
      <c r="AG631" t="str">
        <f t="shared" si="104"/>
        <v/>
      </c>
      <c r="AH631">
        <f t="shared" si="106"/>
        <v>1</v>
      </c>
      <c r="AI631">
        <f t="shared" si="107"/>
        <v>0</v>
      </c>
    </row>
    <row r="632" spans="2:35" ht="63.75" hidden="1" x14ac:dyDescent="0.2">
      <c r="B632" s="21" t="str">
        <f>IF(ISNA(LOOKUP($C632,BLIOTECAS!$B$1:$B$27,BLIOTECAS!C$1:C$27)),"",LOOKUP($C632,BLIOTECAS!$B$1:$B$27,BLIOTECAS!C$1:C$27))</f>
        <v/>
      </c>
      <c r="C632" t="str">
        <f>TABLA!E632</f>
        <v>F. Ciencias Geológicas</v>
      </c>
      <c r="D632" s="134" t="str">
        <f>TABLA!AV632</f>
        <v>Suscripción a libros online para facilitar la consulta de varios usuarios a la vez y así evitar la dependencia con las copias físicas sobre todo en libros de referencia académicos en el área de las ciencias geológicas.</v>
      </c>
      <c r="E632" s="271">
        <f>TABLA!BA632</f>
        <v>0</v>
      </c>
      <c r="F632" t="str">
        <f t="shared" si="105"/>
        <v/>
      </c>
      <c r="G632" t="str">
        <f t="shared" si="105"/>
        <v/>
      </c>
      <c r="H632" t="str">
        <f t="shared" si="105"/>
        <v/>
      </c>
      <c r="I632" t="str">
        <f t="shared" si="105"/>
        <v/>
      </c>
      <c r="J632" t="str">
        <f t="shared" si="105"/>
        <v/>
      </c>
      <c r="K632" t="str">
        <f t="shared" si="105"/>
        <v/>
      </c>
      <c r="L632" t="str">
        <f t="shared" si="105"/>
        <v/>
      </c>
      <c r="M632" t="str">
        <f t="shared" si="105"/>
        <v/>
      </c>
      <c r="N632" t="str">
        <f t="shared" si="105"/>
        <v/>
      </c>
      <c r="O632" t="str">
        <f t="shared" si="105"/>
        <v/>
      </c>
      <c r="P632" t="str">
        <f t="shared" si="105"/>
        <v/>
      </c>
      <c r="Q632" t="str">
        <f t="shared" si="105"/>
        <v/>
      </c>
      <c r="R632" t="str">
        <f t="shared" si="105"/>
        <v/>
      </c>
      <c r="S632" t="str">
        <f t="shared" si="105"/>
        <v/>
      </c>
      <c r="T632" t="str">
        <f t="shared" si="105"/>
        <v/>
      </c>
      <c r="U632" t="str">
        <f t="shared" si="105"/>
        <v/>
      </c>
      <c r="V632" t="str">
        <f t="shared" si="104"/>
        <v/>
      </c>
      <c r="W632" t="str">
        <f t="shared" si="104"/>
        <v/>
      </c>
      <c r="X632" t="str">
        <f t="shared" si="104"/>
        <v/>
      </c>
      <c r="Y632" t="str">
        <f t="shared" si="104"/>
        <v/>
      </c>
      <c r="Z632" t="str">
        <f t="shared" si="104"/>
        <v/>
      </c>
      <c r="AA632" t="str">
        <f t="shared" si="104"/>
        <v/>
      </c>
      <c r="AB632" t="str">
        <f t="shared" si="104"/>
        <v/>
      </c>
      <c r="AC632" t="str">
        <f t="shared" si="104"/>
        <v/>
      </c>
      <c r="AD632" t="str">
        <f t="shared" si="104"/>
        <v/>
      </c>
      <c r="AE632" t="str">
        <f t="shared" si="104"/>
        <v/>
      </c>
      <c r="AF632" t="str">
        <f t="shared" si="104"/>
        <v/>
      </c>
      <c r="AG632" t="str">
        <f t="shared" si="104"/>
        <v/>
      </c>
      <c r="AH632">
        <f t="shared" si="106"/>
        <v>1</v>
      </c>
      <c r="AI632">
        <f t="shared" si="107"/>
        <v>0</v>
      </c>
    </row>
    <row r="633" spans="2:35" hidden="1" x14ac:dyDescent="0.2">
      <c r="B633" s="21" t="str">
        <f>IF(ISNA(LOOKUP($C633,BLIOTECAS!$B$1:$B$27,BLIOTECAS!C$1:C$27)),"",LOOKUP($C633,BLIOTECAS!$B$1:$B$27,BLIOTECAS!C$1:C$27))</f>
        <v/>
      </c>
      <c r="C633" t="str">
        <f>TABLA!E633</f>
        <v>F. Geografía e Historia</v>
      </c>
      <c r="D633" s="134">
        <f>TABLA!AV633</f>
        <v>0</v>
      </c>
      <c r="E633" s="271">
        <f>TABLA!BA633</f>
        <v>0</v>
      </c>
      <c r="F633" t="str">
        <f t="shared" si="105"/>
        <v/>
      </c>
      <c r="G633" t="str">
        <f t="shared" si="105"/>
        <v/>
      </c>
      <c r="H633" t="str">
        <f t="shared" si="105"/>
        <v/>
      </c>
      <c r="I633" t="str">
        <f t="shared" si="105"/>
        <v/>
      </c>
      <c r="J633" t="str">
        <f t="shared" si="105"/>
        <v/>
      </c>
      <c r="K633" t="str">
        <f t="shared" si="105"/>
        <v/>
      </c>
      <c r="L633" t="str">
        <f t="shared" si="105"/>
        <v/>
      </c>
      <c r="M633" t="str">
        <f t="shared" si="105"/>
        <v/>
      </c>
      <c r="N633" t="str">
        <f t="shared" si="105"/>
        <v/>
      </c>
      <c r="O633" t="str">
        <f t="shared" si="105"/>
        <v/>
      </c>
      <c r="P633" t="str">
        <f t="shared" si="105"/>
        <v/>
      </c>
      <c r="Q633" t="str">
        <f t="shared" si="105"/>
        <v/>
      </c>
      <c r="R633" t="str">
        <f t="shared" si="105"/>
        <v/>
      </c>
      <c r="S633" t="str">
        <f t="shared" si="105"/>
        <v/>
      </c>
      <c r="T633" t="str">
        <f t="shared" si="105"/>
        <v/>
      </c>
      <c r="U633" t="str">
        <f t="shared" si="105"/>
        <v/>
      </c>
      <c r="V633" t="str">
        <f t="shared" si="104"/>
        <v/>
      </c>
      <c r="W633" t="str">
        <f t="shared" si="104"/>
        <v/>
      </c>
      <c r="X633" t="str">
        <f t="shared" si="104"/>
        <v/>
      </c>
      <c r="Y633" t="str">
        <f t="shared" si="104"/>
        <v/>
      </c>
      <c r="Z633" t="str">
        <f t="shared" si="104"/>
        <v/>
      </c>
      <c r="AA633" t="str">
        <f t="shared" si="104"/>
        <v/>
      </c>
      <c r="AB633" t="str">
        <f t="shared" si="104"/>
        <v/>
      </c>
      <c r="AC633" t="str">
        <f t="shared" si="104"/>
        <v/>
      </c>
      <c r="AD633" t="str">
        <f t="shared" si="104"/>
        <v/>
      </c>
      <c r="AE633" t="str">
        <f t="shared" si="104"/>
        <v/>
      </c>
      <c r="AF633" t="str">
        <f t="shared" si="104"/>
        <v/>
      </c>
      <c r="AG633" t="str">
        <f t="shared" si="104"/>
        <v/>
      </c>
      <c r="AH633">
        <f t="shared" si="106"/>
        <v>0</v>
      </c>
      <c r="AI633">
        <f t="shared" si="107"/>
        <v>0</v>
      </c>
    </row>
    <row r="634" spans="2:35" hidden="1" x14ac:dyDescent="0.2">
      <c r="B634" s="21" t="str">
        <f>IF(ISNA(LOOKUP($C634,BLIOTECAS!$B$1:$B$27,BLIOTECAS!C$1:C$27)),"",LOOKUP($C634,BLIOTECAS!$B$1:$B$27,BLIOTECAS!C$1:C$27))</f>
        <v/>
      </c>
      <c r="C634" t="str">
        <f>TABLA!E634</f>
        <v>F. Medicina</v>
      </c>
      <c r="D634" s="134">
        <f>TABLA!AV634</f>
        <v>0</v>
      </c>
      <c r="E634" s="271">
        <f>TABLA!BA634</f>
        <v>0</v>
      </c>
      <c r="F634" t="str">
        <f t="shared" si="105"/>
        <v/>
      </c>
      <c r="G634" t="str">
        <f t="shared" si="105"/>
        <v/>
      </c>
      <c r="H634" t="str">
        <f t="shared" si="105"/>
        <v/>
      </c>
      <c r="I634" t="str">
        <f t="shared" si="105"/>
        <v/>
      </c>
      <c r="J634" t="str">
        <f t="shared" si="105"/>
        <v/>
      </c>
      <c r="K634" t="str">
        <f t="shared" si="105"/>
        <v/>
      </c>
      <c r="L634" t="str">
        <f t="shared" si="105"/>
        <v/>
      </c>
      <c r="M634" t="str">
        <f t="shared" si="105"/>
        <v/>
      </c>
      <c r="N634" t="str">
        <f t="shared" si="105"/>
        <v/>
      </c>
      <c r="O634" t="str">
        <f t="shared" si="105"/>
        <v/>
      </c>
      <c r="P634" t="str">
        <f t="shared" si="105"/>
        <v/>
      </c>
      <c r="Q634" t="str">
        <f t="shared" si="105"/>
        <v/>
      </c>
      <c r="R634" t="str">
        <f t="shared" si="105"/>
        <v/>
      </c>
      <c r="S634" t="str">
        <f t="shared" si="105"/>
        <v/>
      </c>
      <c r="T634" t="str">
        <f t="shared" si="105"/>
        <v/>
      </c>
      <c r="U634" t="str">
        <f t="shared" si="105"/>
        <v/>
      </c>
      <c r="V634" t="str">
        <f t="shared" si="104"/>
        <v/>
      </c>
      <c r="W634" t="str">
        <f t="shared" si="104"/>
        <v/>
      </c>
      <c r="X634" t="str">
        <f t="shared" si="104"/>
        <v/>
      </c>
      <c r="Y634" t="str">
        <f t="shared" si="104"/>
        <v/>
      </c>
      <c r="Z634" t="str">
        <f t="shared" si="104"/>
        <v/>
      </c>
      <c r="AA634" t="str">
        <f t="shared" si="104"/>
        <v/>
      </c>
      <c r="AB634" t="str">
        <f t="shared" si="104"/>
        <v/>
      </c>
      <c r="AC634" t="str">
        <f t="shared" si="104"/>
        <v/>
      </c>
      <c r="AD634" t="str">
        <f t="shared" si="104"/>
        <v/>
      </c>
      <c r="AE634" t="str">
        <f t="shared" si="104"/>
        <v/>
      </c>
      <c r="AF634" t="str">
        <f t="shared" si="104"/>
        <v/>
      </c>
      <c r="AG634" t="str">
        <f t="shared" si="104"/>
        <v/>
      </c>
      <c r="AH634">
        <f t="shared" si="106"/>
        <v>0</v>
      </c>
      <c r="AI634">
        <f t="shared" si="107"/>
        <v>0</v>
      </c>
    </row>
    <row r="635" spans="2:35" ht="38.25" hidden="1" x14ac:dyDescent="0.2">
      <c r="B635" s="21" t="str">
        <f>IF(ISNA(LOOKUP($C635,BLIOTECAS!$B$1:$B$27,BLIOTECAS!C$1:C$27)),"",LOOKUP($C635,BLIOTECAS!$B$1:$B$27,BLIOTECAS!C$1:C$27))</f>
        <v/>
      </c>
      <c r="C635" t="str">
        <f>TABLA!E635</f>
        <v>F. Derecho</v>
      </c>
      <c r="D635" s="134" t="str">
        <f>TABLA!AV635</f>
        <v>Mas medios para escanear documentos en la Ureña</v>
      </c>
      <c r="E635" s="271" t="str">
        <f>TABLA!BA635</f>
        <v>El registro de los libros desde su compra a su puesta a disposición es muy lento, en ocasiones, exasperante. Debiendose ir al servicio correspondiente a localizar los libros o a recordar que se está a la espera de poder usarlos.</v>
      </c>
      <c r="F635" t="str">
        <f t="shared" si="105"/>
        <v/>
      </c>
      <c r="G635" t="str">
        <f t="shared" si="105"/>
        <v/>
      </c>
      <c r="H635" t="str">
        <f t="shared" si="105"/>
        <v/>
      </c>
      <c r="I635" t="str">
        <f t="shared" si="105"/>
        <v/>
      </c>
      <c r="J635" t="str">
        <f t="shared" si="105"/>
        <v/>
      </c>
      <c r="K635" t="str">
        <f t="shared" si="105"/>
        <v/>
      </c>
      <c r="L635" t="str">
        <f t="shared" si="105"/>
        <v/>
      </c>
      <c r="M635" t="str">
        <f t="shared" si="105"/>
        <v/>
      </c>
      <c r="N635" t="str">
        <f t="shared" si="105"/>
        <v/>
      </c>
      <c r="O635" t="str">
        <f t="shared" si="105"/>
        <v/>
      </c>
      <c r="P635" t="str">
        <f t="shared" si="105"/>
        <v/>
      </c>
      <c r="Q635" t="str">
        <f t="shared" si="105"/>
        <v/>
      </c>
      <c r="R635" t="str">
        <f t="shared" si="105"/>
        <v/>
      </c>
      <c r="S635" t="str">
        <f t="shared" si="105"/>
        <v/>
      </c>
      <c r="T635" t="str">
        <f t="shared" si="105"/>
        <v/>
      </c>
      <c r="U635" t="str">
        <f t="shared" si="105"/>
        <v/>
      </c>
      <c r="V635" t="str">
        <f t="shared" si="104"/>
        <v/>
      </c>
      <c r="W635" t="str">
        <f t="shared" si="104"/>
        <v/>
      </c>
      <c r="X635" t="str">
        <f t="shared" si="104"/>
        <v/>
      </c>
      <c r="Y635" t="str">
        <f t="shared" si="104"/>
        <v/>
      </c>
      <c r="Z635" t="str">
        <f t="shared" si="104"/>
        <v/>
      </c>
      <c r="AA635" t="str">
        <f t="shared" si="104"/>
        <v/>
      </c>
      <c r="AB635" t="str">
        <f t="shared" si="104"/>
        <v/>
      </c>
      <c r="AC635" t="str">
        <f t="shared" si="104"/>
        <v/>
      </c>
      <c r="AD635" t="str">
        <f t="shared" si="104"/>
        <v/>
      </c>
      <c r="AE635" t="str">
        <f t="shared" si="104"/>
        <v/>
      </c>
      <c r="AF635" t="str">
        <f t="shared" si="104"/>
        <v/>
      </c>
      <c r="AG635" t="str">
        <f t="shared" si="104"/>
        <v/>
      </c>
      <c r="AH635">
        <f t="shared" si="106"/>
        <v>1</v>
      </c>
      <c r="AI635">
        <f t="shared" si="107"/>
        <v>1</v>
      </c>
    </row>
    <row r="636" spans="2:35" ht="63.75" hidden="1" x14ac:dyDescent="0.2">
      <c r="B636" s="21" t="str">
        <f>IF(ISNA(LOOKUP($C636,BLIOTECAS!$B$1:$B$27,BLIOTECAS!C$1:C$27)),"",LOOKUP($C636,BLIOTECAS!$B$1:$B$27,BLIOTECAS!C$1:C$27))</f>
        <v/>
      </c>
      <c r="C636" t="str">
        <f>TABLA!E636</f>
        <v>F. Psicología</v>
      </c>
      <c r="D636" s="134">
        <f>TABLA!AV636</f>
        <v>0</v>
      </c>
      <c r="E636" s="271" t="str">
        <f>TABLA!BA636</f>
        <v>Estoy muy satisfecha con el funcionamiento de la biblioteca de la Facultad de Psicología. Durante el estado de alarma, nos han proporcionado muchos recursos que nos han facilitado la docencia online, formación de estudiantes de TFG y TFM en búsqueda y documentación. Han estado muy activos para proporcionarnos recursos y ayudarnos si teníamos alguna dificultad</v>
      </c>
      <c r="F636" t="str">
        <f t="shared" si="105"/>
        <v/>
      </c>
      <c r="G636" t="str">
        <f t="shared" si="105"/>
        <v/>
      </c>
      <c r="H636" t="str">
        <f t="shared" si="105"/>
        <v/>
      </c>
      <c r="I636" t="str">
        <f t="shared" si="105"/>
        <v/>
      </c>
      <c r="J636" t="str">
        <f t="shared" si="105"/>
        <v/>
      </c>
      <c r="K636" t="str">
        <f t="shared" si="105"/>
        <v/>
      </c>
      <c r="L636" t="str">
        <f t="shared" si="105"/>
        <v/>
      </c>
      <c r="M636" t="str">
        <f t="shared" si="105"/>
        <v/>
      </c>
      <c r="N636" t="str">
        <f t="shared" si="105"/>
        <v/>
      </c>
      <c r="O636" t="str">
        <f t="shared" si="105"/>
        <v/>
      </c>
      <c r="P636" t="str">
        <f t="shared" si="105"/>
        <v/>
      </c>
      <c r="Q636" t="str">
        <f t="shared" si="105"/>
        <v/>
      </c>
      <c r="R636" t="str">
        <f t="shared" si="105"/>
        <v/>
      </c>
      <c r="S636" t="str">
        <f t="shared" si="105"/>
        <v/>
      </c>
      <c r="T636" t="str">
        <f t="shared" si="105"/>
        <v/>
      </c>
      <c r="U636" t="str">
        <f t="shared" si="105"/>
        <v/>
      </c>
      <c r="V636" t="str">
        <f t="shared" si="104"/>
        <v/>
      </c>
      <c r="W636" t="str">
        <f t="shared" si="104"/>
        <v/>
      </c>
      <c r="X636" t="str">
        <f t="shared" si="104"/>
        <v/>
      </c>
      <c r="Y636" t="str">
        <f t="shared" si="104"/>
        <v/>
      </c>
      <c r="Z636" t="str">
        <f t="shared" si="104"/>
        <v/>
      </c>
      <c r="AA636" t="str">
        <f t="shared" si="104"/>
        <v/>
      </c>
      <c r="AB636" t="str">
        <f t="shared" si="104"/>
        <v/>
      </c>
      <c r="AC636" t="str">
        <f t="shared" si="104"/>
        <v>x</v>
      </c>
      <c r="AD636" t="str">
        <f t="shared" si="104"/>
        <v/>
      </c>
      <c r="AE636" t="str">
        <f t="shared" si="104"/>
        <v>x</v>
      </c>
      <c r="AF636" t="str">
        <f t="shared" si="104"/>
        <v/>
      </c>
      <c r="AG636" t="str">
        <f t="shared" si="104"/>
        <v/>
      </c>
      <c r="AH636">
        <f t="shared" si="106"/>
        <v>0</v>
      </c>
      <c r="AI636">
        <f t="shared" si="107"/>
        <v>1</v>
      </c>
    </row>
    <row r="637" spans="2:35" ht="38.25" hidden="1" x14ac:dyDescent="0.2">
      <c r="B637" s="21" t="str">
        <f>IF(ISNA(LOOKUP($C637,BLIOTECAS!$B$1:$B$27,BLIOTECAS!C$1:C$27)),"",LOOKUP($C637,BLIOTECAS!$B$1:$B$27,BLIOTECAS!C$1:C$27))</f>
        <v/>
      </c>
      <c r="C637" t="str">
        <f>TABLA!E637</f>
        <v>F. Medicina</v>
      </c>
      <c r="D637" s="134" t="str">
        <f>TABLA!AV637</f>
        <v>Suscripción a mas clecciones de revistas cientificas, aunque en los últimos años estamos bastante bien surtidos</v>
      </c>
      <c r="E637" s="271" t="str">
        <f>TABLA!BA637</f>
        <v>El diseño de la página web de la biblioteca, a mi paracer, ha empeorado mucho</v>
      </c>
      <c r="F637" t="str">
        <f t="shared" si="105"/>
        <v/>
      </c>
      <c r="G637" t="str">
        <f t="shared" si="105"/>
        <v/>
      </c>
      <c r="H637" t="str">
        <f t="shared" si="105"/>
        <v/>
      </c>
      <c r="I637" t="str">
        <f t="shared" si="105"/>
        <v/>
      </c>
      <c r="J637" t="str">
        <f t="shared" si="105"/>
        <v/>
      </c>
      <c r="K637" t="str">
        <f t="shared" si="105"/>
        <v/>
      </c>
      <c r="L637" t="str">
        <f t="shared" si="105"/>
        <v/>
      </c>
      <c r="M637" t="str">
        <f t="shared" si="105"/>
        <v/>
      </c>
      <c r="N637" t="str">
        <f t="shared" si="105"/>
        <v/>
      </c>
      <c r="O637" t="str">
        <f t="shared" si="105"/>
        <v/>
      </c>
      <c r="P637" t="str">
        <f t="shared" si="105"/>
        <v/>
      </c>
      <c r="Q637" t="str">
        <f t="shared" si="105"/>
        <v/>
      </c>
      <c r="R637" t="str">
        <f t="shared" si="105"/>
        <v/>
      </c>
      <c r="S637" t="str">
        <f t="shared" si="105"/>
        <v/>
      </c>
      <c r="T637" t="str">
        <f t="shared" si="105"/>
        <v/>
      </c>
      <c r="U637" t="str">
        <f t="shared" si="105"/>
        <v/>
      </c>
      <c r="V637" t="str">
        <f t="shared" si="104"/>
        <v/>
      </c>
      <c r="W637" t="str">
        <f t="shared" si="104"/>
        <v/>
      </c>
      <c r="X637" t="str">
        <f t="shared" si="104"/>
        <v/>
      </c>
      <c r="Y637" t="str">
        <f t="shared" si="104"/>
        <v/>
      </c>
      <c r="Z637" t="str">
        <f t="shared" si="104"/>
        <v/>
      </c>
      <c r="AA637" t="str">
        <f t="shared" si="104"/>
        <v/>
      </c>
      <c r="AB637" t="str">
        <f t="shared" si="104"/>
        <v/>
      </c>
      <c r="AC637" t="str">
        <f t="shared" si="104"/>
        <v/>
      </c>
      <c r="AD637" t="str">
        <f t="shared" si="104"/>
        <v/>
      </c>
      <c r="AE637" t="str">
        <f t="shared" si="104"/>
        <v/>
      </c>
      <c r="AF637" t="str">
        <f t="shared" si="104"/>
        <v>x</v>
      </c>
      <c r="AG637" t="str">
        <f t="shared" si="104"/>
        <v/>
      </c>
      <c r="AH637">
        <f t="shared" si="106"/>
        <v>1</v>
      </c>
      <c r="AI637">
        <f t="shared" si="107"/>
        <v>1</v>
      </c>
    </row>
    <row r="638" spans="2:35" ht="63.75" hidden="1" x14ac:dyDescent="0.2">
      <c r="B638" s="21" t="str">
        <f>IF(ISNA(LOOKUP($C638,BLIOTECAS!$B$1:$B$27,BLIOTECAS!C$1:C$27)),"",LOOKUP($C638,BLIOTECAS!$B$1:$B$27,BLIOTECAS!C$1:C$27))</f>
        <v/>
      </c>
      <c r="C638" t="str">
        <f>TABLA!E638</f>
        <v>F. Educación - Centro de Formación del Profesorado</v>
      </c>
      <c r="D638" s="134" t="str">
        <f>TABLA!AV638</f>
        <v>Cursos de formación de gestores de bases de datos con más tiempo. Hay que impartirlos un poco más despacio para que los asistentes no nos perdamos. Propongo dividir en varias sesiones de 1 hora y media. Gracias.</v>
      </c>
      <c r="E638" s="271">
        <f>TABLA!BA638</f>
        <v>0</v>
      </c>
      <c r="F638" t="str">
        <f t="shared" si="105"/>
        <v/>
      </c>
      <c r="G638" t="str">
        <f t="shared" si="105"/>
        <v/>
      </c>
      <c r="H638" t="str">
        <f t="shared" si="105"/>
        <v/>
      </c>
      <c r="I638" t="str">
        <f t="shared" si="105"/>
        <v/>
      </c>
      <c r="J638" t="str">
        <f t="shared" si="105"/>
        <v/>
      </c>
      <c r="K638" t="str">
        <f t="shared" si="105"/>
        <v/>
      </c>
      <c r="L638" t="str">
        <f t="shared" si="105"/>
        <v/>
      </c>
      <c r="M638" t="str">
        <f t="shared" si="105"/>
        <v/>
      </c>
      <c r="N638" t="str">
        <f t="shared" si="105"/>
        <v/>
      </c>
      <c r="O638" t="str">
        <f t="shared" si="105"/>
        <v/>
      </c>
      <c r="P638" t="str">
        <f t="shared" si="105"/>
        <v/>
      </c>
      <c r="Q638" t="str">
        <f t="shared" si="105"/>
        <v/>
      </c>
      <c r="R638" t="str">
        <f t="shared" si="105"/>
        <v/>
      </c>
      <c r="S638" t="str">
        <f t="shared" si="105"/>
        <v/>
      </c>
      <c r="T638" t="str">
        <f t="shared" si="105"/>
        <v/>
      </c>
      <c r="U638" t="str">
        <f t="shared" si="105"/>
        <v/>
      </c>
      <c r="V638" t="str">
        <f t="shared" si="104"/>
        <v/>
      </c>
      <c r="W638" t="str">
        <f t="shared" si="104"/>
        <v/>
      </c>
      <c r="X638" t="str">
        <f t="shared" si="104"/>
        <v/>
      </c>
      <c r="Y638" t="str">
        <f t="shared" si="104"/>
        <v/>
      </c>
      <c r="Z638" t="str">
        <f t="shared" si="104"/>
        <v/>
      </c>
      <c r="AA638" t="str">
        <f t="shared" si="104"/>
        <v/>
      </c>
      <c r="AB638" t="str">
        <f t="shared" si="104"/>
        <v/>
      </c>
      <c r="AC638" t="str">
        <f t="shared" si="104"/>
        <v/>
      </c>
      <c r="AD638" t="str">
        <f t="shared" si="104"/>
        <v/>
      </c>
      <c r="AE638" t="str">
        <f t="shared" si="104"/>
        <v/>
      </c>
      <c r="AF638" t="str">
        <f t="shared" si="104"/>
        <v/>
      </c>
      <c r="AG638" t="str">
        <f t="shared" si="104"/>
        <v/>
      </c>
      <c r="AH638">
        <f t="shared" si="106"/>
        <v>1</v>
      </c>
      <c r="AI638">
        <f t="shared" si="107"/>
        <v>0</v>
      </c>
    </row>
    <row r="639" spans="2:35" ht="89.25" hidden="1" x14ac:dyDescent="0.2">
      <c r="B639" s="21" t="str">
        <f>IF(ISNA(LOOKUP($C639,BLIOTECAS!$B$1:$B$27,BLIOTECAS!C$1:C$27)),"",LOOKUP($C639,BLIOTECAS!$B$1:$B$27,BLIOTECAS!C$1:C$27))</f>
        <v/>
      </c>
      <c r="C639" t="str">
        <f>TABLA!E639</f>
        <v>F. Ciencias Políticas y Sociología</v>
      </c>
      <c r="D639" s="134" t="str">
        <f>TABLA!AV639</f>
        <v>Boletines recordatorio de la biblioteca más frecuentes de los servicios de que dispone</v>
      </c>
      <c r="E639" s="271" t="str">
        <f>TABLA!BA639</f>
        <v>El funcionamiento del personal es muy bueno y soluciona muchos problemas que podrían evitarse si los procedimientos estuvieran menos burocratizados y dispersos. Hay una cuenta de biblioteca, otra cuenta de usuario de UCM y otra cuenta de usuario del préstamo a distancia. Si uno está dado de alta en todos los servicios no hay problema, pero a veces no hay conexión entre servicios y tiene que ser el personal de biblioteca el que resuelva las incidencias como las bajas automáticas de algún servicio al no ser informados de la renovación de los contratos del personal asociado, por ejemplo.</v>
      </c>
      <c r="F639" t="str">
        <f t="shared" si="105"/>
        <v/>
      </c>
      <c r="G639" t="str">
        <f t="shared" si="105"/>
        <v/>
      </c>
      <c r="H639" t="str">
        <f t="shared" si="105"/>
        <v/>
      </c>
      <c r="I639" t="str">
        <f t="shared" si="105"/>
        <v/>
      </c>
      <c r="J639" t="str">
        <f t="shared" si="105"/>
        <v/>
      </c>
      <c r="K639" t="str">
        <f t="shared" si="105"/>
        <v/>
      </c>
      <c r="L639" t="str">
        <f t="shared" si="105"/>
        <v/>
      </c>
      <c r="M639" t="str">
        <f t="shared" si="105"/>
        <v/>
      </c>
      <c r="N639" t="str">
        <f t="shared" si="105"/>
        <v/>
      </c>
      <c r="O639" t="str">
        <f t="shared" si="105"/>
        <v/>
      </c>
      <c r="P639" t="str">
        <f t="shared" si="105"/>
        <v/>
      </c>
      <c r="Q639" t="str">
        <f t="shared" si="105"/>
        <v/>
      </c>
      <c r="R639" t="str">
        <f t="shared" si="105"/>
        <v/>
      </c>
      <c r="S639" t="str">
        <f t="shared" si="105"/>
        <v/>
      </c>
      <c r="T639" t="str">
        <f t="shared" si="105"/>
        <v/>
      </c>
      <c r="U639" t="str">
        <f t="shared" si="105"/>
        <v/>
      </c>
      <c r="V639" t="str">
        <f t="shared" si="104"/>
        <v/>
      </c>
      <c r="W639" t="str">
        <f t="shared" si="104"/>
        <v/>
      </c>
      <c r="X639" t="str">
        <f t="shared" si="104"/>
        <v/>
      </c>
      <c r="Y639" t="str">
        <f t="shared" si="104"/>
        <v/>
      </c>
      <c r="Z639" t="str">
        <f t="shared" si="104"/>
        <v/>
      </c>
      <c r="AA639" t="str">
        <f t="shared" si="104"/>
        <v>x</v>
      </c>
      <c r="AB639" t="str">
        <f t="shared" si="104"/>
        <v/>
      </c>
      <c r="AC639" t="str">
        <f t="shared" si="104"/>
        <v/>
      </c>
      <c r="AD639" t="str">
        <f t="shared" si="104"/>
        <v/>
      </c>
      <c r="AE639" t="str">
        <f t="shared" si="104"/>
        <v/>
      </c>
      <c r="AF639" t="str">
        <f t="shared" si="104"/>
        <v/>
      </c>
      <c r="AG639" t="str">
        <f t="shared" si="104"/>
        <v/>
      </c>
      <c r="AH639">
        <f t="shared" si="106"/>
        <v>1</v>
      </c>
      <c r="AI639">
        <f t="shared" si="107"/>
        <v>1</v>
      </c>
    </row>
    <row r="640" spans="2:35" ht="25.5" hidden="1" x14ac:dyDescent="0.2">
      <c r="B640" s="21" t="str">
        <f>IF(ISNA(LOOKUP($C640,BLIOTECAS!$B$1:$B$27,BLIOTECAS!C$1:C$27)),"",LOOKUP($C640,BLIOTECAS!$B$1:$B$27,BLIOTECAS!C$1:C$27))</f>
        <v/>
      </c>
      <c r="C640" t="str">
        <f>TABLA!E640</f>
        <v>F. Filología</v>
      </c>
      <c r="D640" s="134" t="str">
        <f>TABLA!AV640</f>
        <v>Debería haber mayor presupuesto para acceder a revistar on line de pago</v>
      </c>
      <c r="E640" s="271">
        <f>TABLA!BA640</f>
        <v>0</v>
      </c>
      <c r="F640" t="str">
        <f t="shared" si="105"/>
        <v/>
      </c>
      <c r="G640" t="str">
        <f t="shared" si="105"/>
        <v/>
      </c>
      <c r="H640" t="str">
        <f t="shared" si="105"/>
        <v/>
      </c>
      <c r="I640" t="str">
        <f t="shared" si="105"/>
        <v/>
      </c>
      <c r="J640" t="str">
        <f t="shared" si="105"/>
        <v/>
      </c>
      <c r="K640" t="str">
        <f t="shared" si="105"/>
        <v/>
      </c>
      <c r="L640" t="str">
        <f t="shared" si="105"/>
        <v/>
      </c>
      <c r="M640" t="str">
        <f t="shared" si="105"/>
        <v/>
      </c>
      <c r="N640" t="str">
        <f t="shared" si="105"/>
        <v/>
      </c>
      <c r="O640" t="str">
        <f t="shared" si="105"/>
        <v/>
      </c>
      <c r="P640" t="str">
        <f t="shared" si="105"/>
        <v/>
      </c>
      <c r="Q640" t="str">
        <f t="shared" si="105"/>
        <v/>
      </c>
      <c r="R640" t="str">
        <f t="shared" si="105"/>
        <v/>
      </c>
      <c r="S640" t="str">
        <f t="shared" si="105"/>
        <v/>
      </c>
      <c r="T640" t="str">
        <f t="shared" si="105"/>
        <v/>
      </c>
      <c r="U640" t="str">
        <f t="shared" ref="U640:AG655" si="108">IFERROR((IF(FIND(U$1,$E640,1)&gt;0,"x")),"")</f>
        <v/>
      </c>
      <c r="V640" t="str">
        <f t="shared" si="108"/>
        <v/>
      </c>
      <c r="W640" t="str">
        <f t="shared" si="108"/>
        <v/>
      </c>
      <c r="X640" t="str">
        <f t="shared" si="108"/>
        <v/>
      </c>
      <c r="Y640" t="str">
        <f t="shared" si="108"/>
        <v/>
      </c>
      <c r="Z640" t="str">
        <f t="shared" si="108"/>
        <v/>
      </c>
      <c r="AA640" t="str">
        <f t="shared" si="108"/>
        <v/>
      </c>
      <c r="AB640" t="str">
        <f t="shared" si="108"/>
        <v/>
      </c>
      <c r="AC640" t="str">
        <f t="shared" si="108"/>
        <v/>
      </c>
      <c r="AD640" t="str">
        <f t="shared" si="108"/>
        <v/>
      </c>
      <c r="AE640" t="str">
        <f t="shared" si="108"/>
        <v/>
      </c>
      <c r="AF640" t="str">
        <f t="shared" si="108"/>
        <v/>
      </c>
      <c r="AG640" t="str">
        <f t="shared" si="108"/>
        <v/>
      </c>
      <c r="AH640">
        <f t="shared" si="106"/>
        <v>1</v>
      </c>
      <c r="AI640">
        <f t="shared" si="107"/>
        <v>0</v>
      </c>
    </row>
    <row r="641" spans="2:35" hidden="1" x14ac:dyDescent="0.2">
      <c r="B641" s="21" t="str">
        <f>IF(ISNA(LOOKUP($C641,BLIOTECAS!$B$1:$B$27,BLIOTECAS!C$1:C$27)),"",LOOKUP($C641,BLIOTECAS!$B$1:$B$27,BLIOTECAS!C$1:C$27))</f>
        <v/>
      </c>
      <c r="C641" t="str">
        <f>TABLA!E641</f>
        <v>F. Veterinaria</v>
      </c>
      <c r="D641" s="134">
        <f>TABLA!AV641</f>
        <v>0</v>
      </c>
      <c r="E641" s="271">
        <f>TABLA!BA641</f>
        <v>0</v>
      </c>
      <c r="F641" t="str">
        <f t="shared" ref="F641:U656" si="109">IFERROR((IF(FIND(F$1,$E641,1)&gt;0,"x")),"")</f>
        <v/>
      </c>
      <c r="G641" t="str">
        <f t="shared" si="109"/>
        <v/>
      </c>
      <c r="H641" t="str">
        <f t="shared" si="109"/>
        <v/>
      </c>
      <c r="I641" t="str">
        <f t="shared" si="109"/>
        <v/>
      </c>
      <c r="J641" t="str">
        <f t="shared" si="109"/>
        <v/>
      </c>
      <c r="K641" t="str">
        <f t="shared" si="109"/>
        <v/>
      </c>
      <c r="L641" t="str">
        <f t="shared" si="109"/>
        <v/>
      </c>
      <c r="M641" t="str">
        <f t="shared" si="109"/>
        <v/>
      </c>
      <c r="N641" t="str">
        <f t="shared" si="109"/>
        <v/>
      </c>
      <c r="O641" t="str">
        <f t="shared" si="109"/>
        <v/>
      </c>
      <c r="P641" t="str">
        <f t="shared" si="109"/>
        <v/>
      </c>
      <c r="Q641" t="str">
        <f t="shared" si="109"/>
        <v/>
      </c>
      <c r="R641" t="str">
        <f t="shared" si="109"/>
        <v/>
      </c>
      <c r="S641" t="str">
        <f t="shared" si="109"/>
        <v/>
      </c>
      <c r="T641" t="str">
        <f t="shared" si="109"/>
        <v/>
      </c>
      <c r="U641" t="str">
        <f t="shared" si="109"/>
        <v/>
      </c>
      <c r="V641" t="str">
        <f t="shared" si="108"/>
        <v/>
      </c>
      <c r="W641" t="str">
        <f t="shared" si="108"/>
        <v/>
      </c>
      <c r="X641" t="str">
        <f t="shared" si="108"/>
        <v/>
      </c>
      <c r="Y641" t="str">
        <f t="shared" si="108"/>
        <v/>
      </c>
      <c r="Z641" t="str">
        <f t="shared" si="108"/>
        <v/>
      </c>
      <c r="AA641" t="str">
        <f t="shared" si="108"/>
        <v/>
      </c>
      <c r="AB641" t="str">
        <f t="shared" si="108"/>
        <v/>
      </c>
      <c r="AC641" t="str">
        <f t="shared" si="108"/>
        <v/>
      </c>
      <c r="AD641" t="str">
        <f t="shared" si="108"/>
        <v/>
      </c>
      <c r="AE641" t="str">
        <f t="shared" si="108"/>
        <v/>
      </c>
      <c r="AF641" t="str">
        <f t="shared" si="108"/>
        <v/>
      </c>
      <c r="AG641" t="str">
        <f t="shared" si="108"/>
        <v/>
      </c>
      <c r="AH641">
        <f t="shared" si="106"/>
        <v>0</v>
      </c>
      <c r="AI641">
        <f t="shared" si="107"/>
        <v>0</v>
      </c>
    </row>
    <row r="642" spans="2:35" ht="51" hidden="1" x14ac:dyDescent="0.2">
      <c r="B642" s="21" t="str">
        <f>IF(ISNA(LOOKUP($C642,BLIOTECAS!$B$1:$B$27,BLIOTECAS!C$1:C$27)),"",LOOKUP($C642,BLIOTECAS!$B$1:$B$27,BLIOTECAS!C$1:C$27))</f>
        <v/>
      </c>
      <c r="C642" t="str">
        <f>TABLA!E642</f>
        <v>F. Filología</v>
      </c>
      <c r="D642" s="134" t="str">
        <f>TABLA!AV642</f>
        <v>Algunas herramientas informáticas, apps, herramientas para la difusión y divulgación de los resultados de la investigación, metodologías investigadoras, etc.</v>
      </c>
      <c r="E642" s="271" t="str">
        <f>TABLA!BA642</f>
        <v>Mayor inversión en recursos digitales y bases de datos</v>
      </c>
      <c r="F642" t="str">
        <f t="shared" si="109"/>
        <v/>
      </c>
      <c r="G642" t="str">
        <f t="shared" si="109"/>
        <v/>
      </c>
      <c r="H642" t="str">
        <f t="shared" si="109"/>
        <v/>
      </c>
      <c r="I642" t="str">
        <f t="shared" si="109"/>
        <v/>
      </c>
      <c r="J642" t="str">
        <f t="shared" si="109"/>
        <v/>
      </c>
      <c r="K642" t="str">
        <f t="shared" si="109"/>
        <v/>
      </c>
      <c r="L642" t="str">
        <f t="shared" si="109"/>
        <v/>
      </c>
      <c r="M642" t="str">
        <f t="shared" si="109"/>
        <v/>
      </c>
      <c r="N642" t="str">
        <f t="shared" si="109"/>
        <v/>
      </c>
      <c r="O642" t="str">
        <f t="shared" si="109"/>
        <v/>
      </c>
      <c r="P642" t="str">
        <f t="shared" si="109"/>
        <v/>
      </c>
      <c r="Q642" t="str">
        <f t="shared" si="109"/>
        <v/>
      </c>
      <c r="R642" t="str">
        <f t="shared" si="109"/>
        <v/>
      </c>
      <c r="S642" t="str">
        <f t="shared" si="109"/>
        <v/>
      </c>
      <c r="T642" t="str">
        <f t="shared" si="109"/>
        <v/>
      </c>
      <c r="U642" t="str">
        <f t="shared" si="109"/>
        <v/>
      </c>
      <c r="V642" t="str">
        <f t="shared" si="108"/>
        <v/>
      </c>
      <c r="W642" t="str">
        <f t="shared" si="108"/>
        <v/>
      </c>
      <c r="X642" t="str">
        <f t="shared" si="108"/>
        <v/>
      </c>
      <c r="Y642" t="str">
        <f t="shared" si="108"/>
        <v/>
      </c>
      <c r="Z642" t="str">
        <f t="shared" si="108"/>
        <v/>
      </c>
      <c r="AA642" t="str">
        <f t="shared" si="108"/>
        <v/>
      </c>
      <c r="AB642" t="str">
        <f t="shared" si="108"/>
        <v/>
      </c>
      <c r="AC642" t="str">
        <f t="shared" si="108"/>
        <v/>
      </c>
      <c r="AD642" t="str">
        <f t="shared" si="108"/>
        <v/>
      </c>
      <c r="AE642" t="str">
        <f t="shared" si="108"/>
        <v>x</v>
      </c>
      <c r="AF642" t="str">
        <f t="shared" si="108"/>
        <v/>
      </c>
      <c r="AG642" t="str">
        <f t="shared" si="108"/>
        <v/>
      </c>
      <c r="AH642">
        <f t="shared" si="106"/>
        <v>1</v>
      </c>
      <c r="AI642">
        <f t="shared" si="107"/>
        <v>1</v>
      </c>
    </row>
    <row r="643" spans="2:35" hidden="1" x14ac:dyDescent="0.2">
      <c r="B643" s="21" t="str">
        <f>IF(ISNA(LOOKUP($C643,BLIOTECAS!$B$1:$B$27,BLIOTECAS!C$1:C$27)),"",LOOKUP($C643,BLIOTECAS!$B$1:$B$27,BLIOTECAS!C$1:C$27))</f>
        <v/>
      </c>
      <c r="C643" t="str">
        <f>TABLA!E643</f>
        <v>F. Ciencias Físicas</v>
      </c>
      <c r="D643" s="134">
        <f>TABLA!AV643</f>
        <v>0</v>
      </c>
      <c r="E643" s="271">
        <f>TABLA!BA643</f>
        <v>0</v>
      </c>
      <c r="F643" t="str">
        <f t="shared" si="109"/>
        <v/>
      </c>
      <c r="G643" t="str">
        <f t="shared" si="109"/>
        <v/>
      </c>
      <c r="H643" t="str">
        <f t="shared" si="109"/>
        <v/>
      </c>
      <c r="I643" t="str">
        <f t="shared" si="109"/>
        <v/>
      </c>
      <c r="J643" t="str">
        <f t="shared" si="109"/>
        <v/>
      </c>
      <c r="K643" t="str">
        <f t="shared" si="109"/>
        <v/>
      </c>
      <c r="L643" t="str">
        <f t="shared" si="109"/>
        <v/>
      </c>
      <c r="M643" t="str">
        <f t="shared" si="109"/>
        <v/>
      </c>
      <c r="N643" t="str">
        <f t="shared" si="109"/>
        <v/>
      </c>
      <c r="O643" t="str">
        <f t="shared" si="109"/>
        <v/>
      </c>
      <c r="P643" t="str">
        <f t="shared" si="109"/>
        <v/>
      </c>
      <c r="Q643" t="str">
        <f t="shared" si="109"/>
        <v/>
      </c>
      <c r="R643" t="str">
        <f t="shared" si="109"/>
        <v/>
      </c>
      <c r="S643" t="str">
        <f t="shared" si="109"/>
        <v/>
      </c>
      <c r="T643" t="str">
        <f t="shared" si="109"/>
        <v/>
      </c>
      <c r="U643" t="str">
        <f t="shared" si="109"/>
        <v/>
      </c>
      <c r="V643" t="str">
        <f t="shared" si="108"/>
        <v/>
      </c>
      <c r="W643" t="str">
        <f t="shared" si="108"/>
        <v/>
      </c>
      <c r="X643" t="str">
        <f t="shared" si="108"/>
        <v/>
      </c>
      <c r="Y643" t="str">
        <f t="shared" si="108"/>
        <v/>
      </c>
      <c r="Z643" t="str">
        <f t="shared" si="108"/>
        <v/>
      </c>
      <c r="AA643" t="str">
        <f t="shared" si="108"/>
        <v/>
      </c>
      <c r="AB643" t="str">
        <f t="shared" si="108"/>
        <v/>
      </c>
      <c r="AC643" t="str">
        <f t="shared" si="108"/>
        <v/>
      </c>
      <c r="AD643" t="str">
        <f t="shared" si="108"/>
        <v/>
      </c>
      <c r="AE643" t="str">
        <f t="shared" si="108"/>
        <v/>
      </c>
      <c r="AF643" t="str">
        <f t="shared" si="108"/>
        <v/>
      </c>
      <c r="AG643" t="str">
        <f t="shared" si="108"/>
        <v/>
      </c>
      <c r="AH643">
        <f t="shared" si="106"/>
        <v>0</v>
      </c>
      <c r="AI643">
        <f t="shared" si="107"/>
        <v>0</v>
      </c>
    </row>
    <row r="644" spans="2:35" hidden="1" x14ac:dyDescent="0.2">
      <c r="B644" s="21" t="str">
        <f>IF(ISNA(LOOKUP($C644,BLIOTECAS!$B$1:$B$27,BLIOTECAS!C$1:C$27)),"",LOOKUP($C644,BLIOTECAS!$B$1:$B$27,BLIOTECAS!C$1:C$27))</f>
        <v/>
      </c>
      <c r="C644" t="str">
        <f>TABLA!E644</f>
        <v>F. Ciencias Matemáticas</v>
      </c>
      <c r="D644" s="134">
        <f>TABLA!AV644</f>
        <v>0</v>
      </c>
      <c r="E644" s="271">
        <f>TABLA!BA644</f>
        <v>0</v>
      </c>
      <c r="F644" t="str">
        <f t="shared" si="109"/>
        <v/>
      </c>
      <c r="G644" t="str">
        <f t="shared" si="109"/>
        <v/>
      </c>
      <c r="H644" t="str">
        <f t="shared" si="109"/>
        <v/>
      </c>
      <c r="I644" t="str">
        <f t="shared" si="109"/>
        <v/>
      </c>
      <c r="J644" t="str">
        <f t="shared" si="109"/>
        <v/>
      </c>
      <c r="K644" t="str">
        <f t="shared" si="109"/>
        <v/>
      </c>
      <c r="L644" t="str">
        <f t="shared" si="109"/>
        <v/>
      </c>
      <c r="M644" t="str">
        <f t="shared" si="109"/>
        <v/>
      </c>
      <c r="N644" t="str">
        <f t="shared" si="109"/>
        <v/>
      </c>
      <c r="O644" t="str">
        <f t="shared" si="109"/>
        <v/>
      </c>
      <c r="P644" t="str">
        <f t="shared" si="109"/>
        <v/>
      </c>
      <c r="Q644" t="str">
        <f t="shared" si="109"/>
        <v/>
      </c>
      <c r="R644" t="str">
        <f t="shared" si="109"/>
        <v/>
      </c>
      <c r="S644" t="str">
        <f t="shared" si="109"/>
        <v/>
      </c>
      <c r="T644" t="str">
        <f t="shared" si="109"/>
        <v/>
      </c>
      <c r="U644" t="str">
        <f t="shared" si="109"/>
        <v/>
      </c>
      <c r="V644" t="str">
        <f t="shared" si="108"/>
        <v/>
      </c>
      <c r="W644" t="str">
        <f t="shared" si="108"/>
        <v/>
      </c>
      <c r="X644" t="str">
        <f t="shared" si="108"/>
        <v/>
      </c>
      <c r="Y644" t="str">
        <f t="shared" si="108"/>
        <v/>
      </c>
      <c r="Z644" t="str">
        <f t="shared" si="108"/>
        <v/>
      </c>
      <c r="AA644" t="str">
        <f t="shared" si="108"/>
        <v/>
      </c>
      <c r="AB644" t="str">
        <f t="shared" si="108"/>
        <v/>
      </c>
      <c r="AC644" t="str">
        <f t="shared" si="108"/>
        <v/>
      </c>
      <c r="AD644" t="str">
        <f t="shared" si="108"/>
        <v/>
      </c>
      <c r="AE644" t="str">
        <f t="shared" si="108"/>
        <v/>
      </c>
      <c r="AF644" t="str">
        <f t="shared" si="108"/>
        <v/>
      </c>
      <c r="AG644" t="str">
        <f t="shared" si="108"/>
        <v/>
      </c>
      <c r="AH644">
        <f t="shared" si="106"/>
        <v>0</v>
      </c>
      <c r="AI644">
        <f t="shared" si="107"/>
        <v>0</v>
      </c>
    </row>
    <row r="645" spans="2:35" hidden="1" x14ac:dyDescent="0.2">
      <c r="B645" s="21" t="str">
        <f>IF(ISNA(LOOKUP($C645,BLIOTECAS!$B$1:$B$27,BLIOTECAS!C$1:C$27)),"",LOOKUP($C645,BLIOTECAS!$B$1:$B$27,BLIOTECAS!C$1:C$27))</f>
        <v/>
      </c>
      <c r="C645" t="str">
        <f>TABLA!E645</f>
        <v>F. Ciencias de la Información</v>
      </c>
      <c r="D645" s="134">
        <f>TABLA!AV645</f>
        <v>0</v>
      </c>
      <c r="E645" s="271">
        <f>TABLA!BA645</f>
        <v>0</v>
      </c>
      <c r="F645" t="str">
        <f t="shared" si="109"/>
        <v/>
      </c>
      <c r="G645" t="str">
        <f t="shared" si="109"/>
        <v/>
      </c>
      <c r="H645" t="str">
        <f t="shared" si="109"/>
        <v/>
      </c>
      <c r="I645" t="str">
        <f t="shared" si="109"/>
        <v/>
      </c>
      <c r="J645" t="str">
        <f t="shared" si="109"/>
        <v/>
      </c>
      <c r="K645" t="str">
        <f t="shared" si="109"/>
        <v/>
      </c>
      <c r="L645" t="str">
        <f t="shared" si="109"/>
        <v/>
      </c>
      <c r="M645" t="str">
        <f t="shared" si="109"/>
        <v/>
      </c>
      <c r="N645" t="str">
        <f t="shared" si="109"/>
        <v/>
      </c>
      <c r="O645" t="str">
        <f t="shared" si="109"/>
        <v/>
      </c>
      <c r="P645" t="str">
        <f t="shared" si="109"/>
        <v/>
      </c>
      <c r="Q645" t="str">
        <f t="shared" si="109"/>
        <v/>
      </c>
      <c r="R645" t="str">
        <f t="shared" si="109"/>
        <v/>
      </c>
      <c r="S645" t="str">
        <f t="shared" si="109"/>
        <v/>
      </c>
      <c r="T645" t="str">
        <f t="shared" si="109"/>
        <v/>
      </c>
      <c r="U645" t="str">
        <f t="shared" si="109"/>
        <v/>
      </c>
      <c r="V645" t="str">
        <f t="shared" si="108"/>
        <v/>
      </c>
      <c r="W645" t="str">
        <f t="shared" si="108"/>
        <v/>
      </c>
      <c r="X645" t="str">
        <f t="shared" si="108"/>
        <v/>
      </c>
      <c r="Y645" t="str">
        <f t="shared" si="108"/>
        <v/>
      </c>
      <c r="Z645" t="str">
        <f t="shared" si="108"/>
        <v/>
      </c>
      <c r="AA645" t="str">
        <f t="shared" si="108"/>
        <v/>
      </c>
      <c r="AB645" t="str">
        <f t="shared" si="108"/>
        <v/>
      </c>
      <c r="AC645" t="str">
        <f t="shared" si="108"/>
        <v/>
      </c>
      <c r="AD645" t="str">
        <f t="shared" si="108"/>
        <v/>
      </c>
      <c r="AE645" t="str">
        <f t="shared" si="108"/>
        <v/>
      </c>
      <c r="AF645" t="str">
        <f t="shared" si="108"/>
        <v/>
      </c>
      <c r="AG645" t="str">
        <f t="shared" si="108"/>
        <v/>
      </c>
      <c r="AH645">
        <f t="shared" si="106"/>
        <v>0</v>
      </c>
      <c r="AI645">
        <f t="shared" si="107"/>
        <v>0</v>
      </c>
    </row>
    <row r="646" spans="2:35" hidden="1" x14ac:dyDescent="0.2">
      <c r="B646" s="21" t="str">
        <f>IF(ISNA(LOOKUP($C646,BLIOTECAS!$B$1:$B$27,BLIOTECAS!C$1:C$27)),"",LOOKUP($C646,BLIOTECAS!$B$1:$B$27,BLIOTECAS!C$1:C$27))</f>
        <v/>
      </c>
      <c r="C646" t="str">
        <f>TABLA!E646</f>
        <v>F. Filología</v>
      </c>
      <c r="D646" s="134">
        <f>TABLA!AV646</f>
        <v>0</v>
      </c>
      <c r="E646" s="271">
        <f>TABLA!BA646</f>
        <v>0</v>
      </c>
      <c r="F646" t="str">
        <f t="shared" si="109"/>
        <v/>
      </c>
      <c r="G646" t="str">
        <f t="shared" si="109"/>
        <v/>
      </c>
      <c r="H646" t="str">
        <f t="shared" si="109"/>
        <v/>
      </c>
      <c r="I646" t="str">
        <f t="shared" si="109"/>
        <v/>
      </c>
      <c r="J646" t="str">
        <f t="shared" si="109"/>
        <v/>
      </c>
      <c r="K646" t="str">
        <f t="shared" si="109"/>
        <v/>
      </c>
      <c r="L646" t="str">
        <f t="shared" si="109"/>
        <v/>
      </c>
      <c r="M646" t="str">
        <f t="shared" si="109"/>
        <v/>
      </c>
      <c r="N646" t="str">
        <f t="shared" si="109"/>
        <v/>
      </c>
      <c r="O646" t="str">
        <f t="shared" si="109"/>
        <v/>
      </c>
      <c r="P646" t="str">
        <f t="shared" si="109"/>
        <v/>
      </c>
      <c r="Q646" t="str">
        <f t="shared" si="109"/>
        <v/>
      </c>
      <c r="R646" t="str">
        <f t="shared" si="109"/>
        <v/>
      </c>
      <c r="S646" t="str">
        <f t="shared" si="109"/>
        <v/>
      </c>
      <c r="T646" t="str">
        <f t="shared" si="109"/>
        <v/>
      </c>
      <c r="U646" t="str">
        <f t="shared" si="109"/>
        <v/>
      </c>
      <c r="V646" t="str">
        <f t="shared" si="108"/>
        <v/>
      </c>
      <c r="W646" t="str">
        <f t="shared" si="108"/>
        <v/>
      </c>
      <c r="X646" t="str">
        <f t="shared" si="108"/>
        <v/>
      </c>
      <c r="Y646" t="str">
        <f t="shared" si="108"/>
        <v/>
      </c>
      <c r="Z646" t="str">
        <f t="shared" si="108"/>
        <v/>
      </c>
      <c r="AA646" t="str">
        <f t="shared" si="108"/>
        <v/>
      </c>
      <c r="AB646" t="str">
        <f t="shared" si="108"/>
        <v/>
      </c>
      <c r="AC646" t="str">
        <f t="shared" si="108"/>
        <v/>
      </c>
      <c r="AD646" t="str">
        <f t="shared" si="108"/>
        <v/>
      </c>
      <c r="AE646" t="str">
        <f t="shared" si="108"/>
        <v/>
      </c>
      <c r="AF646" t="str">
        <f t="shared" si="108"/>
        <v/>
      </c>
      <c r="AG646" t="str">
        <f t="shared" si="108"/>
        <v/>
      </c>
      <c r="AH646">
        <f t="shared" si="106"/>
        <v>0</v>
      </c>
      <c r="AI646">
        <f t="shared" si="107"/>
        <v>0</v>
      </c>
    </row>
    <row r="647" spans="2:35" hidden="1" x14ac:dyDescent="0.2">
      <c r="B647" s="21" t="str">
        <f>IF(ISNA(LOOKUP($C647,BLIOTECAS!$B$1:$B$27,BLIOTECAS!C$1:C$27)),"",LOOKUP($C647,BLIOTECAS!$B$1:$B$27,BLIOTECAS!C$1:C$27))</f>
        <v/>
      </c>
      <c r="C647" t="str">
        <f>TABLA!E647</f>
        <v>F. Ciencias Económicas y Empresariales</v>
      </c>
      <c r="D647" s="134">
        <f>TABLA!AV647</f>
        <v>0</v>
      </c>
      <c r="E647" s="271">
        <f>TABLA!BA647</f>
        <v>0</v>
      </c>
      <c r="F647" t="str">
        <f t="shared" si="109"/>
        <v/>
      </c>
      <c r="G647" t="str">
        <f t="shared" si="109"/>
        <v/>
      </c>
      <c r="H647" t="str">
        <f t="shared" si="109"/>
        <v/>
      </c>
      <c r="I647" t="str">
        <f t="shared" si="109"/>
        <v/>
      </c>
      <c r="J647" t="str">
        <f t="shared" si="109"/>
        <v/>
      </c>
      <c r="K647" t="str">
        <f t="shared" si="109"/>
        <v/>
      </c>
      <c r="L647" t="str">
        <f t="shared" si="109"/>
        <v/>
      </c>
      <c r="M647" t="str">
        <f t="shared" si="109"/>
        <v/>
      </c>
      <c r="N647" t="str">
        <f t="shared" si="109"/>
        <v/>
      </c>
      <c r="O647" t="str">
        <f t="shared" si="109"/>
        <v/>
      </c>
      <c r="P647" t="str">
        <f t="shared" si="109"/>
        <v/>
      </c>
      <c r="Q647" t="str">
        <f t="shared" si="109"/>
        <v/>
      </c>
      <c r="R647" t="str">
        <f t="shared" si="109"/>
        <v/>
      </c>
      <c r="S647" t="str">
        <f t="shared" si="109"/>
        <v/>
      </c>
      <c r="T647" t="str">
        <f t="shared" si="109"/>
        <v/>
      </c>
      <c r="U647" t="str">
        <f t="shared" si="109"/>
        <v/>
      </c>
      <c r="V647" t="str">
        <f t="shared" si="108"/>
        <v/>
      </c>
      <c r="W647" t="str">
        <f t="shared" si="108"/>
        <v/>
      </c>
      <c r="X647" t="str">
        <f t="shared" si="108"/>
        <v/>
      </c>
      <c r="Y647" t="str">
        <f t="shared" si="108"/>
        <v/>
      </c>
      <c r="Z647" t="str">
        <f t="shared" si="108"/>
        <v/>
      </c>
      <c r="AA647" t="str">
        <f t="shared" si="108"/>
        <v/>
      </c>
      <c r="AB647" t="str">
        <f t="shared" si="108"/>
        <v/>
      </c>
      <c r="AC647" t="str">
        <f t="shared" si="108"/>
        <v/>
      </c>
      <c r="AD647" t="str">
        <f t="shared" si="108"/>
        <v/>
      </c>
      <c r="AE647" t="str">
        <f t="shared" si="108"/>
        <v/>
      </c>
      <c r="AF647" t="str">
        <f t="shared" si="108"/>
        <v/>
      </c>
      <c r="AG647" t="str">
        <f t="shared" si="108"/>
        <v/>
      </c>
      <c r="AH647">
        <f t="shared" si="106"/>
        <v>0</v>
      </c>
      <c r="AI647">
        <f t="shared" si="107"/>
        <v>0</v>
      </c>
    </row>
    <row r="648" spans="2:35" hidden="1" x14ac:dyDescent="0.2">
      <c r="B648" s="21" t="str">
        <f>IF(ISNA(LOOKUP($C648,BLIOTECAS!$B$1:$B$27,BLIOTECAS!C$1:C$27)),"",LOOKUP($C648,BLIOTECAS!$B$1:$B$27,BLIOTECAS!C$1:C$27))</f>
        <v/>
      </c>
      <c r="C648" t="str">
        <f>TABLA!E648</f>
        <v>F. Ciencias Económicas y Empresariales</v>
      </c>
      <c r="D648" s="134">
        <f>TABLA!AV648</f>
        <v>0</v>
      </c>
      <c r="E648" s="271">
        <f>TABLA!BA648</f>
        <v>0</v>
      </c>
      <c r="F648" t="str">
        <f t="shared" si="109"/>
        <v/>
      </c>
      <c r="G648" t="str">
        <f t="shared" si="109"/>
        <v/>
      </c>
      <c r="H648" t="str">
        <f t="shared" si="109"/>
        <v/>
      </c>
      <c r="I648" t="str">
        <f t="shared" si="109"/>
        <v/>
      </c>
      <c r="J648" t="str">
        <f t="shared" si="109"/>
        <v/>
      </c>
      <c r="K648" t="str">
        <f t="shared" si="109"/>
        <v/>
      </c>
      <c r="L648" t="str">
        <f t="shared" si="109"/>
        <v/>
      </c>
      <c r="M648" t="str">
        <f t="shared" si="109"/>
        <v/>
      </c>
      <c r="N648" t="str">
        <f t="shared" si="109"/>
        <v/>
      </c>
      <c r="O648" t="str">
        <f t="shared" si="109"/>
        <v/>
      </c>
      <c r="P648" t="str">
        <f t="shared" si="109"/>
        <v/>
      </c>
      <c r="Q648" t="str">
        <f t="shared" si="109"/>
        <v/>
      </c>
      <c r="R648" t="str">
        <f t="shared" si="109"/>
        <v/>
      </c>
      <c r="S648" t="str">
        <f t="shared" si="109"/>
        <v/>
      </c>
      <c r="T648" t="str">
        <f t="shared" si="109"/>
        <v/>
      </c>
      <c r="U648" t="str">
        <f t="shared" si="109"/>
        <v/>
      </c>
      <c r="V648" t="str">
        <f t="shared" si="108"/>
        <v/>
      </c>
      <c r="W648" t="str">
        <f t="shared" si="108"/>
        <v/>
      </c>
      <c r="X648" t="str">
        <f t="shared" si="108"/>
        <v/>
      </c>
      <c r="Y648" t="str">
        <f t="shared" si="108"/>
        <v/>
      </c>
      <c r="Z648" t="str">
        <f t="shared" si="108"/>
        <v/>
      </c>
      <c r="AA648" t="str">
        <f t="shared" si="108"/>
        <v/>
      </c>
      <c r="AB648" t="str">
        <f t="shared" si="108"/>
        <v/>
      </c>
      <c r="AC648" t="str">
        <f t="shared" si="108"/>
        <v/>
      </c>
      <c r="AD648" t="str">
        <f t="shared" si="108"/>
        <v/>
      </c>
      <c r="AE648" t="str">
        <f t="shared" si="108"/>
        <v/>
      </c>
      <c r="AF648" t="str">
        <f t="shared" si="108"/>
        <v/>
      </c>
      <c r="AG648" t="str">
        <f t="shared" si="108"/>
        <v/>
      </c>
      <c r="AH648">
        <f t="shared" si="106"/>
        <v>0</v>
      </c>
      <c r="AI648">
        <f t="shared" si="107"/>
        <v>0</v>
      </c>
    </row>
    <row r="649" spans="2:35" hidden="1" x14ac:dyDescent="0.2">
      <c r="B649" s="21" t="str">
        <f>IF(ISNA(LOOKUP($C649,BLIOTECAS!$B$1:$B$27,BLIOTECAS!C$1:C$27)),"",LOOKUP($C649,BLIOTECAS!$B$1:$B$27,BLIOTECAS!C$1:C$27))</f>
        <v/>
      </c>
      <c r="C649" t="str">
        <f>TABLA!E649</f>
        <v>F. Ciencias de la Información</v>
      </c>
      <c r="D649" s="134">
        <f>TABLA!AV649</f>
        <v>0</v>
      </c>
      <c r="E649" s="271">
        <f>TABLA!BA649</f>
        <v>0</v>
      </c>
      <c r="F649" t="str">
        <f t="shared" si="109"/>
        <v/>
      </c>
      <c r="G649" t="str">
        <f t="shared" si="109"/>
        <v/>
      </c>
      <c r="H649" t="str">
        <f t="shared" si="109"/>
        <v/>
      </c>
      <c r="I649" t="str">
        <f t="shared" si="109"/>
        <v/>
      </c>
      <c r="J649" t="str">
        <f t="shared" si="109"/>
        <v/>
      </c>
      <c r="K649" t="str">
        <f t="shared" si="109"/>
        <v/>
      </c>
      <c r="L649" t="str">
        <f t="shared" si="109"/>
        <v/>
      </c>
      <c r="M649" t="str">
        <f t="shared" si="109"/>
        <v/>
      </c>
      <c r="N649" t="str">
        <f t="shared" si="109"/>
        <v/>
      </c>
      <c r="O649" t="str">
        <f t="shared" si="109"/>
        <v/>
      </c>
      <c r="P649" t="str">
        <f t="shared" si="109"/>
        <v/>
      </c>
      <c r="Q649" t="str">
        <f t="shared" si="109"/>
        <v/>
      </c>
      <c r="R649" t="str">
        <f t="shared" si="109"/>
        <v/>
      </c>
      <c r="S649" t="str">
        <f t="shared" si="109"/>
        <v/>
      </c>
      <c r="T649" t="str">
        <f t="shared" si="109"/>
        <v/>
      </c>
      <c r="U649" t="str">
        <f t="shared" si="109"/>
        <v/>
      </c>
      <c r="V649" t="str">
        <f t="shared" si="108"/>
        <v/>
      </c>
      <c r="W649" t="str">
        <f t="shared" si="108"/>
        <v/>
      </c>
      <c r="X649" t="str">
        <f t="shared" si="108"/>
        <v/>
      </c>
      <c r="Y649" t="str">
        <f t="shared" si="108"/>
        <v/>
      </c>
      <c r="Z649" t="str">
        <f t="shared" si="108"/>
        <v/>
      </c>
      <c r="AA649" t="str">
        <f t="shared" si="108"/>
        <v/>
      </c>
      <c r="AB649" t="str">
        <f t="shared" si="108"/>
        <v/>
      </c>
      <c r="AC649" t="str">
        <f t="shared" si="108"/>
        <v/>
      </c>
      <c r="AD649" t="str">
        <f t="shared" si="108"/>
        <v/>
      </c>
      <c r="AE649" t="str">
        <f t="shared" si="108"/>
        <v/>
      </c>
      <c r="AF649" t="str">
        <f t="shared" si="108"/>
        <v/>
      </c>
      <c r="AG649" t="str">
        <f t="shared" si="108"/>
        <v/>
      </c>
      <c r="AH649">
        <f t="shared" si="106"/>
        <v>0</v>
      </c>
      <c r="AI649">
        <f t="shared" si="107"/>
        <v>0</v>
      </c>
    </row>
    <row r="650" spans="2:35" hidden="1" x14ac:dyDescent="0.2">
      <c r="B650" s="21" t="str">
        <f>IF(ISNA(LOOKUP($C650,BLIOTECAS!$B$1:$B$27,BLIOTECAS!C$1:C$27)),"",LOOKUP($C650,BLIOTECAS!$B$1:$B$27,BLIOTECAS!C$1:C$27))</f>
        <v/>
      </c>
      <c r="C650" t="str">
        <f>TABLA!E650</f>
        <v>F. Geografía e Historia</v>
      </c>
      <c r="D650" s="134">
        <f>TABLA!AV650</f>
        <v>0</v>
      </c>
      <c r="E650" s="271">
        <f>TABLA!BA650</f>
        <v>0</v>
      </c>
      <c r="F650" t="str">
        <f t="shared" si="109"/>
        <v/>
      </c>
      <c r="G650" t="str">
        <f t="shared" si="109"/>
        <v/>
      </c>
      <c r="H650" t="str">
        <f t="shared" si="109"/>
        <v/>
      </c>
      <c r="I650" t="str">
        <f t="shared" si="109"/>
        <v/>
      </c>
      <c r="J650" t="str">
        <f t="shared" si="109"/>
        <v/>
      </c>
      <c r="K650" t="str">
        <f t="shared" si="109"/>
        <v/>
      </c>
      <c r="L650" t="str">
        <f t="shared" si="109"/>
        <v/>
      </c>
      <c r="M650" t="str">
        <f t="shared" si="109"/>
        <v/>
      </c>
      <c r="N650" t="str">
        <f t="shared" si="109"/>
        <v/>
      </c>
      <c r="O650" t="str">
        <f t="shared" si="109"/>
        <v/>
      </c>
      <c r="P650" t="str">
        <f t="shared" si="109"/>
        <v/>
      </c>
      <c r="Q650" t="str">
        <f t="shared" si="109"/>
        <v/>
      </c>
      <c r="R650" t="str">
        <f t="shared" si="109"/>
        <v/>
      </c>
      <c r="S650" t="str">
        <f t="shared" si="109"/>
        <v/>
      </c>
      <c r="T650" t="str">
        <f t="shared" si="109"/>
        <v/>
      </c>
      <c r="U650" t="str">
        <f t="shared" si="109"/>
        <v/>
      </c>
      <c r="V650" t="str">
        <f t="shared" si="108"/>
        <v/>
      </c>
      <c r="W650" t="str">
        <f t="shared" si="108"/>
        <v/>
      </c>
      <c r="X650" t="str">
        <f t="shared" si="108"/>
        <v/>
      </c>
      <c r="Y650" t="str">
        <f t="shared" si="108"/>
        <v/>
      </c>
      <c r="Z650" t="str">
        <f t="shared" si="108"/>
        <v/>
      </c>
      <c r="AA650" t="str">
        <f t="shared" si="108"/>
        <v/>
      </c>
      <c r="AB650" t="str">
        <f t="shared" si="108"/>
        <v/>
      </c>
      <c r="AC650" t="str">
        <f t="shared" si="108"/>
        <v/>
      </c>
      <c r="AD650" t="str">
        <f t="shared" si="108"/>
        <v/>
      </c>
      <c r="AE650" t="str">
        <f t="shared" si="108"/>
        <v/>
      </c>
      <c r="AF650" t="str">
        <f t="shared" si="108"/>
        <v/>
      </c>
      <c r="AG650" t="str">
        <f t="shared" si="108"/>
        <v/>
      </c>
      <c r="AH650">
        <f t="shared" si="106"/>
        <v>0</v>
      </c>
      <c r="AI650">
        <f t="shared" si="107"/>
        <v>0</v>
      </c>
    </row>
    <row r="651" spans="2:35" hidden="1" x14ac:dyDescent="0.2">
      <c r="B651" s="21" t="str">
        <f>IF(ISNA(LOOKUP($C651,BLIOTECAS!$B$1:$B$27,BLIOTECAS!C$1:C$27)),"",LOOKUP($C651,BLIOTECAS!$B$1:$B$27,BLIOTECAS!C$1:C$27))</f>
        <v/>
      </c>
      <c r="C651" t="str">
        <f>TABLA!E651</f>
        <v>F. Educación - Centro de Formación del Profesorado</v>
      </c>
      <c r="D651" s="134">
        <f>TABLA!AV651</f>
        <v>0</v>
      </c>
      <c r="E651" s="271">
        <f>TABLA!BA651</f>
        <v>0</v>
      </c>
      <c r="F651" t="str">
        <f t="shared" si="109"/>
        <v/>
      </c>
      <c r="G651" t="str">
        <f t="shared" si="109"/>
        <v/>
      </c>
      <c r="H651" t="str">
        <f t="shared" si="109"/>
        <v/>
      </c>
      <c r="I651" t="str">
        <f t="shared" si="109"/>
        <v/>
      </c>
      <c r="J651" t="str">
        <f t="shared" si="109"/>
        <v/>
      </c>
      <c r="K651" t="str">
        <f t="shared" si="109"/>
        <v/>
      </c>
      <c r="L651" t="str">
        <f t="shared" si="109"/>
        <v/>
      </c>
      <c r="M651" t="str">
        <f t="shared" si="109"/>
        <v/>
      </c>
      <c r="N651" t="str">
        <f t="shared" si="109"/>
        <v/>
      </c>
      <c r="O651" t="str">
        <f t="shared" si="109"/>
        <v/>
      </c>
      <c r="P651" t="str">
        <f t="shared" si="109"/>
        <v/>
      </c>
      <c r="Q651" t="str">
        <f t="shared" si="109"/>
        <v/>
      </c>
      <c r="R651" t="str">
        <f t="shared" si="109"/>
        <v/>
      </c>
      <c r="S651" t="str">
        <f t="shared" si="109"/>
        <v/>
      </c>
      <c r="T651" t="str">
        <f t="shared" si="109"/>
        <v/>
      </c>
      <c r="U651" t="str">
        <f t="shared" si="109"/>
        <v/>
      </c>
      <c r="V651" t="str">
        <f t="shared" si="108"/>
        <v/>
      </c>
      <c r="W651" t="str">
        <f t="shared" si="108"/>
        <v/>
      </c>
      <c r="X651" t="str">
        <f t="shared" si="108"/>
        <v/>
      </c>
      <c r="Y651" t="str">
        <f t="shared" si="108"/>
        <v/>
      </c>
      <c r="Z651" t="str">
        <f t="shared" si="108"/>
        <v/>
      </c>
      <c r="AA651" t="str">
        <f t="shared" si="108"/>
        <v/>
      </c>
      <c r="AB651" t="str">
        <f t="shared" si="108"/>
        <v/>
      </c>
      <c r="AC651" t="str">
        <f t="shared" si="108"/>
        <v/>
      </c>
      <c r="AD651" t="str">
        <f t="shared" si="108"/>
        <v/>
      </c>
      <c r="AE651" t="str">
        <f t="shared" si="108"/>
        <v/>
      </c>
      <c r="AF651" t="str">
        <f t="shared" si="108"/>
        <v/>
      </c>
      <c r="AG651" t="str">
        <f t="shared" si="108"/>
        <v/>
      </c>
      <c r="AH651">
        <f t="shared" si="106"/>
        <v>0</v>
      </c>
      <c r="AI651">
        <f t="shared" si="107"/>
        <v>0</v>
      </c>
    </row>
    <row r="652" spans="2:35" ht="25.5" hidden="1" x14ac:dyDescent="0.2">
      <c r="B652" s="21" t="str">
        <f>IF(ISNA(LOOKUP($C652,BLIOTECAS!$B$1:$B$27,BLIOTECAS!C$1:C$27)),"",LOOKUP($C652,BLIOTECAS!$B$1:$B$27,BLIOTECAS!C$1:C$27))</f>
        <v/>
      </c>
      <c r="C652" t="str">
        <f>TABLA!E652</f>
        <v>F. Ciencias de la Información</v>
      </c>
      <c r="D652" s="134">
        <f>TABLA!AV652</f>
        <v>0</v>
      </c>
      <c r="E652" s="271" t="str">
        <f>TABLA!BA652</f>
        <v>EL BUSCADOR CISNE NO FUNCIONA DE MANERA ADECUADA. NO CONSIGO SABER POR QUÉ A VECES DA UNOS RESULTADOS Y OTRAS OTROS SOBRE EL MISMO ITEM.</v>
      </c>
      <c r="F652" t="str">
        <f t="shared" si="109"/>
        <v/>
      </c>
      <c r="G652" t="str">
        <f t="shared" si="109"/>
        <v/>
      </c>
      <c r="H652" t="str">
        <f t="shared" si="109"/>
        <v/>
      </c>
      <c r="I652" t="str">
        <f t="shared" si="109"/>
        <v/>
      </c>
      <c r="J652" t="str">
        <f t="shared" si="109"/>
        <v/>
      </c>
      <c r="K652" t="str">
        <f t="shared" si="109"/>
        <v/>
      </c>
      <c r="L652" t="str">
        <f t="shared" si="109"/>
        <v/>
      </c>
      <c r="M652" t="str">
        <f t="shared" si="109"/>
        <v/>
      </c>
      <c r="N652" t="str">
        <f t="shared" si="109"/>
        <v/>
      </c>
      <c r="O652" t="str">
        <f t="shared" si="109"/>
        <v/>
      </c>
      <c r="P652" t="str">
        <f t="shared" si="109"/>
        <v/>
      </c>
      <c r="Q652" t="str">
        <f t="shared" si="109"/>
        <v/>
      </c>
      <c r="R652" t="str">
        <f t="shared" si="109"/>
        <v/>
      </c>
      <c r="S652" t="str">
        <f t="shared" si="109"/>
        <v/>
      </c>
      <c r="T652" t="str">
        <f t="shared" si="109"/>
        <v/>
      </c>
      <c r="U652" t="str">
        <f t="shared" si="109"/>
        <v/>
      </c>
      <c r="V652" t="str">
        <f t="shared" si="108"/>
        <v/>
      </c>
      <c r="W652" t="str">
        <f t="shared" si="108"/>
        <v/>
      </c>
      <c r="X652" t="str">
        <f t="shared" si="108"/>
        <v/>
      </c>
      <c r="Y652" t="str">
        <f t="shared" si="108"/>
        <v/>
      </c>
      <c r="Z652" t="str">
        <f t="shared" si="108"/>
        <v/>
      </c>
      <c r="AA652" t="str">
        <f t="shared" si="108"/>
        <v/>
      </c>
      <c r="AB652" t="str">
        <f t="shared" si="108"/>
        <v/>
      </c>
      <c r="AC652" t="str">
        <f t="shared" si="108"/>
        <v/>
      </c>
      <c r="AD652" t="str">
        <f t="shared" si="108"/>
        <v/>
      </c>
      <c r="AE652" t="str">
        <f t="shared" si="108"/>
        <v/>
      </c>
      <c r="AF652" t="str">
        <f t="shared" si="108"/>
        <v/>
      </c>
      <c r="AG652" t="str">
        <f t="shared" si="108"/>
        <v/>
      </c>
      <c r="AH652">
        <f t="shared" si="106"/>
        <v>0</v>
      </c>
      <c r="AI652">
        <f t="shared" si="107"/>
        <v>1</v>
      </c>
    </row>
    <row r="653" spans="2:35" ht="38.25" hidden="1" x14ac:dyDescent="0.2">
      <c r="B653" s="21" t="str">
        <f>IF(ISNA(LOOKUP($C653,BLIOTECAS!$B$1:$B$27,BLIOTECAS!C$1:C$27)),"",LOOKUP($C653,BLIOTECAS!$B$1:$B$27,BLIOTECAS!C$1:C$27))</f>
        <v/>
      </c>
      <c r="C653" t="str">
        <f>TABLA!E653</f>
        <v>F. Farmacia</v>
      </c>
      <c r="D653" s="134" t="str">
        <f>TABLA!AV653</f>
        <v>Acceso, mediante identificación o VPN, a los servicios de farmacopea fuera de los ordenadores de la biblioteca.</v>
      </c>
      <c r="E653" s="271">
        <f>TABLA!BA653</f>
        <v>0</v>
      </c>
      <c r="F653" t="str">
        <f t="shared" si="109"/>
        <v/>
      </c>
      <c r="G653" t="str">
        <f t="shared" si="109"/>
        <v/>
      </c>
      <c r="H653" t="str">
        <f t="shared" si="109"/>
        <v/>
      </c>
      <c r="I653" t="str">
        <f t="shared" si="109"/>
        <v/>
      </c>
      <c r="J653" t="str">
        <f t="shared" si="109"/>
        <v/>
      </c>
      <c r="K653" t="str">
        <f t="shared" si="109"/>
        <v/>
      </c>
      <c r="L653" t="str">
        <f t="shared" si="109"/>
        <v/>
      </c>
      <c r="M653" t="str">
        <f t="shared" si="109"/>
        <v/>
      </c>
      <c r="N653" t="str">
        <f t="shared" si="109"/>
        <v/>
      </c>
      <c r="O653" t="str">
        <f t="shared" si="109"/>
        <v/>
      </c>
      <c r="P653" t="str">
        <f t="shared" si="109"/>
        <v/>
      </c>
      <c r="Q653" t="str">
        <f t="shared" si="109"/>
        <v/>
      </c>
      <c r="R653" t="str">
        <f t="shared" si="109"/>
        <v/>
      </c>
      <c r="S653" t="str">
        <f t="shared" si="109"/>
        <v/>
      </c>
      <c r="T653" t="str">
        <f t="shared" si="109"/>
        <v/>
      </c>
      <c r="U653" t="str">
        <f t="shared" si="109"/>
        <v/>
      </c>
      <c r="V653" t="str">
        <f t="shared" si="108"/>
        <v/>
      </c>
      <c r="W653" t="str">
        <f t="shared" si="108"/>
        <v/>
      </c>
      <c r="X653" t="str">
        <f t="shared" si="108"/>
        <v/>
      </c>
      <c r="Y653" t="str">
        <f t="shared" si="108"/>
        <v/>
      </c>
      <c r="Z653" t="str">
        <f t="shared" si="108"/>
        <v/>
      </c>
      <c r="AA653" t="str">
        <f t="shared" si="108"/>
        <v/>
      </c>
      <c r="AB653" t="str">
        <f t="shared" si="108"/>
        <v/>
      </c>
      <c r="AC653" t="str">
        <f t="shared" si="108"/>
        <v/>
      </c>
      <c r="AD653" t="str">
        <f t="shared" si="108"/>
        <v/>
      </c>
      <c r="AE653" t="str">
        <f t="shared" si="108"/>
        <v/>
      </c>
      <c r="AF653" t="str">
        <f t="shared" si="108"/>
        <v/>
      </c>
      <c r="AG653" t="str">
        <f t="shared" si="108"/>
        <v/>
      </c>
      <c r="AH653">
        <f t="shared" si="106"/>
        <v>1</v>
      </c>
      <c r="AI653">
        <f t="shared" si="107"/>
        <v>0</v>
      </c>
    </row>
    <row r="654" spans="2:35" hidden="1" x14ac:dyDescent="0.2">
      <c r="B654" s="21" t="str">
        <f>IF(ISNA(LOOKUP($C654,BLIOTECAS!$B$1:$B$27,BLIOTECAS!C$1:C$27)),"",LOOKUP($C654,BLIOTECAS!$B$1:$B$27,BLIOTECAS!C$1:C$27))</f>
        <v/>
      </c>
      <c r="C654" t="str">
        <f>TABLA!E654</f>
        <v>F. Ciencias de la Información</v>
      </c>
      <c r="D654" s="134">
        <f>TABLA!AV654</f>
        <v>0</v>
      </c>
      <c r="E654" s="271">
        <f>TABLA!BA654</f>
        <v>0</v>
      </c>
      <c r="F654" t="str">
        <f t="shared" si="109"/>
        <v/>
      </c>
      <c r="G654" t="str">
        <f t="shared" si="109"/>
        <v/>
      </c>
      <c r="H654" t="str">
        <f t="shared" si="109"/>
        <v/>
      </c>
      <c r="I654" t="str">
        <f t="shared" si="109"/>
        <v/>
      </c>
      <c r="J654" t="str">
        <f t="shared" si="109"/>
        <v/>
      </c>
      <c r="K654" t="str">
        <f t="shared" si="109"/>
        <v/>
      </c>
      <c r="L654" t="str">
        <f t="shared" si="109"/>
        <v/>
      </c>
      <c r="M654" t="str">
        <f t="shared" si="109"/>
        <v/>
      </c>
      <c r="N654" t="str">
        <f t="shared" si="109"/>
        <v/>
      </c>
      <c r="O654" t="str">
        <f t="shared" si="109"/>
        <v/>
      </c>
      <c r="P654" t="str">
        <f t="shared" si="109"/>
        <v/>
      </c>
      <c r="Q654" t="str">
        <f t="shared" si="109"/>
        <v/>
      </c>
      <c r="R654" t="str">
        <f t="shared" si="109"/>
        <v/>
      </c>
      <c r="S654" t="str">
        <f t="shared" si="109"/>
        <v/>
      </c>
      <c r="T654" t="str">
        <f t="shared" si="109"/>
        <v/>
      </c>
      <c r="U654" t="str">
        <f t="shared" si="109"/>
        <v/>
      </c>
      <c r="V654" t="str">
        <f t="shared" si="108"/>
        <v/>
      </c>
      <c r="W654" t="str">
        <f t="shared" si="108"/>
        <v/>
      </c>
      <c r="X654" t="str">
        <f t="shared" si="108"/>
        <v/>
      </c>
      <c r="Y654" t="str">
        <f t="shared" si="108"/>
        <v/>
      </c>
      <c r="Z654" t="str">
        <f t="shared" si="108"/>
        <v/>
      </c>
      <c r="AA654" t="str">
        <f t="shared" si="108"/>
        <v/>
      </c>
      <c r="AB654" t="str">
        <f t="shared" si="108"/>
        <v/>
      </c>
      <c r="AC654" t="str">
        <f t="shared" si="108"/>
        <v/>
      </c>
      <c r="AD654" t="str">
        <f t="shared" si="108"/>
        <v/>
      </c>
      <c r="AE654" t="str">
        <f t="shared" si="108"/>
        <v/>
      </c>
      <c r="AF654" t="str">
        <f t="shared" si="108"/>
        <v/>
      </c>
      <c r="AG654" t="str">
        <f t="shared" si="108"/>
        <v/>
      </c>
      <c r="AH654">
        <f t="shared" si="106"/>
        <v>0</v>
      </c>
      <c r="AI654">
        <f t="shared" si="107"/>
        <v>0</v>
      </c>
    </row>
    <row r="655" spans="2:35" hidden="1" x14ac:dyDescent="0.2">
      <c r="B655" s="21" t="str">
        <f>IF(ISNA(LOOKUP($C655,BLIOTECAS!$B$1:$B$27,BLIOTECAS!C$1:C$27)),"",LOOKUP($C655,BLIOTECAS!$B$1:$B$27,BLIOTECAS!C$1:C$27))</f>
        <v/>
      </c>
      <c r="C655" t="str">
        <f>TABLA!E655</f>
        <v>F. Geografía e Historia</v>
      </c>
      <c r="D655" s="134">
        <f>TABLA!AV655</f>
        <v>0</v>
      </c>
      <c r="E655" s="271">
        <f>TABLA!BA655</f>
        <v>0</v>
      </c>
      <c r="F655" t="str">
        <f t="shared" si="109"/>
        <v/>
      </c>
      <c r="G655" t="str">
        <f t="shared" si="109"/>
        <v/>
      </c>
      <c r="H655" t="str">
        <f t="shared" si="109"/>
        <v/>
      </c>
      <c r="I655" t="str">
        <f t="shared" si="109"/>
        <v/>
      </c>
      <c r="J655" t="str">
        <f t="shared" si="109"/>
        <v/>
      </c>
      <c r="K655" t="str">
        <f t="shared" si="109"/>
        <v/>
      </c>
      <c r="L655" t="str">
        <f t="shared" si="109"/>
        <v/>
      </c>
      <c r="M655" t="str">
        <f t="shared" si="109"/>
        <v/>
      </c>
      <c r="N655" t="str">
        <f t="shared" si="109"/>
        <v/>
      </c>
      <c r="O655" t="str">
        <f t="shared" si="109"/>
        <v/>
      </c>
      <c r="P655" t="str">
        <f t="shared" si="109"/>
        <v/>
      </c>
      <c r="Q655" t="str">
        <f t="shared" si="109"/>
        <v/>
      </c>
      <c r="R655" t="str">
        <f t="shared" si="109"/>
        <v/>
      </c>
      <c r="S655" t="str">
        <f t="shared" si="109"/>
        <v/>
      </c>
      <c r="T655" t="str">
        <f t="shared" si="109"/>
        <v/>
      </c>
      <c r="U655" t="str">
        <f t="shared" si="109"/>
        <v/>
      </c>
      <c r="V655" t="str">
        <f t="shared" si="108"/>
        <v/>
      </c>
      <c r="W655" t="str">
        <f t="shared" si="108"/>
        <v/>
      </c>
      <c r="X655" t="str">
        <f t="shared" si="108"/>
        <v/>
      </c>
      <c r="Y655" t="str">
        <f t="shared" si="108"/>
        <v/>
      </c>
      <c r="Z655" t="str">
        <f t="shared" si="108"/>
        <v/>
      </c>
      <c r="AA655" t="str">
        <f t="shared" si="108"/>
        <v/>
      </c>
      <c r="AB655" t="str">
        <f t="shared" si="108"/>
        <v/>
      </c>
      <c r="AC655" t="str">
        <f t="shared" si="108"/>
        <v/>
      </c>
      <c r="AD655" t="str">
        <f t="shared" si="108"/>
        <v/>
      </c>
      <c r="AE655" t="str">
        <f t="shared" si="108"/>
        <v/>
      </c>
      <c r="AF655" t="str">
        <f t="shared" si="108"/>
        <v/>
      </c>
      <c r="AG655" t="str">
        <f t="shared" si="108"/>
        <v/>
      </c>
      <c r="AH655">
        <f t="shared" si="106"/>
        <v>0</v>
      </c>
      <c r="AI655">
        <f t="shared" si="107"/>
        <v>0</v>
      </c>
    </row>
    <row r="656" spans="2:35" hidden="1" x14ac:dyDescent="0.2">
      <c r="B656" s="21" t="str">
        <f>IF(ISNA(LOOKUP($C656,BLIOTECAS!$B$1:$B$27,BLIOTECAS!C$1:C$27)),"",LOOKUP($C656,BLIOTECAS!$B$1:$B$27,BLIOTECAS!C$1:C$27))</f>
        <v/>
      </c>
      <c r="C656" t="str">
        <f>TABLA!E656</f>
        <v>F. Ciencias Geológicas</v>
      </c>
      <c r="D656" s="134">
        <f>TABLA!AV656</f>
        <v>0</v>
      </c>
      <c r="E656" s="271">
        <f>TABLA!BA656</f>
        <v>0</v>
      </c>
      <c r="F656" t="str">
        <f t="shared" si="109"/>
        <v/>
      </c>
      <c r="G656" t="str">
        <f t="shared" si="109"/>
        <v/>
      </c>
      <c r="H656" t="str">
        <f t="shared" si="109"/>
        <v/>
      </c>
      <c r="I656" t="str">
        <f t="shared" si="109"/>
        <v/>
      </c>
      <c r="J656" t="str">
        <f t="shared" si="109"/>
        <v/>
      </c>
      <c r="K656" t="str">
        <f t="shared" si="109"/>
        <v/>
      </c>
      <c r="L656" t="str">
        <f t="shared" si="109"/>
        <v/>
      </c>
      <c r="M656" t="str">
        <f t="shared" si="109"/>
        <v/>
      </c>
      <c r="N656" t="str">
        <f t="shared" si="109"/>
        <v/>
      </c>
      <c r="O656" t="str">
        <f t="shared" si="109"/>
        <v/>
      </c>
      <c r="P656" t="str">
        <f t="shared" si="109"/>
        <v/>
      </c>
      <c r="Q656" t="str">
        <f t="shared" si="109"/>
        <v/>
      </c>
      <c r="R656" t="str">
        <f t="shared" si="109"/>
        <v/>
      </c>
      <c r="S656" t="str">
        <f t="shared" si="109"/>
        <v/>
      </c>
      <c r="T656" t="str">
        <f t="shared" si="109"/>
        <v/>
      </c>
      <c r="U656" t="str">
        <f t="shared" ref="U656:AG662" si="110">IFERROR((IF(FIND(U$1,$E656,1)&gt;0,"x")),"")</f>
        <v/>
      </c>
      <c r="V656" t="str">
        <f t="shared" si="110"/>
        <v/>
      </c>
      <c r="W656" t="str">
        <f t="shared" si="110"/>
        <v/>
      </c>
      <c r="X656" t="str">
        <f t="shared" si="110"/>
        <v/>
      </c>
      <c r="Y656" t="str">
        <f t="shared" si="110"/>
        <v/>
      </c>
      <c r="Z656" t="str">
        <f t="shared" si="110"/>
        <v/>
      </c>
      <c r="AA656" t="str">
        <f t="shared" si="110"/>
        <v/>
      </c>
      <c r="AB656" t="str">
        <f t="shared" si="110"/>
        <v/>
      </c>
      <c r="AC656" t="str">
        <f t="shared" si="110"/>
        <v/>
      </c>
      <c r="AD656" t="str">
        <f t="shared" si="110"/>
        <v/>
      </c>
      <c r="AE656" t="str">
        <f t="shared" si="110"/>
        <v/>
      </c>
      <c r="AF656" t="str">
        <f t="shared" si="110"/>
        <v/>
      </c>
      <c r="AG656" t="str">
        <f t="shared" si="110"/>
        <v/>
      </c>
      <c r="AH656">
        <f t="shared" si="106"/>
        <v>0</v>
      </c>
      <c r="AI656">
        <f t="shared" si="107"/>
        <v>0</v>
      </c>
    </row>
    <row r="657" spans="2:35" hidden="1" x14ac:dyDescent="0.2">
      <c r="B657" s="21" t="str">
        <f>IF(ISNA(LOOKUP($C657,BLIOTECAS!$B$1:$B$27,BLIOTECAS!C$1:C$27)),"",LOOKUP($C657,BLIOTECAS!$B$1:$B$27,BLIOTECAS!C$1:C$27))</f>
        <v/>
      </c>
      <c r="C657" t="str">
        <f>TABLA!E657</f>
        <v>F. Filosofía</v>
      </c>
      <c r="D657" s="134">
        <f>TABLA!AV657</f>
        <v>0</v>
      </c>
      <c r="E657" s="271">
        <f>TABLA!BA657</f>
        <v>0</v>
      </c>
      <c r="F657" t="str">
        <f t="shared" ref="F657:U662" si="111">IFERROR((IF(FIND(F$1,$E657,1)&gt;0,"x")),"")</f>
        <v/>
      </c>
      <c r="G657" t="str">
        <f t="shared" si="111"/>
        <v/>
      </c>
      <c r="H657" t="str">
        <f t="shared" si="111"/>
        <v/>
      </c>
      <c r="I657" t="str">
        <f t="shared" si="111"/>
        <v/>
      </c>
      <c r="J657" t="str">
        <f t="shared" si="111"/>
        <v/>
      </c>
      <c r="K657" t="str">
        <f t="shared" si="111"/>
        <v/>
      </c>
      <c r="L657" t="str">
        <f t="shared" si="111"/>
        <v/>
      </c>
      <c r="M657" t="str">
        <f t="shared" si="111"/>
        <v/>
      </c>
      <c r="N657" t="str">
        <f t="shared" si="111"/>
        <v/>
      </c>
      <c r="O657" t="str">
        <f t="shared" si="111"/>
        <v/>
      </c>
      <c r="P657" t="str">
        <f t="shared" si="111"/>
        <v/>
      </c>
      <c r="Q657" t="str">
        <f t="shared" si="111"/>
        <v/>
      </c>
      <c r="R657" t="str">
        <f t="shared" si="111"/>
        <v/>
      </c>
      <c r="S657" t="str">
        <f t="shared" si="111"/>
        <v/>
      </c>
      <c r="T657" t="str">
        <f t="shared" si="111"/>
        <v/>
      </c>
      <c r="U657" t="str">
        <f t="shared" si="111"/>
        <v/>
      </c>
      <c r="V657" t="str">
        <f t="shared" si="110"/>
        <v/>
      </c>
      <c r="W657" t="str">
        <f t="shared" si="110"/>
        <v/>
      </c>
      <c r="X657" t="str">
        <f t="shared" si="110"/>
        <v/>
      </c>
      <c r="Y657" t="str">
        <f t="shared" si="110"/>
        <v/>
      </c>
      <c r="Z657" t="str">
        <f t="shared" si="110"/>
        <v/>
      </c>
      <c r="AA657" t="str">
        <f t="shared" si="110"/>
        <v/>
      </c>
      <c r="AB657" t="str">
        <f t="shared" si="110"/>
        <v/>
      </c>
      <c r="AC657" t="str">
        <f t="shared" si="110"/>
        <v/>
      </c>
      <c r="AD657" t="str">
        <f t="shared" si="110"/>
        <v/>
      </c>
      <c r="AE657" t="str">
        <f t="shared" si="110"/>
        <v/>
      </c>
      <c r="AF657" t="str">
        <f t="shared" si="110"/>
        <v/>
      </c>
      <c r="AG657" t="str">
        <f t="shared" si="110"/>
        <v/>
      </c>
      <c r="AH657">
        <f t="shared" si="106"/>
        <v>0</v>
      </c>
      <c r="AI657">
        <f t="shared" si="107"/>
        <v>0</v>
      </c>
    </row>
    <row r="658" spans="2:35" hidden="1" x14ac:dyDescent="0.2">
      <c r="B658" s="21" t="str">
        <f>IF(ISNA(LOOKUP($C658,BLIOTECAS!$B$1:$B$27,BLIOTECAS!C$1:C$27)),"",LOOKUP($C658,BLIOTECAS!$B$1:$B$27,BLIOTECAS!C$1:C$27))</f>
        <v/>
      </c>
      <c r="C658" t="str">
        <f>TABLA!E658</f>
        <v>F. Ciencias de la Información</v>
      </c>
      <c r="D658" s="134">
        <f>TABLA!AV658</f>
        <v>0</v>
      </c>
      <c r="E658" s="271">
        <f>TABLA!BA658</f>
        <v>0</v>
      </c>
      <c r="F658" t="str">
        <f t="shared" si="111"/>
        <v/>
      </c>
      <c r="G658" t="str">
        <f t="shared" si="111"/>
        <v/>
      </c>
      <c r="H658" t="str">
        <f t="shared" si="111"/>
        <v/>
      </c>
      <c r="I658" t="str">
        <f t="shared" si="111"/>
        <v/>
      </c>
      <c r="J658" t="str">
        <f t="shared" si="111"/>
        <v/>
      </c>
      <c r="K658" t="str">
        <f t="shared" si="111"/>
        <v/>
      </c>
      <c r="L658" t="str">
        <f t="shared" si="111"/>
        <v/>
      </c>
      <c r="M658" t="str">
        <f t="shared" si="111"/>
        <v/>
      </c>
      <c r="N658" t="str">
        <f t="shared" si="111"/>
        <v/>
      </c>
      <c r="O658" t="str">
        <f t="shared" si="111"/>
        <v/>
      </c>
      <c r="P658" t="str">
        <f t="shared" si="111"/>
        <v/>
      </c>
      <c r="Q658" t="str">
        <f t="shared" si="111"/>
        <v/>
      </c>
      <c r="R658" t="str">
        <f t="shared" si="111"/>
        <v/>
      </c>
      <c r="S658" t="str">
        <f t="shared" si="111"/>
        <v/>
      </c>
      <c r="T658" t="str">
        <f t="shared" si="111"/>
        <v/>
      </c>
      <c r="U658" t="str">
        <f t="shared" si="111"/>
        <v/>
      </c>
      <c r="V658" t="str">
        <f t="shared" si="110"/>
        <v/>
      </c>
      <c r="W658" t="str">
        <f t="shared" si="110"/>
        <v/>
      </c>
      <c r="X658" t="str">
        <f t="shared" si="110"/>
        <v/>
      </c>
      <c r="Y658" t="str">
        <f t="shared" si="110"/>
        <v/>
      </c>
      <c r="Z658" t="str">
        <f t="shared" si="110"/>
        <v/>
      </c>
      <c r="AA658" t="str">
        <f t="shared" si="110"/>
        <v/>
      </c>
      <c r="AB658" t="str">
        <f t="shared" si="110"/>
        <v/>
      </c>
      <c r="AC658" t="str">
        <f t="shared" si="110"/>
        <v/>
      </c>
      <c r="AD658" t="str">
        <f t="shared" si="110"/>
        <v/>
      </c>
      <c r="AE658" t="str">
        <f t="shared" si="110"/>
        <v/>
      </c>
      <c r="AF658" t="str">
        <f t="shared" si="110"/>
        <v/>
      </c>
      <c r="AG658" t="str">
        <f t="shared" si="110"/>
        <v/>
      </c>
      <c r="AH658">
        <f t="shared" si="106"/>
        <v>0</v>
      </c>
      <c r="AI658">
        <f t="shared" si="107"/>
        <v>0</v>
      </c>
    </row>
    <row r="659" spans="2:35" ht="63.75" hidden="1" x14ac:dyDescent="0.2">
      <c r="B659" s="21" t="str">
        <f>IF(ISNA(LOOKUP($C659,BLIOTECAS!$B$1:$B$27,BLIOTECAS!C$1:C$27)),"",LOOKUP($C659,BLIOTECAS!$B$1:$B$27,BLIOTECAS!C$1:C$27))</f>
        <v/>
      </c>
      <c r="C659" t="str">
        <f>TABLA!E659</f>
        <v>F. Trabajo Social</v>
      </c>
      <c r="D659" s="134" t="str">
        <f>TABLA!AV659</f>
        <v>Debería poder invertirse para convertirlos en espacios más adecuados a la actualidad (incluyendo el covid) donde sea más ameno pasar tiempo, y sobre todo facilitar recursos de lectura online</v>
      </c>
      <c r="E659" s="271" t="str">
        <f>TABLA!BA659</f>
        <v>Las bibliotecas son el "alma" de la Universidad, su motor, al menos en Humanidades. No sería muchísima inversión convertirlos en espacios amables de lectura y estudio adecuados a la actualidad</v>
      </c>
      <c r="F659" t="str">
        <f t="shared" si="111"/>
        <v/>
      </c>
      <c r="G659" t="str">
        <f t="shared" si="111"/>
        <v/>
      </c>
      <c r="H659" t="str">
        <f t="shared" si="111"/>
        <v/>
      </c>
      <c r="I659" t="str">
        <f t="shared" si="111"/>
        <v/>
      </c>
      <c r="J659" t="str">
        <f t="shared" si="111"/>
        <v/>
      </c>
      <c r="K659" t="str">
        <f t="shared" si="111"/>
        <v/>
      </c>
      <c r="L659" t="str">
        <f t="shared" si="111"/>
        <v/>
      </c>
      <c r="M659" t="str">
        <f t="shared" si="111"/>
        <v/>
      </c>
      <c r="N659" t="str">
        <f t="shared" si="111"/>
        <v/>
      </c>
      <c r="O659" t="str">
        <f t="shared" si="111"/>
        <v/>
      </c>
      <c r="P659" t="str">
        <f t="shared" si="111"/>
        <v/>
      </c>
      <c r="Q659" t="str">
        <f t="shared" si="111"/>
        <v/>
      </c>
      <c r="R659" t="str">
        <f t="shared" si="111"/>
        <v/>
      </c>
      <c r="S659" t="str">
        <f t="shared" si="111"/>
        <v/>
      </c>
      <c r="T659" t="str">
        <f t="shared" si="111"/>
        <v/>
      </c>
      <c r="U659" t="str">
        <f t="shared" si="111"/>
        <v/>
      </c>
      <c r="V659" t="str">
        <f t="shared" si="110"/>
        <v/>
      </c>
      <c r="W659" t="str">
        <f t="shared" si="110"/>
        <v/>
      </c>
      <c r="X659" t="str">
        <f t="shared" si="110"/>
        <v/>
      </c>
      <c r="Y659" t="str">
        <f t="shared" si="110"/>
        <v/>
      </c>
      <c r="Z659" t="str">
        <f t="shared" si="110"/>
        <v/>
      </c>
      <c r="AA659" t="str">
        <f t="shared" si="110"/>
        <v/>
      </c>
      <c r="AB659" t="str">
        <f t="shared" si="110"/>
        <v/>
      </c>
      <c r="AC659" t="str">
        <f t="shared" si="110"/>
        <v/>
      </c>
      <c r="AD659" t="str">
        <f t="shared" si="110"/>
        <v/>
      </c>
      <c r="AE659" t="str">
        <f t="shared" si="110"/>
        <v/>
      </c>
      <c r="AF659" t="str">
        <f t="shared" si="110"/>
        <v/>
      </c>
      <c r="AG659" t="str">
        <f t="shared" si="110"/>
        <v/>
      </c>
      <c r="AH659">
        <f t="shared" si="106"/>
        <v>1</v>
      </c>
      <c r="AI659">
        <f t="shared" si="107"/>
        <v>1</v>
      </c>
    </row>
    <row r="660" spans="2:35" ht="25.5" hidden="1" x14ac:dyDescent="0.2">
      <c r="B660" s="21" t="str">
        <f>IF(ISNA(LOOKUP($C660,BLIOTECAS!$B$1:$B$27,BLIOTECAS!C$1:C$27)),"",LOOKUP($C660,BLIOTECAS!$B$1:$B$27,BLIOTECAS!C$1:C$27))</f>
        <v/>
      </c>
      <c r="C660" t="str">
        <f>TABLA!E660</f>
        <v>F. Derecho</v>
      </c>
      <c r="D660" s="134">
        <f>TABLA!AV660</f>
        <v>0</v>
      </c>
      <c r="E660" s="271" t="str">
        <f>TABLA!BA660</f>
        <v>Yo considero que sería bueno que se digitalizaran más libros y revista y poder acceder a ellos telematicamente. Al menos a partir de ahora, todo lo que salga debería tener su versión digital.</v>
      </c>
      <c r="F660" t="str">
        <f t="shared" si="111"/>
        <v/>
      </c>
      <c r="G660" t="str">
        <f t="shared" si="111"/>
        <v/>
      </c>
      <c r="H660" t="str">
        <f t="shared" si="111"/>
        <v/>
      </c>
      <c r="I660" t="str">
        <f t="shared" si="111"/>
        <v>x</v>
      </c>
      <c r="J660" t="str">
        <f t="shared" si="111"/>
        <v/>
      </c>
      <c r="K660" t="str">
        <f t="shared" si="111"/>
        <v/>
      </c>
      <c r="L660" t="str">
        <f t="shared" si="111"/>
        <v/>
      </c>
      <c r="M660" t="str">
        <f t="shared" si="111"/>
        <v/>
      </c>
      <c r="N660" t="str">
        <f t="shared" si="111"/>
        <v/>
      </c>
      <c r="O660" t="str">
        <f t="shared" si="111"/>
        <v/>
      </c>
      <c r="P660" t="str">
        <f t="shared" si="111"/>
        <v>x</v>
      </c>
      <c r="Q660" t="str">
        <f t="shared" si="111"/>
        <v/>
      </c>
      <c r="R660" t="str">
        <f t="shared" si="111"/>
        <v/>
      </c>
      <c r="S660" t="str">
        <f t="shared" si="111"/>
        <v/>
      </c>
      <c r="T660" t="str">
        <f t="shared" si="111"/>
        <v/>
      </c>
      <c r="U660" t="str">
        <f t="shared" si="111"/>
        <v/>
      </c>
      <c r="V660" t="str">
        <f t="shared" si="110"/>
        <v/>
      </c>
      <c r="W660" t="str">
        <f t="shared" si="110"/>
        <v/>
      </c>
      <c r="X660" t="str">
        <f t="shared" si="110"/>
        <v/>
      </c>
      <c r="Y660" t="str">
        <f t="shared" si="110"/>
        <v/>
      </c>
      <c r="Z660" t="str">
        <f t="shared" si="110"/>
        <v/>
      </c>
      <c r="AA660" t="str">
        <f t="shared" si="110"/>
        <v/>
      </c>
      <c r="AB660" t="str">
        <f t="shared" si="110"/>
        <v/>
      </c>
      <c r="AC660" t="str">
        <f t="shared" si="110"/>
        <v/>
      </c>
      <c r="AD660" t="str">
        <f t="shared" si="110"/>
        <v/>
      </c>
      <c r="AE660" t="str">
        <f t="shared" si="110"/>
        <v/>
      </c>
      <c r="AF660" t="str">
        <f t="shared" si="110"/>
        <v/>
      </c>
      <c r="AG660" t="str">
        <f t="shared" si="110"/>
        <v/>
      </c>
      <c r="AH660">
        <f t="shared" si="106"/>
        <v>0</v>
      </c>
      <c r="AI660">
        <f t="shared" si="107"/>
        <v>1</v>
      </c>
    </row>
    <row r="661" spans="2:35" ht="38.25" hidden="1" x14ac:dyDescent="0.2">
      <c r="B661" s="21" t="str">
        <f>IF(ISNA(LOOKUP($C661,BLIOTECAS!$B$1:$B$27,BLIOTECAS!C$1:C$27)),"",LOOKUP($C661,BLIOTECAS!$B$1:$B$27,BLIOTECAS!C$1:C$27))</f>
        <v/>
      </c>
      <c r="C661" t="str">
        <f>TABLA!E661</f>
        <v>F. Bellas Artes</v>
      </c>
      <c r="D661" s="134" t="str">
        <f>TABLA!AV661</f>
        <v>Apoyo específico a la presentación de proyectos de investigación de carácter autonómico, nacional o internacional</v>
      </c>
      <c r="E661" s="271" t="str">
        <f>TABLA!BA661</f>
        <v>Fomentar que el servicio de préstamo para investigación pueda tener una duración mayor</v>
      </c>
      <c r="F661" t="str">
        <f t="shared" si="111"/>
        <v/>
      </c>
      <c r="G661" t="str">
        <f t="shared" si="111"/>
        <v/>
      </c>
      <c r="H661" t="str">
        <f t="shared" si="111"/>
        <v/>
      </c>
      <c r="I661" t="str">
        <f t="shared" si="111"/>
        <v/>
      </c>
      <c r="J661" t="str">
        <f t="shared" si="111"/>
        <v/>
      </c>
      <c r="K661" t="str">
        <f t="shared" si="111"/>
        <v/>
      </c>
      <c r="L661" t="str">
        <f t="shared" si="111"/>
        <v/>
      </c>
      <c r="M661" t="str">
        <f t="shared" si="111"/>
        <v/>
      </c>
      <c r="N661" t="str">
        <f t="shared" si="111"/>
        <v/>
      </c>
      <c r="O661" t="str">
        <f t="shared" si="111"/>
        <v/>
      </c>
      <c r="P661" t="str">
        <f t="shared" si="111"/>
        <v/>
      </c>
      <c r="Q661" t="str">
        <f t="shared" si="111"/>
        <v/>
      </c>
      <c r="R661" t="str">
        <f t="shared" si="111"/>
        <v/>
      </c>
      <c r="S661" t="str">
        <f t="shared" si="111"/>
        <v/>
      </c>
      <c r="T661" t="str">
        <f t="shared" si="111"/>
        <v/>
      </c>
      <c r="U661" t="str">
        <f t="shared" si="111"/>
        <v/>
      </c>
      <c r="V661" t="str">
        <f t="shared" si="110"/>
        <v/>
      </c>
      <c r="W661" t="str">
        <f t="shared" si="110"/>
        <v/>
      </c>
      <c r="X661" t="str">
        <f t="shared" si="110"/>
        <v/>
      </c>
      <c r="Y661" t="str">
        <f t="shared" si="110"/>
        <v/>
      </c>
      <c r="Z661" t="str">
        <f t="shared" si="110"/>
        <v/>
      </c>
      <c r="AA661" t="str">
        <f t="shared" si="110"/>
        <v/>
      </c>
      <c r="AB661" t="str">
        <f t="shared" si="110"/>
        <v/>
      </c>
      <c r="AC661" t="str">
        <f t="shared" si="110"/>
        <v/>
      </c>
      <c r="AD661" t="str">
        <f t="shared" si="110"/>
        <v/>
      </c>
      <c r="AE661" t="str">
        <f t="shared" si="110"/>
        <v/>
      </c>
      <c r="AF661" t="str">
        <f t="shared" si="110"/>
        <v/>
      </c>
      <c r="AG661" t="str">
        <f t="shared" si="110"/>
        <v/>
      </c>
      <c r="AH661">
        <f t="shared" si="106"/>
        <v>1</v>
      </c>
      <c r="AI661">
        <f t="shared" si="107"/>
        <v>1</v>
      </c>
    </row>
    <row r="662" spans="2:35" ht="38.25" hidden="1" x14ac:dyDescent="0.2">
      <c r="B662" s="21" t="str">
        <f>IF(ISNA(LOOKUP($C662,BLIOTECAS!$B$1:$B$27,BLIOTECAS!C$1:C$27)),"",LOOKUP($C662,BLIOTECAS!$B$1:$B$27,BLIOTECAS!C$1:C$27))</f>
        <v/>
      </c>
      <c r="C662" t="str">
        <f>TABLA!E662</f>
        <v>F. Filología</v>
      </c>
      <c r="D662" s="134">
        <f>TABLA!AV662</f>
        <v>0</v>
      </c>
      <c r="E662" s="271" t="str">
        <f>TABLA!BA662</f>
        <v>Ha sido exasperante, en los meses anteriores al confinamiento, no poder acceder a numerosos libros de la Facultad de Filología, que aparecen en el catálogo pero al parecer están almacenados en el Edificio A sin permitir la consulta.</v>
      </c>
      <c r="F662" t="str">
        <f t="shared" si="111"/>
        <v/>
      </c>
      <c r="G662" t="str">
        <f t="shared" si="111"/>
        <v/>
      </c>
      <c r="H662" t="str">
        <f t="shared" si="111"/>
        <v/>
      </c>
      <c r="I662" t="str">
        <f t="shared" si="111"/>
        <v/>
      </c>
      <c r="J662" t="str">
        <f t="shared" si="111"/>
        <v/>
      </c>
      <c r="K662" t="str">
        <f t="shared" si="111"/>
        <v/>
      </c>
      <c r="L662" t="str">
        <f t="shared" si="111"/>
        <v/>
      </c>
      <c r="M662" t="str">
        <f t="shared" si="111"/>
        <v/>
      </c>
      <c r="N662" t="str">
        <f t="shared" si="111"/>
        <v/>
      </c>
      <c r="O662" t="str">
        <f t="shared" si="111"/>
        <v/>
      </c>
      <c r="P662" t="str">
        <f t="shared" si="111"/>
        <v/>
      </c>
      <c r="Q662" t="str">
        <f t="shared" si="111"/>
        <v/>
      </c>
      <c r="R662" t="str">
        <f t="shared" si="111"/>
        <v/>
      </c>
      <c r="S662" t="str">
        <f t="shared" si="111"/>
        <v/>
      </c>
      <c r="T662" t="str">
        <f t="shared" si="111"/>
        <v/>
      </c>
      <c r="U662" t="str">
        <f t="shared" si="111"/>
        <v/>
      </c>
      <c r="V662" t="str">
        <f t="shared" si="110"/>
        <v/>
      </c>
      <c r="W662" t="str">
        <f t="shared" si="110"/>
        <v/>
      </c>
      <c r="X662" t="str">
        <f t="shared" si="110"/>
        <v/>
      </c>
      <c r="Y662" t="str">
        <f t="shared" si="110"/>
        <v/>
      </c>
      <c r="Z662" t="str">
        <f t="shared" si="110"/>
        <v/>
      </c>
      <c r="AA662" t="str">
        <f t="shared" si="110"/>
        <v/>
      </c>
      <c r="AB662" t="str">
        <f t="shared" si="110"/>
        <v/>
      </c>
      <c r="AC662" t="str">
        <f t="shared" si="110"/>
        <v/>
      </c>
      <c r="AD662" t="str">
        <f t="shared" si="110"/>
        <v/>
      </c>
      <c r="AE662" t="str">
        <f t="shared" si="110"/>
        <v/>
      </c>
      <c r="AF662" t="str">
        <f t="shared" si="110"/>
        <v/>
      </c>
      <c r="AG662" t="str">
        <f t="shared" si="110"/>
        <v/>
      </c>
      <c r="AH662">
        <f t="shared" si="106"/>
        <v>0</v>
      </c>
      <c r="AI662">
        <f t="shared" si="107"/>
        <v>1</v>
      </c>
    </row>
    <row r="663" spans="2:35" hidden="1" x14ac:dyDescent="0.2">
      <c r="B663" s="21" t="str">
        <f>IF(ISNA(LOOKUP($C663,BLIOTECAS!$B$1:$B$27,BLIOTECAS!C$1:C$27)),"",LOOKUP($C663,BLIOTECAS!$B$1:$B$27,BLIOTECAS!C$1:C$27))</f>
        <v/>
      </c>
      <c r="C663" t="str">
        <f>TABLA!E663</f>
        <v>F. Ciencias de la Información</v>
      </c>
      <c r="D663" s="134">
        <f>TABLA!AV663</f>
        <v>0</v>
      </c>
      <c r="E663" s="271">
        <f>TABLA!BA663</f>
        <v>0</v>
      </c>
    </row>
    <row r="664" spans="2:35" hidden="1" x14ac:dyDescent="0.2">
      <c r="B664" s="21" t="str">
        <f>IF(ISNA(LOOKUP($C664,BLIOTECAS!$B$1:$B$27,BLIOTECAS!C$1:C$27)),"",LOOKUP($C664,BLIOTECAS!$B$1:$B$27,BLIOTECAS!C$1:C$27))</f>
        <v/>
      </c>
      <c r="C664" t="str">
        <f>TABLA!E664</f>
        <v>F. Filosofía</v>
      </c>
      <c r="D664" s="134">
        <f>TABLA!AV664</f>
        <v>0</v>
      </c>
      <c r="E664" s="271">
        <f>TABLA!BA664</f>
        <v>0</v>
      </c>
    </row>
    <row r="665" spans="2:35" ht="38.25" hidden="1" x14ac:dyDescent="0.2">
      <c r="B665" s="21" t="str">
        <f>IF(ISNA(LOOKUP($C665,BLIOTECAS!$B$1:$B$27,BLIOTECAS!C$1:C$27)),"",LOOKUP($C665,BLIOTECAS!$B$1:$B$27,BLIOTECAS!C$1:C$27))</f>
        <v/>
      </c>
      <c r="C665" t="str">
        <f>TABLA!E665</f>
        <v>F. Trabajo Social</v>
      </c>
      <c r="D665" s="134">
        <f>TABLA!AV665</f>
        <v>0</v>
      </c>
      <c r="E665" s="271" t="str">
        <f>TABLA!BA665</f>
        <v>Es inaceptable que suframos un embargo de los últimos números de muchas revistas por impago. El tiempo que el investigador y el personal de la biblioteca invierten en buscar esos recursos en otras bibliotecas podría emplearse en otras actividades.</v>
      </c>
    </row>
    <row r="666" spans="2:35" hidden="1" x14ac:dyDescent="0.2">
      <c r="B666" s="21" t="str">
        <f>IF(ISNA(LOOKUP($C666,BLIOTECAS!$B$1:$B$27,BLIOTECAS!C$1:C$27)),"",LOOKUP($C666,BLIOTECAS!$B$1:$B$27,BLIOTECAS!C$1:C$27))</f>
        <v/>
      </c>
      <c r="C666" t="str">
        <f>TABLA!E666</f>
        <v>F. Ciencias Económicas y Empresariales</v>
      </c>
      <c r="D666" s="134">
        <f>TABLA!AV666</f>
        <v>0</v>
      </c>
      <c r="E666" s="271">
        <f>TABLA!BA666</f>
        <v>0</v>
      </c>
    </row>
    <row r="667" spans="2:35" hidden="1" x14ac:dyDescent="0.2">
      <c r="B667" s="21" t="str">
        <f>IF(ISNA(LOOKUP($C667,BLIOTECAS!$B$1:$B$27,BLIOTECAS!C$1:C$27)),"",LOOKUP($C667,BLIOTECAS!$B$1:$B$27,BLIOTECAS!C$1:C$27))</f>
        <v/>
      </c>
      <c r="C667" t="str">
        <f>TABLA!E667</f>
        <v>F. Filología</v>
      </c>
      <c r="D667" s="134">
        <f>TABLA!AV667</f>
        <v>0</v>
      </c>
      <c r="E667" s="271">
        <f>TABLA!BA667</f>
        <v>0</v>
      </c>
    </row>
    <row r="668" spans="2:35" hidden="1" x14ac:dyDescent="0.2">
      <c r="B668" s="21" t="str">
        <f>IF(ISNA(LOOKUP($C668,BLIOTECAS!$B$1:$B$27,BLIOTECAS!C$1:C$27)),"",LOOKUP($C668,BLIOTECAS!$B$1:$B$27,BLIOTECAS!C$1:C$27))</f>
        <v/>
      </c>
      <c r="C668" t="str">
        <f>TABLA!E668</f>
        <v>F. Trabajo Social</v>
      </c>
      <c r="D668" s="134">
        <f>TABLA!AV668</f>
        <v>0</v>
      </c>
      <c r="E668" s="271">
        <f>TABLA!BA668</f>
        <v>0</v>
      </c>
    </row>
    <row r="669" spans="2:35" hidden="1" x14ac:dyDescent="0.2">
      <c r="B669" s="21" t="str">
        <f>IF(ISNA(LOOKUP($C669,BLIOTECAS!$B$1:$B$27,BLIOTECAS!C$1:C$27)),"",LOOKUP($C669,BLIOTECAS!$B$1:$B$27,BLIOTECAS!C$1:C$27))</f>
        <v/>
      </c>
      <c r="C669" t="str">
        <f>TABLA!E669</f>
        <v>F. Farmacia</v>
      </c>
      <c r="D669" s="134">
        <f>TABLA!AV669</f>
        <v>0</v>
      </c>
      <c r="E669" s="271">
        <f>TABLA!BA669</f>
        <v>0</v>
      </c>
    </row>
    <row r="670" spans="2:35" hidden="1" x14ac:dyDescent="0.2">
      <c r="C670" t="str">
        <f>TABLA!E670</f>
        <v>F. Enfermería, Fisioterapia y Podología</v>
      </c>
      <c r="D670" s="134">
        <f>TABLA!AV670</f>
        <v>0</v>
      </c>
      <c r="E670" s="271">
        <f>TABLA!BA670</f>
        <v>0</v>
      </c>
    </row>
    <row r="671" spans="2:35" hidden="1" x14ac:dyDescent="0.2">
      <c r="C671" t="str">
        <f>TABLA!E671</f>
        <v>F. Medicina</v>
      </c>
      <c r="D671" s="134">
        <f>TABLA!AV671</f>
        <v>0</v>
      </c>
      <c r="E671" s="271">
        <f>TABLA!BA671</f>
        <v>0</v>
      </c>
    </row>
    <row r="672" spans="2:35" hidden="1" x14ac:dyDescent="0.2">
      <c r="C672" t="str">
        <f>TABLA!E672</f>
        <v>F. Ciencias Matemáticas</v>
      </c>
      <c r="D672" s="134">
        <f>TABLA!AV672</f>
        <v>0</v>
      </c>
      <c r="E672" s="271">
        <f>TABLA!BA672</f>
        <v>0</v>
      </c>
    </row>
    <row r="673" spans="3:5" hidden="1" x14ac:dyDescent="0.2">
      <c r="C673" t="str">
        <f>TABLA!E673</f>
        <v>F. Medicina</v>
      </c>
      <c r="D673" s="134">
        <f>TABLA!AV673</f>
        <v>0</v>
      </c>
      <c r="E673" s="271">
        <f>TABLA!BA673</f>
        <v>0</v>
      </c>
    </row>
    <row r="674" spans="3:5" hidden="1" x14ac:dyDescent="0.2">
      <c r="C674" t="str">
        <f>TABLA!E674</f>
        <v>F. Veterinaria</v>
      </c>
      <c r="D674" s="134">
        <f>TABLA!AV674</f>
        <v>0</v>
      </c>
      <c r="E674" s="271">
        <f>TABLA!BA674</f>
        <v>0</v>
      </c>
    </row>
    <row r="675" spans="3:5" ht="25.5" hidden="1" x14ac:dyDescent="0.2">
      <c r="C675" t="str">
        <f>TABLA!E675</f>
        <v>F. Filología</v>
      </c>
      <c r="D675" s="134" t="str">
        <f>TABLA!AV675</f>
        <v>PAS que atienda a las necesidades de la investigación.</v>
      </c>
      <c r="E675" s="271" t="str">
        <f>TABLA!BA675</f>
        <v>El préstamo interbibliotecario debería tener una mayor facilidad de acceso. No puede ser que cuando se acerquen las vacaciones deje de funcionar.</v>
      </c>
    </row>
    <row r="676" spans="3:5" hidden="1" x14ac:dyDescent="0.2">
      <c r="C676" t="str">
        <f>TABLA!E676</f>
        <v>F. Ciencias Matemáticas</v>
      </c>
      <c r="D676" s="134">
        <f>TABLA!AV676</f>
        <v>0</v>
      </c>
      <c r="E676" s="271">
        <f>TABLA!BA676</f>
        <v>0</v>
      </c>
    </row>
    <row r="677" spans="3:5" ht="38.25" hidden="1" x14ac:dyDescent="0.2">
      <c r="C677" t="str">
        <f>TABLA!E677</f>
        <v>F. Ciencias Políticas y Sociología</v>
      </c>
      <c r="D677" s="134" t="str">
        <f>TABLA!AV677</f>
        <v>Un buscador Cisne más claro, aunque el que el actual está bastante bien creo que se podría mejoraer</v>
      </c>
      <c r="E677" s="271">
        <f>TABLA!BA677</f>
        <v>0</v>
      </c>
    </row>
    <row r="678" spans="3:5" hidden="1" x14ac:dyDescent="0.2">
      <c r="C678" t="str">
        <f>TABLA!E678</f>
        <v>F. Filología</v>
      </c>
      <c r="D678" s="134">
        <f>TABLA!AV678</f>
        <v>0</v>
      </c>
      <c r="E678" s="271">
        <f>TABLA!BA678</f>
        <v>0</v>
      </c>
    </row>
    <row r="679" spans="3:5" hidden="1" x14ac:dyDescent="0.2">
      <c r="C679" t="str">
        <f>TABLA!E679</f>
        <v>F. Ciencias Políticas y Sociología</v>
      </c>
      <c r="D679" s="134">
        <f>TABLA!AV679</f>
        <v>0</v>
      </c>
      <c r="E679" s="271">
        <f>TABLA!BA679</f>
        <v>0</v>
      </c>
    </row>
    <row r="680" spans="3:5" hidden="1" x14ac:dyDescent="0.2">
      <c r="C680" t="str">
        <f>TABLA!E680</f>
        <v>F. Ciencias de la Información</v>
      </c>
      <c r="D680" s="134">
        <f>TABLA!AV680</f>
        <v>0</v>
      </c>
      <c r="E680" s="271">
        <f>TABLA!BA680</f>
        <v>0</v>
      </c>
    </row>
    <row r="681" spans="3:5" hidden="1" x14ac:dyDescent="0.2">
      <c r="C681">
        <f>TABLA!E681</f>
        <v>0</v>
      </c>
      <c r="D681" s="134">
        <f>TABLA!AV681</f>
        <v>0</v>
      </c>
      <c r="E681" s="271">
        <f>TABLA!BA681</f>
        <v>0</v>
      </c>
    </row>
    <row r="682" spans="3:5" hidden="1" x14ac:dyDescent="0.2">
      <c r="C682">
        <f>TABLA!E682</f>
        <v>0</v>
      </c>
      <c r="D682" s="134">
        <f>TABLA!AV682</f>
        <v>0</v>
      </c>
      <c r="E682" s="271">
        <f>TABLA!BA682</f>
        <v>0</v>
      </c>
    </row>
    <row r="683" spans="3:5" hidden="1" x14ac:dyDescent="0.2">
      <c r="C683">
        <f>TABLA!E683</f>
        <v>0</v>
      </c>
      <c r="D683" s="134">
        <f>TABLA!AV683</f>
        <v>0</v>
      </c>
      <c r="E683" s="271">
        <f>TABLA!BA683</f>
        <v>0</v>
      </c>
    </row>
    <row r="684" spans="3:5" hidden="1" x14ac:dyDescent="0.2">
      <c r="C684">
        <f>TABLA!E684</f>
        <v>0</v>
      </c>
      <c r="D684" s="134">
        <f>TABLA!AV684</f>
        <v>0</v>
      </c>
      <c r="E684" s="271">
        <f>TABLA!BA684</f>
        <v>0</v>
      </c>
    </row>
    <row r="685" spans="3:5" hidden="1" x14ac:dyDescent="0.2">
      <c r="C685">
        <f>TABLA!E685</f>
        <v>0</v>
      </c>
      <c r="D685" s="134">
        <f>TABLA!AV685</f>
        <v>0</v>
      </c>
      <c r="E685" s="271">
        <f>TABLA!BA685</f>
        <v>0</v>
      </c>
    </row>
    <row r="686" spans="3:5" hidden="1" x14ac:dyDescent="0.2">
      <c r="C686">
        <f>TABLA!E686</f>
        <v>0</v>
      </c>
      <c r="D686" s="134">
        <f>TABLA!AV686</f>
        <v>0</v>
      </c>
      <c r="E686" s="271">
        <f>TABLA!BA686</f>
        <v>0</v>
      </c>
    </row>
    <row r="687" spans="3:5" hidden="1" x14ac:dyDescent="0.2">
      <c r="C687">
        <f>TABLA!E687</f>
        <v>0</v>
      </c>
      <c r="D687" s="134">
        <f>TABLA!AV687</f>
        <v>0</v>
      </c>
      <c r="E687" s="271">
        <f>TABLA!BA687</f>
        <v>0</v>
      </c>
    </row>
    <row r="688" spans="3:5" hidden="1" x14ac:dyDescent="0.2">
      <c r="C688">
        <f>TABLA!E688</f>
        <v>0</v>
      </c>
      <c r="D688" s="134">
        <f>TABLA!AV688</f>
        <v>0</v>
      </c>
      <c r="E688" s="271">
        <f>TABLA!BA688</f>
        <v>0</v>
      </c>
    </row>
    <row r="689" spans="3:5" hidden="1" x14ac:dyDescent="0.2">
      <c r="C689">
        <f>TABLA!E689</f>
        <v>0</v>
      </c>
      <c r="D689" s="134">
        <f>TABLA!AV689</f>
        <v>0</v>
      </c>
      <c r="E689" s="271">
        <f>TABLA!BA689</f>
        <v>0</v>
      </c>
    </row>
    <row r="690" spans="3:5" hidden="1" x14ac:dyDescent="0.2">
      <c r="C690">
        <f>TABLA!E690</f>
        <v>0</v>
      </c>
      <c r="D690" s="134">
        <f>TABLA!AV690</f>
        <v>0</v>
      </c>
      <c r="E690" s="271">
        <f>TABLA!BA690</f>
        <v>0</v>
      </c>
    </row>
  </sheetData>
  <autoFilter xmlns:x14="http://schemas.microsoft.com/office/spreadsheetml/2009/9/main" ref="A2:AZ690">
    <filterColumn colId="4">
      <filters>
        <mc:AlternateContent xmlns:mc="http://schemas.openxmlformats.org/markup-compatibility/2006">
          <mc:Choice Requires="x14">
            <x14:filter val="1. No tener que ir una a una a cada biblioteca a sacar los libros. Por ejemplo, la UC3M lo gestiona muy bien: haces la petición y al día siguiente los tienes en la biblioteca que digas, de esa forma es más fácil y fluido para todos. 2. Un curso para el uso de la bibliotecas UCM como recursos para la investigación, acceso bases de datos, etc. 3. Otras universidades dan más movimiento y visibilidad al repositorio y creo que valdría la pena...  4. Tal vez porque hay poco personal, cuesta mucho conseguir que alguien se siente que contigo y te ayude con búsquedas, bases de datos, etc."/>
            <x14:filter val="A mi modo de ver, el buscador no es muy intuitivo. A veces  para llegar a un recurso electrónico hay que dar un poco de vueltas.  El material está muy disperso, al menos para Derecho. Últimamente no se acercan los libros a la Biblioteca de Criminología. Habría que buscar algún modo de centralizar más, y que sea más accesible el material para investigar."/>
            <x14:filter val="A nivel UCM, sería interesante volver a disfrutar d elas ventajas de la Red Madroño"/>
            <x14:filter val="A pesar de las circunstancias actuales, me gustaría que las bibliotecas presenciales de la UCM no acabaran desapareciendo. MUCHAS GRACIAS"/>
            <x14:filter val="Abrirse más a recursos de ámbitos distintos al  europeo y latinoamericano, por ejemplo árabe y chino."/>
            <x14:filter val="Acceso a revistas científicas de jcr"/>
            <x14:filter val="Aclaro la pregunta anterior. El servicio de la biblioteca se puede decir que ha mejorado, pero realmente siempre ha sido excelente."/>
            <x14:filter val="Agradezco el trabajo del personal de bibliotecas, incluso con la constatación de la reducción de personal que se está viendo en los últimos años."/>
            <x14:filter val="Agradezco muchísimo la amabilidad de todas las personas que en cualquier biblioteca UCM, (Fac. Comercio y Turismo, Fac. Educación) me han atendido muy amable y pacientemente. Y siempre he acabado obteniendo una respuesta o un recurso. Gracias, sigan así."/>
            <x14:filter val="Agradezco mucho su colaboración con la docencia y su rápida resolución de problemas con los libros y artículos solicitados. Siempre facilitan enormemente la labor docente e investigadora y en cuanto tenga tiempo haré sus cursos porque me consta de lo valorados que son por los que lo hacen. Seguid así"/>
            <x14:filter val="Algunos libros en edición electrónica no son fáciles de encontrar (quizás no se disponga de ellos?)."/>
            <x14:filter val="Apoyo profesional a profesorado para procesos de acreditación y hustificación a ANECA y CNEAI"/>
            <x14:filter val="Aprovecho la ocasión para dar las GRACIAS a todo el personal de la biblioteca de Medicina por facilitarnos siempre nuestro trabajo de forma rápida, eficaz y  con una sonrisa. También quiero felicitar especialmente, a María José Valdemoro Fernández-Quevedo y a Javier de Jorge García-Reyes por su extraordinario trabajo."/>
            <x14:filter val="Aumentar el número de revistas científicas accesibles on Line"/>
            <x14:filter val="Aunque la situación sea de pandemia, mantener los centros cerrados desde el 12 o 13 de marzo hasta septiembre (y ya veremos), me parece exagerado, sobre todo en relación con los servicios de la biblioteca (se podrían haber establecido turnos a partir de finales de junio hasta finales de julio y acudir con cita previa). Pero sé que no depende ni de la biblioteca ni de su personal. El personal, excelente (me refiero en particular al de la biblioteca de Filosofía, pero es una valoración que extendería también a otras bibliotecas y al PAS en general). La nueva base de datos que se estableció hace un tiempo (la web de la biblioteca para buscar libros) me parece que ha empeorado respecto del modelo anterior. Saludos"/>
            <x14:filter val="Cambiar el reglamento de préstamo. Mejor dicho, revertirlo. El que había hace dos años era mucho mejor, me permitía trabajar bien tanto a nivel investigador como a nivel de docencia. El reglamento que han impuesto dede hace un par de años es descabellado, enojoso y contraproducente: sólo impulsa a los profesores bien a incumplirlo o bien a renunciar al uso de la biblioteca de la UCM y buscarse la vida por su cuenta (comprando o pirateando los libros que necesita). Es una vergüenza internacional."/>
            <x14:filter val="Cambiar la herramienta de búsqueda"/>
            <x14:filter val="Con la pandemia, no he conseguido descargar en PDF capítulos sueltos de los manuales electrónicos, (Tirant Biblioteca Virtual). Tuve que colgar en el campus el manual en línea, pero es más incómodo para los alumnos estudiar en línea en vez de en un documento en PDF que les permita subrayar, comentar, etc..."/>
            <x14:filter val="Con los recursos libres en Internet cada vez es menos necesario el modelo de biblioteca actual. Habría que reconvertir a los bibliotecarios en personal de apoyo a la investigación y las bibliotecas en espacios para investigación, salas de reuniones en condiciones, etc"/>
            <x14:filter val="Conozco los servicios pero justo el día que tenía reservada un aula para realizar una actividad docente con los alumnos se suspendieron las clases y se cerró la universidad. Mi valoración  a la pregunta  7.2 está basada en la evolución del servicio de más años por ser éste mi primer año docente."/>
            <x14:filter val="Considero nuestra biblioteca y su personal de gran cantidad de recursos y con una gestion excepcional"/>
            <x14:filter val="Considero que el personal de la Biblioteca de Veterinaria es excelente. Y es de agradecer el entusiasmo y el interés con que preparan e imparten los cursos para estudiantes y PDI."/>
            <x14:filter val="Creo que en demasiadas ocasiones hay que tirar de sci-hub ya que la respuesta es inmediata"/>
            <x14:filter val="Creo que es esencial que los fondos de los Departamentos y las Revistas físicas se centralicen en la María Zambrano de manera accesible a su consulta. Hay muchas materias de investigación en Derecho que exigen la consulta en papel, tanto de libros como de revistas. La posibilidad del acceso directo de los profesores a los libros facilita muchísimo la investigación. Sería conveniente que en la Zambrano hubiera más respeto y silencio por parte de los alumnos, que nunca utilizan los libros y pasan allí el rato hablando."/>
            <x14:filter val="Creo que estaría bien que, entre bibliotecas cercanas, se pudieran devolver los libros en cualquiera de ellas y que la biblioteca se encargara de ubicarlos en la biblioteca correspondiente. Por ejemplo, poder devolver un libro de la biblioteca de Modernas o de Geografía en la biblioteca María Zambrano."/>
            <x14:filter val="Creo que una biblioteca de las características de la María Zambrano debería estar abierta los siete días de la semana todo el año. Me parece disfuncional y de mala gestión que sigan existiendo bibliotecas en los departamentos de la facultad. Ni el edificio está preparado ni un buen acceso a las fuentes lo aconsejan. No entiendo por qué el profesorado no puede acceder directamente a una parte de la biblioteca."/>
            <x14:filter val="Crítica: el catálogo Cisne que es peor catálogo bibliotecario que conozco. No ayuda, en vez de facilitar soluciones complica la busqueda. Desanima mucho.  Alabanza: el personal que trabaja en la biblioteca de Facultad de Filología."/>
            <x14:filter val="Debería cuidarse la suscripción a colecciones de documentos de trabajo relevantes (NBER y CEPR), que han caducado"/>
            <x14:filter val="Debería haber disponibilidad de revistas de alto indice de impacto del grupo Nature, de las que faltan muchas, lo cual es un problema de cara a la investigación ."/>
            <x14:filter val="Deberia prohibirse la adquisión de material fisico en la biblioteca de Matematicas. Estaremos educando muy mal a nuestros alumnos si les seguimos referenciando mayoritariamente a libros fisicos."/>
            <x14:filter val="Deberían ampliar el número de conexiones posibles a los libros electrónicos, muchos alumnos me decían que era imposible consultar algunos de ellos durante el confinamineto. Muchas gracias"/>
            <x14:filter val="Desconozco algunos de los recursos que ofertáis, y aunque he intentado ir alguno de los cursos, la dificultad del trabajo en el Hospital me lo impidió"/>
            <x14:filter val="Desde mi punto de vista la biblioteca de geológicas realiza un trabajo magnífico. En todo caso, si tienen algun problema puede estar realcionado con falta de financiación, pero el trato y la ayuda prestada son imejorables."/>
            <x14:filter val="Desde que pusieron el nuevo catálogo, tengo algunos problemas para encontrar los libros. A veces pone que no están, aunque yo sé que se encuentran en la biblioteca."/>
            <x14:filter val="Desde que se cambió en la web de la biblioteca el buscador de referencias, me resulta menos útil y tardo más en localizar libros y revistas"/>
            <x14:filter val="Destaco sobre todo la disponibilidad y afabilidad del personal para colaborar con el PDI. No sé si ya se hace, pero estaría bien dar cursos a los estudiantes sobre cómo elaborar bibliografías. Nosotros no siempre encontramos el hueco, y es algo importante para sus trabajos. Muchas gracias por toda la ayuda, que es mucha."/>
            <x14:filter val="Digitalización de libros para que haya más opciones de consulta a través de internet."/>
            <x14:filter val="Digitalizar artículos antiguos, que en ocasiones son muy difíciles de conseguir"/>
            <x14:filter val="Disponer de más libros electrónicos para poder acceder en estos tiempos de docencia no presencial."/>
            <x14:filter val="Echo en falta mayor y mejor acceso a revistas, particularmente en inglés y nuevas incorporaciones de libros también en inglés. El préstamo interbibliotecario es demasiado lento, particularmente entre bibliotecas de la UCM."/>
            <x14:filter val="El actual director de la biblioteca de la facultad de Bellas artes es un comprometido y excelente profesional que  activa de manera espectacular el uso todos los recursos habidos y por haber de nuestra biblioteca, es una de las personas mas valiosas y fundamentales para incentivar la investigación en todos los complejos y plurales aspectos de nuestra particular facultad de bellas artes. Un profesional de 10!"/>
            <x14:filter val="EL BUSCADOR CISNE NO FUNCIONA DE MANERA ADECUADA. NO CONSIGO SABER POR QUÉ A VECES DA UNOS RESULTADOS Y OTRAS OTROS SOBRE EL MISMO ITEM."/>
            <x14:filter val="el buscador online ha empeorado mucho, la búsqueda resulta más confusa que antes."/>
            <x14:filter val="el buscador y los filtros entorpecen más que ayudan cuando busco algo"/>
            <x14:filter val="El catálogo y su motor de búsqueda es poco operativo."/>
            <x14:filter val="El diseño de la página web de la biblioteca, a mi paracer, ha empeorado mucho"/>
            <x14:filter val="El empeoramiento no tiene que ver con el personal o los materiales, sino con el horario reducido de determinadas bibliotecas, precisamente aquellas cuyos fondos no están en internet y que son bibliotecas de investigación, no salas de estudio. Se ha sacrificado el horario de bibliotecas como Clásicas para dar servicio a otras como la María Zambrano. Los fondos de Clásicas son probablemente los mejores de España en su ámbito. Es una pena desaprovecharlos."/>
            <x14:filter val="El funcionamiento del personal es muy bueno y soluciona muchos problemas que podrían evitarse si los procedimientos estuvieran menos burocratizados y dispersos. Hay una cuenta de biblioteca, otra cuenta de usuario de UCM y otra cuenta de usuario del préstamo a distancia. Si uno está dado de alta en todos los servicios no hay problema, pero a veces no hay conexión entre servicios y tiene que ser el personal de biblioteca el que resuelva las incidencias como las bajas automáticas de algún servicio al no ser informados de la renovación de los contratos del personal asociado, por ejemplo."/>
            <x14:filter val="El funcionamiento del servicio de préstamo interbibliotecario y su gestión por el responsable del mismo en mi Facultad de Ciencias de la Documentación es EXCELENTE."/>
            <x14:filter val="El motor de búsqueda de artículos de la biblioteca debería posibilitar la búsqueda a partir de los DOIs de las publicaciones: haría que estas fueran mucho más sencillas, ya que nos evitaría el trabajo de tener que navegar por los numerosos títulos similares que las búsquedas suelen devolver.  Desconozco hasta qué punto este un problema del servicio de bibliotecas o de los departamentos de la Facultad de Filología; sin embargo, se ha de destacar que el acceso electrónico a revistas científicas del área de Lenguas y lingüística (Filología) es bastante pobre. Por ejemplo, llama la atención que no contemos con suscripción a una gran cantidad de revistas de estas áreas indexadas en JCR."/>
            <x14:filter val="El personal de las bibliotecas de Trabajo Social y de Ciencias Políticas y Sociología es excelente, estando siempre disponibles para ayudar en todos los sentidos. Felicidades por el buen trabajo."/>
            <x14:filter val="El personal merece todo mi reconocimiento por su eficiencia y su amabilidad. Sin embargo, debo consignar la insuficiencia de personal y la precariedad de parte de él, lo que denota una mala conducción del servicio por parte de los sucesivos rectores."/>
            <x14:filter val="El préstamo interbibliotecario debería tener una mayor facilidad de acceso. No puede ser que cuando se acerquen las vacaciones deje de funcionar."/>
            <x14:filter val="El registro de los libros desde su compra a su puesta a disposición es muy lento, en ocasiones, exasperante. Debiendose ir al servicio correspondiente a localizar los libros o a recordar que se está a la espera de poder usarlos."/>
            <x14:filter val="El servicio de Biblioteca es magnífico, no así el servicio de la universidad a la biblioteca y a sus docentes. Resulta intolerable que en nuestra universidad no se pueda acceder a PsycINFO"/>
            <x14:filter val="El servicio de búsqueda de la UCM no es fiable.  Estaría bien poder recoger los libros en una franja de varios días después de haberlos pedido"/>
            <x14:filter val="El Servicio de la biblioteca de la Facultad de Enfermería, Fisioterapia y Podología es inmejorable en cuanto a su calidad y su personal. Pero yo soy contraría a la vida digital y on line que nos están imponiendo, que considero que no hace sino empobrecernos como seres humanos. Valoro los libros en papel y la atención cara a cara. Me niego a utilizar libros que no están impresos salvo casos de extrema necesidad. Resistiré la inmersión digital tanto como me sea posible, por razones personales. Pero nuestra biblioteca merece la máxima puntuación."/>
            <x14:filter val="El servicio general de la biblioteca es muy bueno, por lo tanto es una pena que haya una o dos personas que lo hagan bajar de manera considerable por su actitud, su nula cordialidad y su falta de profesionalidad. Se trata de personas que trabajan en la María Zambrano en el turno de tarde y el responsable de la de Filosofía. Se trata de trabajadores desmotivados y con la opinión de que la biblioteca y los libros que hay allí les pertenecen, por lo que no facilitan la labor de estudiantes y profesores."/>
            <x14:filter val="El sistema de guardar las búsquedas no funciona bien, de manera que en cada sesión hay que volver a empezar. Debería ser posible elegir el día en que se va a recoger un libro reservado."/>
            <x14:filter val="El trabajo del personal de Biblioteca me parece excelente."/>
            <x14:filter val="El uso de torniquetes en la biblioteca de María Zambrano...  aunque nos apercibimos de la necesidad de controlar la afluencia, incomoda e invita a usar otra biblioteca más recogida y próxima donde no se encuentra dicho &quot;obstáculo&quot;. Dicho sistema de acceso desalienta, no poco, a personas con dificultades de accesibilidad, e incluso a otras, como a una colega de mi claustro cuyo marcapasos parecía interactuar con el circuito electrónico en la entrada. Ello, junto a circunstancias personales de peso, propició su jubilación anticipada. Sería de desear que se replanteara el asunto. A fin de cuentas se trata de no crear impedimentos a quienes, de por sí, leen poco en copia impresa. No perdamos esa obstinada realidad de vista."/>
            <x14:filter val="En el buscador de revistas, sería bueno que el nombre de la revista se autoescribiera según se teclean las palabras fundamentales. o dando incluso opción a elegir rápidamente entre nombres parecidos (algo similar a lo que hace el buscadores de páginas webs). A veces los nombres de las revistas son algo largos y se hace tedioso tener que escribir todo el nombre &lt;(y sin falta tipográficas). Muchas gracias ."/>
            <x14:filter val="En general estoy muy satisfecha con el servicio de la Biblioteca, pero hay algo que me gustaría comentar. El buscador del catálogo CISNE ordena los resultados de búsqueda de una forma que no comprendo, de manera que a veces el resultado que coincide exactamente con las palabras que se buscan, queda en cuarta o quinta posición y por encima otros que no tienen nada que ver. Es decir, que no parece que ordene los resultados en función de la relevancia, y creo que hace que se pierda un poco de tiempo e incluso que no se encuentre un documento que sí está entre los fondos. En cualquier caso, gracias por el servicio que prestan."/>
            <x14:filter val="En general me encuenro razonablemente satisfecho"/>
            <x14:filter val="En la entrada de la Biblioteca María Zambrano se deberían proteger las vitrinas destinadas a las exposiciones y evitar que se empleen como mostradores de bar por parte de quienes compran cafés y otras bebidas de las máquinas expendedoras situadas en dicha entrada. De forma paulatina y continuada se debería digitalizar los fondos de las bibliotecas de la UM:"/>
            <x14:filter val="En muchas ocasiones la manera más rápida con la que puedo encontrar trabajos es mediante Google Académico por lo que es el primer buscado que utilizo para buscar un trabajo concreto. Luego cuando no se puede descargar lo busco con Cisne y si no logro copia lo pido a la biblioteca que SIEMPRE me ha solucionado la búsqueda en tiempo record."/>
            <x14:filter val="Encuentro poco mejorable. Servicio y equipo fantásticos. Quizás, como decía, a medida que se reajustan servicios, y cambian las necesidades, entiendo que podrían tener un importante papel de apoyo a investigadores y grupos de investigación respecto a la elaboración de información bibliométrica, que empieza a no ser manejable por los investigadores y los equipos."/>
            <x14:filter val="Enhorabuena. He trabajado anteriormente como profesor en otras universidades de Madrid, pero la cantidad y calidad de los recursos de la Biblioteca UCM son excelentes en comparación con las demás.  Como sugerencia, creo que debemos insistir más (tanto el PDI como el personal bibliotecario), en formar a los estudiantes para que sepan cómo acceder a libros y artículos de revistas científicas a través del catálogo de la Biblioteca. Lamentablemente, muchos de ellos tienden a hacer sus trabajos solo consultando fuentes disponibles en abierto en internet (webs, prensa...), sin hacer uso de las publicaciones científicas disponibles en la Biblioteca (ni en formato impreso, ni digitales)."/>
            <x14:filter val="Es inaceptable que suframos un embargo de los últimos números de muchas revistas por impago. El tiempo que el investigador y el personal de la biblioteca invierten en buscar esos recursos en otras bibliotecas podría emplearse en otras actividades."/>
            <x14:filter val="Es necesario ampliar los recursos electrónicos en algunas áreas de Humanidades. Sería de gran ayuda incluir JSTOR plataformas 3 y 5, así como los servicios de Brepols online, tanto en libros como en revistas (imprescindible para nuestro trabajo)."/>
            <x14:filter val="Es un orgullo para la UCM tener una biblioteca tan bien dotada en lo personal y en los recursos."/>
            <x14:filter val="Es urgente poder adquirir más manuales digitales; suelen ser los materiales más caros pero son de uso de un importante número de estudiantes que no pueden sacarlos de la biblioteca en estas circunstancias y algunos estudiantes pueden no poder adquirirlos por su elevado coste"/>
            <x14:filter val="Esperaba acostumbrarme al nuevo OPAC y sistema WorldCat, pero sigo valorando como mejor sistema de información el que la biblioteca tenía anteriormente. Como documentalista busco información y datos que los nuevos registros de WorldCat no ofrecen."/>
            <x14:filter val="Establecer un correo electrónico de referencia en cada biblioteca para canalizar las peticiones."/>
            <x14:filter val="Estoy bastante satisfecha con los servicios que ofrece. Muchas gracias."/>
            <x14:filter val="Estoy muy satisfecha con el funcionamiento de la biblioteca de la Facultad de Psicología. Durante el estado de alarma, nos han proporcionado muchos recursos que nos han facilitado la docencia online, formación de estudiantes de TFG y TFM en búsqueda y documentación. Han estado muy activos para proporcionarnos recursos y ayudarnos si teníamos alguna dificultad"/>
            <x14:filter val="Estoy muy satisfecho con el servicio que prestan los bibliotecarios de la Facultad de Enfermería, Fisioterapia y Podología"/>
            <x14:filter val="Estoy satisfecho con el trato y los servicios proporcionados. Por mi parte ningún problema."/>
            <x14:filter val="Faltan muchos muchos recursos onlione, asi como comunicacion con otras redes internacionales"/>
            <x14:filter val="Fomentar que el servicio de préstamo para investigación pueda tener una duración mayor"/>
            <x14:filter val="Fusión de las bibliotecas de Derecho Romano e Historia del Derecho, en Colección presencial y separada. Tiene joyas que la convertirían en un centro de atracción de investigadores nacionales e internacionales"/>
            <x14:filter val="Gracias a las personas de la Biblioteca de la Facultad de Educación por su competencia y por su amabilidad siempre"/>
            <x14:filter val="GRACIAS por todo vuestro apoyo!!!!"/>
            <x14:filter val="Gracias por vuestro esfuerzo y amabilidad"/>
            <x14:filter val="Ha sido exasperante, en los meses anteriores al confinamiento, no poder acceder a numerosos libros de la Facultad de Filología, que aparecen en el catálogo pero al parecer están almacenados en el Edificio A sin permitir la consulta."/>
            <x14:filter val="Hacen Vds. un servicio excelente. Me parece fundamental mantener como está la biblioteca de filología clásica, un fondo extremadamente específico que utilizamos un grupo muy concreto de profesores, investigadores y alumnos, cuya utilidad reside, precisamente, en su carácter unitario y su ubicación conjunta y como sala de investigación. Desde el punto de vista general, la Biblioteca de Clásicas es un referente para los filólogos clásicos en España."/>
            <x14:filter val="Hay servicios que no conozco (por eso he dejado en blanco algunas cosas que no he utilizado o no conozco) porque sólo hace un año que estoy en la UCM y, además, mucha de mi labor invetsigadora no se desarrolla físicamente en la Facultad sino en un laboratorio mixto cuya localización es el Campus de Montegancedo de la UPM."/>
            <x14:filter val="Impresión de artículos en papel por encargo cuando no estén disponibles electrónicamente. Esto ahorraría muchas visitas a la biblioteca, la necesidad de usar la fotocopiadora y los engorrosos trámites para hacerse con referencias de fondo antigüo."/>
            <x14:filter val="Incrementar el fondo de libros on-line dada la entrada de la docencia on-line que lógicamente se instaurará definitivamente, en mayor o menor proporción, en periodo post-COVID19"/>
            <x14:filter val="Incrementar las suscripciones a revistas científicas todo lo posible."/>
            <x14:filter val="La actualización del catálogo cisne al nuevo catálogo hace muy difícil la búsqueda de libros. El buscador no funciona correctamente, y la información mostrada es demasiada, careciendo la mayoría de interés"/>
            <x14:filter val="La atención del personal de biblioteca de la Fac, Económicas es muy buena. La web es liosa y a veces tardas mucho tiempo en encontrar algo que sabes que está."/>
            <x14:filter val="La Biblioteca de la Facultad de Geografía e Historia es excelente El personal que trabaja en la Biblioteca es excepcional en cuanto a su preparación, eficacia y generosidad. La consulta del Catálogo Cisne ha empeorado muchísimo. Es muy complicado hacer una consulta al punto de que es disuasoria y yo abandono en muchos casos. No puede ser que cuando buscar Gregorio Marañón la primera entrada sea el Rio Marañón, por ejemplo. Se podrá perfilar la consulta pero lleva un tiempo que antes no había que dedicar"/>
            <x14:filter val="La búsqueda en la plataforma Cisne es un infierno. Por favor, mejórenla."/>
            <x14:filter val="La búsqueda y consecución de ejemplares debería ser mejor y más sencilla que localizar a través de Google o Google Scholar. De lo ocntrario, no es práctico."/>
            <x14:filter val="La mejora de los servicios y la calidad y esfuerzo de atención, especialmente en mi Facultad (Ciencias Biológicas), que es la que mejor conozco, permite decir que el de Biblioteca es, probablemente, el mejor servicio de la UCM."/>
            <x14:filter val="La nueva interfaz es mucho peor que la anterior y hace perder más tiempo en las búsquedas"/>
            <x14:filter val="La vida que llevo profesionalmente, me impide ir mas asiduamente a las instalaciones de la biblioteca.. Se echa en falta instalaciones mayores y espacios de trabajos para grupos"/>
            <x14:filter val="La web general y el buscador cisne"/>
            <x14:filter val="Las adquisiciones de novelas actuales de la facultad también se podrían catalogar/exponer de una manera más clara."/>
            <x14:filter val="Las bibliotecas son el &quot;alma&quot; de la Universidad, su motor, al menos en Humanidades. No sería muchísima inversión convertirlos en espacios amables de lectura y estudio adecuados a la actualidad"/>
            <x14:filter val="Las instalaciones de nuestra biblioteca (políticas y sociología) son insuficientes. No existen suficientes puestos de trabajo para investigadores/as que tienen que manejarse con mucho material. Creo que la transición debe ir de ser una biblioteca a convertirse en un Centro de Recursos para el aprendizaje y la investigación. Ejemplos de algunas las universidades públicas catalanas (URV, UPF). Pocos recursos para trabajar idiomas y poca formación en herramientas de análisis de datos."/>
            <x14:filter val="Las únicas mejoras en Filología tendrían que ver con la climatización cosa que al parecer no es posible."/>
            <x14:filter val="LLevo 3 meses en la Universidad"/>
            <x14:filter val="Llevo menos de 1 año. No puedo valorar la última pregunta."/>
            <x14:filter val="Lo que he dicho antes. Mejor acceso a revistas jurídicas (al menos a las de mi area, derecho del trabajo), cursos para sacar partido, buena información de las claves de acceso., que todas las revistas estén compartidas entre las distintas facultades........"/>
            <x14:filter val="Los libros que están en los catálogos según la consulta en el ordenador, sin embargo cuando pido este libro se tarda una hora y media y después me dice que no está. Dice que lo han perdido no está en préstamo. No entiendo cómo puede perder el único libro y nadie le interesa sobre el libro ni intenta averiguarlo qué es lo que sucedido. Los libros son importantes y vitales tanto para los estudiantes y para nosotros también."/>
            <x14:filter val="Los nuevos cursos virtuales que se están realizando son muy útiles y deberían de llegar a los estudiantes en formato MOOC con créditos de libre elección."/>
            <x14:filter val="Mantener los recursos abiertos durante la pandemia a docentes y quizás al alumnado. Ha sido todo un éxito para los TFG, TFM, TESIS. El chat es muy bueno.  GRACIAS por vuestro trabajo"/>
            <x14:filter val="MAS CONTACTO CON EL PDI"/>
            <x14:filter val="Más facilidad para revistas electrónicas (ahora es muy difícil que te aprueben la solicitud de suscripción); más libros en formato electrónico; mejorar la usabilidad de Eprints para que sea más sencillo enviar el texto pdf del artículo sin tener que pasar por tantos trámites (a menudo he desistido en el intento). ¡Muchas gracias al personal de la biblioteca de Ciencias Políticas por su servicio eficiente y amable!"/>
            <x14:filter val="Mas personal de asesoramiento a los profesores. Menos página Web  y más personal. Sobra burocracia en las compras de libros, especialmente en las ediciones antiguas (2ª mano)."/>
            <x14:filter val="Mayor fondo de e-books"/>
            <x14:filter val="Mayor inversión en recursos digitales y bases de datos"/>
            <x14:filter val="Me encanta también la programación de exposiciones de la Biblioteca Histórica. Siento que quizá no tenga la publicidad que merece, porque a última hora, que es cuando normalmente acudo, a menudo no hay más visitantes que nosotros."/>
            <x14:filter val="Me gustaría conocer la oferta de cursos de la biblioteca, me gustaría saber como obtener indicadores de publicaciones."/>
            <x14:filter val="Me gustaría que el servicio E-prints recabara información directamente de portales como academia.edu y ReserchGate o de las páginas webs personales, sin que fuera necesario que cada investigador informara sobre sus propias publicaciones."/>
            <x14:filter val="Me gustaría que fuera posible acceder a un mayor número de revistas científicas. Por ejemplos, algunos artículos publicados en ACS publications no me deja descargarlos por la página oficial. Gracias"/>
            <x14:filter val="Me he incorporado recientemente a la UCM como profesora asociada y desconozco absolutamente los servicios que ofrece la Biblioteca (u otros servicios). Agradecería mucho información al respecto"/>
            <x14:filter val="mejorar el fondo documental del grado de educacion social, otras bibliotecas como trabajo social y psiclogia estan mas dotadas de libros y videos. Falta fonoteca y videoteca de educacion social."/>
            <x14:filter val="Mejorar las búsquedas en el catálogo. Se pierde mucho tiempo he incluso no se encuentran libros que se sabe que están"/>
            <x14:filter val="MEJORAR LAS COLECCIONES DE LAS REVISTAS, ALGUNAS EMPIEZAN HACE MUCHOS AÑOS Y LA UCM SOLO SIRVE DESDE POCOS AÑOS PERDIENDOSE GRAN PARTE DE LA INFORMACIÓN"/>
            <x14:filter val="Muchas gracias por este magnífico servicio."/>
            <x14:filter val="Muchas gracias por los servicios y la mejora constante. Los profesionales de Ciencias de la Información son simplemente excepcionales, no sé qué haría sin ellos. Y la cantidad de recursos online que tienen suscritos (bases de datos de artículos) enriquecen todos mis trabajos."/>
            <x14:filter val="Navegar no es sencillo y se tendrían que incorporar más bases de datos para poder investigar"/>
            <x14:filter val="Necesitaría formación para el acceso on line a los recursos disponibles. Creo que mi formación ha quedado obsoleta y no me manejo. Por si fuera posible participar en algún curso les dejo mi correo de la UCM marcar15@ucm.es"/>
            <x14:filter val="No conozco algunos de los servicios porque no me llega publicidad o no tienen visibilidad"/>
            <x14:filter val="No eliminen a los bibliotecarios con la excusa del COVID19. Muchas veces su guía y su consejo es imprescindible para encontrar las cosas, la web no basta. :))"/>
            <x14:filter val="No he notado diferencias estos dos últimos años. El catálogo cisne anterior me resultaba mucho más intuitivo y fácil porque con la búsqueda sencilla salía lo que buscabas y no mil cosas que no buscas, que es lo que ocurre en el actual. Para filtrar hay que hacer búsqueda avanzada. Por lo demás la web es muy buena, y estoy muy contenta con todo el trabajo que implica la biblioteca, realizado por personas muy profesionales y amabilísimas. Me gustaría que se pudieran comprar más revistas especializadas, faltan bastantes de filología, algunas son muy básicas y necesarias, y son demasiado caras para que podamos suscribirnos personalmente los profesores. Ese asunto creo que es lo único que, a mi juicio, queda por resolver, hay lagunas demasiado gordas en ese sentido."/>
            <x14:filter val="No me resultar sencillo consultar los libros electrónicos que tiene la Biblioteca. He intentado varias veces acceder, sin exito. El buscador de Cisne a veces resulta desconcertante: ofrece referencias que no tienen nada que ver con los criterios de busqueda"/>
            <x14:filter val="No puede &quot;mejorar mucho&quot;, porque su nivel ya era muy alto (en relación con mis necesidades). Muchas gracias por el trabajo y por el interés."/>
            <x14:filter val="No puedo contestar la 7.2 porque soy nueva. He empezado a trabajar en la UCM en Septiembre 2019."/>
            <x14:filter val="No suelo acudir a los cursos por falta de tiempo"/>
            <x14:filter val="Os agradezco enormemente la renovación automática con motivo de la pandemia."/>
            <x14:filter val="Podría mejorar el buscador Cisne, el anterior me resultaba mucho más intuitivo"/>
            <x14:filter val="Por favor, URGENTE, cambien el buscador que hay ahora. Mucho peor; pones un título exacto en la opción título y sale como búsqueda 15 o 10."/>
            <x14:filter val="por lo que se opina en general y yo en particular los servicios de biblioteca son  muy satisfactorios y están al día."/>
            <x14:filter val="Prueben a buscar en cisne  Autor: Charles Darwin y comparen con los resultados de buscar Título: El origen de las especies   Si se busca por autor el resultado es que la UCM no tiene ningún ejemplar del libro en español. ."/>
            <x14:filter val="Que el servicio continúe así, y que ahora, debido a la situación actual sigan actualizando el repositorio digital de libros electrónicos. Gracias. Un saludo"/>
            <x14:filter val="Que haya mas ordenadores para los alumnos, hoy son imprescindibles. Se pasan en la Facultad mas de 8 horas y deberian ver que la biblioteca les puede servir para completar su formacion."/>
            <x14:filter val="Quiero agradecer muy especialmente la ayuda prestada para buscar indicios de impacto para el sexenio de investigación 2019."/>
            <x14:filter val="Quiero desde aquí dar las GRACIAS a todo el personal de la biblioteca de la Fac. de Veterinaria por su amabilidad, profesionalidad y buen hacer."/>
            <x14:filter val="Quitar las imágenes muy grandes y en su lugar porner una especie de &quot;índice&quot; (con los enlaces adecuados) a los servicios más frecuentes Y/o de más difícil acceso"/>
            <x14:filter val="Reabrir la Biblioteca de Investigación de la Facultad de Filosofía"/>
            <x14:filter val="Revisar periódicamente la actualización automática del portal del investigador con la producción científica UCM (vinculándolo los servicios informáticos a Dialnet u otros registros ). Reforzar al personal, que es magnífico y a veces está desbordado; además de facilitar la colaboración de alumnos."/>
            <x14:filter val="Se debe asegurar, anualmente, la suscripción a buscadores específicos como MathSciNet. Desde el comienzo de curso en septiembre de 2019 ha habido casi dos meses en los cuales no se ha podido disfrutar de este servicio esencial. No debería volver a producirse una negligencia de este calado."/>
            <x14:filter val="Se debería mantener las condiciones de silencio por parte del personal de la Biblioteca que sin querer hablan en voz alta y resulta molesto para los estudiantes"/>
            <x14:filter val="Si es posible, y no se si se ha hecho, los estudiantes de la complutense deberian consultar todos los libros de la biblioteca desde su casa, en forma electronica sin necesitar de acudir al centro"/>
            <x14:filter val="Siempre he encontrado apoyo para  mi trabajo en la Biblioteca. El trabajo de los profesionales es impecable. La mejora del servicio tendría que consistir en hacer más fácil el acceso a los materiales a través del programa Cisne. A menudo tengo dificultades para encontrar la cosas que busco con este programa. También creo que podrían incrementarse las versiones electrónicas de ciertos manuales."/>
            <x14:filter val="Soy profesor nuevo desde este cuatrimestre, por eso algunas preguntas están en blanco. Quiero destacar que me parece muy insuficiente la cantidad de libros disponibles en formato digital. En mi caso, hay muchos libros de sociología importantes que sólo están disponibles en formato papel. En las circunstancias actuales, esto es un inconveniente muy importante."/>
            <x14:filter val="Soy profesora asociada, incorporada en el curso 2019-20, y mi corta experiencia como usuario solo me ha permitido disfrutar del buen servicio que existe. En un futuro, podré realizar sugerencias."/>
            <x14:filter val="sugiero que el servicio de biblioteca podría tener una colaboración  mas estrecha con los departamentos  en el apoyo e  impartición de los programas docentes"/>
            <x14:filter val="Suscripción a los periódicos que empiezan a estar cerrados: El País, El Mundo y El Confidencial"/>
            <x14:filter val="Una web de búsqueda de documentos en el catálogo más sencilla y eficaz. La actual es compleja, pretender abarcar demasiado y es facil perderse"/>
            <x14:filter val="Yo considero que sería bueno que se digitalizaran más libros y revista y poder acceder a ellos telematicamente. Al menos a partir de ahora, todo lo que salga debería tener su versión digital."/>
          </mc:Choice>
          <mc:Fallback>
            <filter val="A nivel UCM, sería interesante volver a disfrutar d elas ventajas de la Red Madroño"/>
            <filter val="A pesar de las circunstancias actuales, me gustaría que las bibliotecas presenciales de la UCM no acabaran desapareciendo. MUCHAS GRACIAS"/>
            <filter val="Abrirse más a recursos de ámbitos distintos al  europeo y latinoamericano, por ejemplo árabe y chino."/>
            <filter val="Acceso a revistas científicas de jcr"/>
            <filter val="Aclaro la pregunta anterior. El servicio de la biblioteca se puede decir que ha mejorado, pero realmente siempre ha sido excelente."/>
            <filter val="Agradezco el trabajo del personal de bibliotecas, incluso con la constatación de la reducción de personal que se está viendo en los últimos años."/>
            <filter val="Agradezco muchísimo la amabilidad de todas las personas que en cualquier biblioteca UCM, (Fac. Comercio y Turismo, Fac. Educación) me han atendido muy amable y pacientemente. Y siempre he acabado obteniendo una respuesta o un recurso. Gracias, sigan así."/>
            <filter val="Algunos libros en edición electrónica no son fáciles de encontrar (quizás no se disponga de ellos?)."/>
            <filter val="Apoyo profesional a profesorado para procesos de acreditación y hustificación a ANECA y CNEAI"/>
            <filter val="Aumentar el número de revistas científicas accesibles on Line"/>
            <filter val="Cambiar la herramienta de búsqueda"/>
            <filter val="Considero nuestra biblioteca y su personal de gran cantidad de recursos y con una gestion excepcional"/>
            <filter val="Considero que el personal de la Biblioteca de Veterinaria es excelente. Y es de agradecer el entusiasmo y el interés con que preparan e imparten los cursos para estudiantes y PDI."/>
            <filter val="Creo que en demasiadas ocasiones hay que tirar de sci-hub ya que la respuesta es inmediata"/>
            <filter val="Crítica: el catálogo Cisne que es peor catálogo bibliotecario que conozco. No ayuda, en vez de facilitar soluciones complica la busqueda. Desanima mucho.  Alabanza: el personal que trabaja en la biblioteca de Facultad de Filología."/>
            <filter val="Debería cuidarse la suscripción a colecciones de documentos de trabajo relevantes (NBER y CEPR), que han caducado"/>
            <filter val="Debería haber disponibilidad de revistas de alto indice de impacto del grupo Nature, de las que faltan muchas, lo cual es un problema de cara a la investigación ."/>
            <filter val="Deberia prohibirse la adquisión de material fisico en la biblioteca de Matematicas. Estaremos educando muy mal a nuestros alumnos si les seguimos referenciando mayoritariamente a libros fisicos."/>
            <filter val="Deberían ampliar el número de conexiones posibles a los libros electrónicos, muchos alumnos me decían que era imposible consultar algunos de ellos durante el confinamineto. Muchas gracias"/>
            <filter val="Desconozco algunos de los recursos que ofertáis, y aunque he intentado ir alguno de los cursos, la dificultad del trabajo en el Hospital me lo impidió"/>
            <filter val="Desde mi punto de vista la biblioteca de geológicas realiza un trabajo magnífico. En todo caso, si tienen algun problema puede estar realcionado con falta de financiación, pero el trato y la ayuda prestada son imejorables."/>
            <filter val="Desde que pusieron el nuevo catálogo, tengo algunos problemas para encontrar los libros. A veces pone que no están, aunque yo sé que se encuentran en la biblioteca."/>
            <filter val="Desde que se cambió en la web de la biblioteca el buscador de referencias, me resulta menos útil y tardo más en localizar libros y revistas"/>
            <filter val="Digitalización de libros para que haya más opciones de consulta a través de internet."/>
            <filter val="Digitalizar artículos antiguos, que en ocasiones son muy difíciles de conseguir"/>
            <filter val="Disponer de más libros electrónicos para poder acceder en estos tiempos de docencia no presencial."/>
            <filter val="Echo en falta mayor y mejor acceso a revistas, particularmente en inglés y nuevas incorporaciones de libros también en inglés. El préstamo interbibliotecario es demasiado lento, particularmente entre bibliotecas de la UCM."/>
            <filter val="EL BUSCADOR CISNE NO FUNCIONA DE MANERA ADECUADA. NO CONSIGO SABER POR QUÉ A VECES DA UNOS RESULTADOS Y OTRAS OTROS SOBRE EL MISMO ITEM."/>
            <filter val="el buscador online ha empeorado mucho, la búsqueda resulta más confusa que antes."/>
            <filter val="el buscador y los filtros entorpecen más que ayudan cuando busco algo"/>
            <filter val="El catálogo y su motor de búsqueda es poco operativo."/>
            <filter val="El diseño de la página web de la biblioteca, a mi paracer, ha empeorado mucho"/>
            <filter val="El funcionamiento del servicio de préstamo interbibliotecario y su gestión por el responsable del mismo en mi Facultad de Ciencias de la Documentación es EXCELENTE."/>
            <filter val="El personal de las bibliotecas de Trabajo Social y de Ciencias Políticas y Sociología es excelente, estando siempre disponibles para ayudar en todos los sentidos. Felicidades por el buen trabajo."/>
            <filter val="El personal merece todo mi reconocimiento por su eficiencia y su amabilidad. Sin embargo, debo consignar la insuficiencia de personal y la precariedad de parte de él, lo que denota una mala conducción del servicio por parte de los sucesivos rectores."/>
            <filter val="El préstamo interbibliotecario debería tener una mayor facilidad de acceso. No puede ser que cuando se acerquen las vacaciones deje de funcionar."/>
            <filter val="El registro de los libros desde su compra a su puesta a disposición es muy lento, en ocasiones, exasperante. Debiendose ir al servicio correspondiente a localizar los libros o a recordar que se está a la espera de poder usarlos."/>
            <filter val="El servicio de Biblioteca es magnífico, no así el servicio de la universidad a la biblioteca y a sus docentes. Resulta intolerable que en nuestra universidad no se pueda acceder a PsycINFO"/>
            <filter val="El servicio de búsqueda de la UCM no es fiable.  Estaría bien poder recoger los libros en una franja de varios días después de haberlos pedido"/>
            <filter val="El sistema de guardar las búsquedas no funciona bien, de manera que en cada sesión hay que volver a empezar. Debería ser posible elegir el día en que se va a recoger un libro reservado."/>
            <filter val="El trabajo del personal de Biblioteca me parece excelente."/>
            <filter val="En general me encuenro razonablemente satisfecho"/>
            <filter val="Es inaceptable que suframos un embargo de los últimos números de muchas revistas por impago. El tiempo que el investigador y el personal de la biblioteca invierten en buscar esos recursos en otras bibliotecas podría emplearse en otras actividades."/>
            <filter val="Es necesario ampliar los recursos electrónicos en algunas áreas de Humanidades. Sería de gran ayuda incluir JSTOR plataformas 3 y 5, así como los servicios de Brepols online, tanto en libros como en revistas (imprescindible para nuestro trabajo)."/>
            <filter val="Es un orgullo para la UCM tener una biblioteca tan bien dotada en lo personal y en los recursos."/>
            <filter val="Esperaba acostumbrarme al nuevo OPAC y sistema WorldCat, pero sigo valorando como mejor sistema de información el que la biblioteca tenía anteriormente. Como documentalista busco información y datos que los nuevos registros de WorldCat no ofrecen."/>
            <filter val="Establecer un correo electrónico de referencia en cada biblioteca para canalizar las peticiones."/>
            <filter val="Estoy bastante satisfecha con los servicios que ofrece. Muchas gracias."/>
            <filter val="Estoy muy satisfecho con el servicio que prestan los bibliotecarios de la Facultad de Enfermería, Fisioterapia y Podología"/>
            <filter val="Estoy satisfecho con el trato y los servicios proporcionados. Por mi parte ningún problema."/>
            <filter val="Faltan muchos muchos recursos onlione, asi como comunicacion con otras redes internacionales"/>
            <filter val="Fomentar que el servicio de préstamo para investigación pueda tener una duración mayor"/>
            <filter val="Fusión de las bibliotecas de Derecho Romano e Historia del Derecho, en Colección presencial y separada. Tiene joyas que la convertirían en un centro de atracción de investigadores nacionales e internacionales"/>
            <filter val="Gracias a las personas de la Biblioteca de la Facultad de Educación por su competencia y por su amabilidad siempre"/>
            <filter val="GRACIAS por todo vuestro apoyo!!!!"/>
            <filter val="Gracias por vuestro esfuerzo y amabilidad"/>
            <filter val="Ha sido exasperante, en los meses anteriores al confinamiento, no poder acceder a numerosos libros de la Facultad de Filología, que aparecen en el catálogo pero al parecer están almacenados en el Edificio A sin permitir la consulta."/>
            <filter val="Impresión de artículos en papel por encargo cuando no estén disponibles electrónicamente. Esto ahorraría muchas visitas a la biblioteca, la necesidad de usar la fotocopiadora y los engorrosos trámites para hacerse con referencias de fondo antigüo."/>
            <filter val="Incrementar el fondo de libros on-line dada la entrada de la docencia on-line que lógicamente se instaurará definitivamente, en mayor o menor proporción, en periodo post-COVID19"/>
            <filter val="Incrementar las suscripciones a revistas científicas todo lo posible."/>
            <filter val="La actualización del catálogo cisne al nuevo catálogo hace muy difícil la búsqueda de libros. El buscador no funciona correctamente, y la información mostrada es demasiada, careciendo la mayoría de interés"/>
            <filter val="La atención del personal de biblioteca de la Fac, Económicas es muy buena. La web es liosa y a veces tardas mucho tiempo en encontrar algo que sabes que está."/>
            <filter val="La búsqueda en la plataforma Cisne es un infierno. Por favor, mejórenla."/>
            <filter val="La búsqueda y consecución de ejemplares debería ser mejor y más sencilla que localizar a través de Google o Google Scholar. De lo ocntrario, no es práctico."/>
            <filter val="La mejora de los servicios y la calidad y esfuerzo de atención, especialmente en mi Facultad (Ciencias Biológicas), que es la que mejor conozco, permite decir que el de Biblioteca es, probablemente, el mejor servicio de la UCM."/>
            <filter val="La nueva interfaz es mucho peor que la anterior y hace perder más tiempo en las búsquedas"/>
            <filter val="La vida que llevo profesionalmente, me impide ir mas asiduamente a las instalaciones de la biblioteca.. Se echa en falta instalaciones mayores y espacios de trabajos para grupos"/>
            <filter val="La web general y el buscador cisne"/>
            <filter val="Las adquisiciones de novelas actuales de la facultad también se podrían catalogar/exponer de una manera más clara."/>
            <filter val="Las bibliotecas son el &quot;alma&quot; de la Universidad, su motor, al menos en Humanidades. No sería muchísima inversión convertirlos en espacios amables de lectura y estudio adecuados a la actualidad"/>
            <filter val="Las únicas mejoras en Filología tendrían que ver con la climatización cosa que al parecer no es posible."/>
            <filter val="LLevo 3 meses en la Universidad"/>
            <filter val="Llevo menos de 1 año. No puedo valorar la última pregunta."/>
            <filter val="Los nuevos cursos virtuales que se están realizando son muy útiles y deberían de llegar a los estudiantes en formato MOOC con créditos de libre elección."/>
            <filter val="Mantener los recursos abiertos durante la pandemia a docentes y quizás al alumnado. Ha sido todo un éxito para los TFG, TFM, TESIS. El chat es muy bueno.  GRACIAS por vuestro trabajo"/>
            <filter val="MAS CONTACTO CON EL PDI"/>
            <filter val="Mas personal de asesoramiento a los profesores. Menos página Web  y más personal. Sobra burocracia en las compras de libros, especialmente en las ediciones antiguas (2ª mano)."/>
            <filter val="Mayor fondo de e-books"/>
            <filter val="Mayor inversión en recursos digitales y bases de datos"/>
            <filter val="Me encanta también la programación de exposiciones de la Biblioteca Histórica. Siento que quizá no tenga la publicidad que merece, porque a última hora, que es cuando normalmente acudo, a menudo no hay más visitantes que nosotros."/>
            <filter val="Me gustaría conocer la oferta de cursos de la biblioteca, me gustaría saber como obtener indicadores de publicaciones."/>
            <filter val="Me gustaría que el servicio E-prints recabara información directamente de portales como academia.edu y ReserchGate o de las páginas webs personales, sin que fuera necesario que cada investigador informara sobre sus propias publicaciones."/>
            <filter val="Me gustaría que fuera posible acceder a un mayor número de revistas científicas. Por ejemplos, algunos artículos publicados en ACS publications no me deja descargarlos por la página oficial. Gracias"/>
            <filter val="Me he incorporado recientemente a la UCM como profesora asociada y desconozco absolutamente los servicios que ofrece la Biblioteca (u otros servicios). Agradecería mucho información al respecto"/>
            <filter val="mejorar el fondo documental del grado de educacion social, otras bibliotecas como trabajo social y psiclogia estan mas dotadas de libros y videos. Falta fonoteca y videoteca de educacion social."/>
            <filter val="Mejorar las búsquedas en el catálogo. Se pierde mucho tiempo he incluso no se encuentran libros que se sabe que están"/>
            <filter val="MEJORAR LAS COLECCIONES DE LAS REVISTAS, ALGUNAS EMPIEZAN HACE MUCHOS AÑOS Y LA UCM SOLO SIRVE DESDE POCOS AÑOS PERDIENDOSE GRAN PARTE DE LA INFORMACIÓN"/>
            <filter val="Muchas gracias por este magnífico servicio."/>
            <filter val="Navegar no es sencillo y se tendrían que incorporar más bases de datos para poder investigar"/>
            <filter val="Necesitaría formación para el acceso on line a los recursos disponibles. Creo que mi formación ha quedado obsoleta y no me manejo. Por si fuera posible participar en algún curso les dejo mi correo de la UCM marcar15@ucm.es"/>
            <filter val="No conozco algunos de los servicios porque no me llega publicidad o no tienen visibilidad"/>
            <filter val="No eliminen a los bibliotecarios con la excusa del COVID19. Muchas veces su guía y su consejo es imprescindible para encontrar las cosas, la web no basta. :))"/>
            <filter val="No puede &quot;mejorar mucho&quot;, porque su nivel ya era muy alto (en relación con mis necesidades). Muchas gracias por el trabajo y por el interés."/>
            <filter val="No puedo contestar la 7.2 porque soy nueva. He empezado a trabajar en la UCM en Septiembre 2019."/>
            <filter val="No suelo acudir a los cursos por falta de tiempo"/>
            <filter val="Os agradezco enormemente la renovación automática con motivo de la pandemia."/>
            <filter val="Podría mejorar el buscador Cisne, el anterior me resultaba mucho más intuitivo"/>
            <filter val="Por favor, URGENTE, cambien el buscador que hay ahora. Mucho peor; pones un título exacto en la opción título y sale como búsqueda 15 o 10."/>
            <filter val="por lo que se opina en general y yo en particular los servicios de biblioteca son  muy satisfactorios y están al día."/>
            <filter val="Prueben a buscar en cisne  Autor: Charles Darwin y comparen con los resultados de buscar Título: El origen de las especies   Si se busca por autor el resultado es que la UCM no tiene ningún ejemplar del libro en español. ."/>
            <filter val="Que el servicio continúe así, y que ahora, debido a la situación actual sigan actualizando el repositorio digital de libros electrónicos. Gracias. Un saludo"/>
            <filter val="Que haya mas ordenadores para los alumnos, hoy son imprescindibles. Se pasan en la Facultad mas de 8 horas y deberian ver que la biblioteca les puede servir para completar su formacion."/>
            <filter val="Quiero agradecer muy especialmente la ayuda prestada para buscar indicios de impacto para el sexenio de investigación 2019."/>
            <filter val="Quiero desde aquí dar las GRACIAS a todo el personal de la biblioteca de la Fac. de Veterinaria por su amabilidad, profesionalidad y buen hacer."/>
            <filter val="Quitar las imágenes muy grandes y en su lugar porner una especie de &quot;índice&quot; (con los enlaces adecuados) a los servicios más frecuentes Y/o de más difícil acceso"/>
            <filter val="Reabrir la Biblioteca de Investigación de la Facultad de Filosofía"/>
            <filter val="Se debería mantener las condiciones de silencio por parte del personal de la Biblioteca que sin querer hablan en voz alta y resulta molesto para los estudiantes"/>
            <filter val="Si es posible, y no se si se ha hecho, los estudiantes de la complutense deberian consultar todos los libros de la biblioteca desde su casa, en forma electronica sin necesitar de acudir al centro"/>
            <filter val="Soy profesora asociada, incorporada en el curso 2019-20, y mi corta experiencia como usuario solo me ha permitido disfrutar del buen servicio que existe. En un futuro, podré realizar sugerencias."/>
            <filter val="sugiero que el servicio de biblioteca podría tener una colaboración  mas estrecha con los departamentos  en el apoyo e  impartición de los programas docentes"/>
            <filter val="Suscripción a los periódicos que empiezan a estar cerrados: El País, El Mundo y El Confidencial"/>
            <filter val="Una web de búsqueda de documentos en el catálogo más sencilla y eficaz. La actual es compleja, pretender abarcar demasiado y es facil perderse"/>
            <filter val="Yo considero que sería bueno que se digitalizaran más libros y revista y poder acceder a ellos telematicamente. Al menos a partir de ahora, todo lo que salga debería tener su versión digital."/>
          </mc:Fallback>
        </mc:AlternateContent>
      </filters>
    </filterColumn>
    <filterColumn colId="5">
      <customFilters>
        <customFilter operator="notEqual" val=" "/>
      </customFilters>
    </filterColumn>
  </autoFilter>
  <conditionalFormatting sqref="F2:AI2">
    <cfRule type="cellIs" dxfId="1" priority="2" stopIfTrue="1" operator="equal">
      <formula>"x"</formula>
    </cfRule>
  </conditionalFormatting>
  <conditionalFormatting sqref="F2:AI2">
    <cfRule type="cellIs" dxfId="0" priority="1" stopIfTrue="1" operator="equal">
      <formula>"X"</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zoomScale="70" zoomScaleNormal="70" workbookViewId="0">
      <selection activeCell="G39" sqref="G39"/>
    </sheetView>
  </sheetViews>
  <sheetFormatPr baseColWidth="10" defaultRowHeight="12.75" x14ac:dyDescent="0.2"/>
  <cols>
    <col min="1" max="1" width="35.28515625" customWidth="1"/>
    <col min="2" max="7" width="9.85546875" customWidth="1"/>
    <col min="8" max="8" width="16" customWidth="1"/>
    <col min="9" max="10" width="128.5703125" bestFit="1" customWidth="1"/>
    <col min="11" max="11" width="133.85546875" bestFit="1" customWidth="1"/>
    <col min="12" max="12" width="17.85546875" bestFit="1" customWidth="1"/>
  </cols>
  <sheetData>
    <row r="3" spans="1:7" x14ac:dyDescent="0.2">
      <c r="B3" s="210" t="s">
        <v>227</v>
      </c>
    </row>
    <row r="4" spans="1:7" x14ac:dyDescent="0.2">
      <c r="A4" s="210" t="s">
        <v>220</v>
      </c>
      <c r="B4" t="s">
        <v>194</v>
      </c>
      <c r="C4" t="s">
        <v>196</v>
      </c>
      <c r="D4" t="s">
        <v>195</v>
      </c>
      <c r="E4" t="s">
        <v>197</v>
      </c>
      <c r="G4" t="s">
        <v>35</v>
      </c>
    </row>
    <row r="5" spans="1:7" x14ac:dyDescent="0.2">
      <c r="A5" s="10" t="s">
        <v>221</v>
      </c>
      <c r="B5" s="81">
        <v>575</v>
      </c>
      <c r="C5" s="81">
        <v>599</v>
      </c>
      <c r="D5" s="81">
        <v>382</v>
      </c>
      <c r="E5" s="81">
        <v>480</v>
      </c>
      <c r="F5" s="81">
        <v>277</v>
      </c>
      <c r="G5" s="81">
        <v>2313</v>
      </c>
    </row>
    <row r="6" spans="1:7" x14ac:dyDescent="0.2">
      <c r="A6" s="10" t="s">
        <v>222</v>
      </c>
      <c r="B6" s="81">
        <v>557</v>
      </c>
      <c r="C6" s="81">
        <v>604</v>
      </c>
      <c r="D6" s="81">
        <v>482</v>
      </c>
      <c r="E6" s="81">
        <v>652</v>
      </c>
      <c r="F6" s="81">
        <v>292</v>
      </c>
      <c r="G6" s="81">
        <v>2587</v>
      </c>
    </row>
    <row r="7" spans="1:7" x14ac:dyDescent="0.2">
      <c r="A7" s="10" t="s">
        <v>223</v>
      </c>
      <c r="B7" s="81">
        <v>566</v>
      </c>
      <c r="C7" s="81">
        <v>536</v>
      </c>
      <c r="D7" s="81">
        <v>377</v>
      </c>
      <c r="E7" s="81">
        <v>477</v>
      </c>
      <c r="F7" s="81">
        <v>271</v>
      </c>
      <c r="G7" s="81">
        <v>2227</v>
      </c>
    </row>
    <row r="8" spans="1:7" x14ac:dyDescent="0.2">
      <c r="A8" s="10" t="s">
        <v>224</v>
      </c>
      <c r="B8" s="81">
        <v>465</v>
      </c>
      <c r="C8" s="81">
        <v>463</v>
      </c>
      <c r="D8" s="81">
        <v>280</v>
      </c>
      <c r="E8" s="81">
        <v>415</v>
      </c>
      <c r="F8" s="81">
        <v>217</v>
      </c>
      <c r="G8" s="81">
        <v>1840</v>
      </c>
    </row>
    <row r="9" spans="1:7" x14ac:dyDescent="0.2">
      <c r="A9" s="10" t="s">
        <v>225</v>
      </c>
      <c r="B9" s="81">
        <v>525</v>
      </c>
      <c r="C9" s="81">
        <v>547</v>
      </c>
      <c r="D9" s="81">
        <v>389</v>
      </c>
      <c r="E9" s="81">
        <v>524</v>
      </c>
      <c r="F9" s="81">
        <v>258</v>
      </c>
      <c r="G9" s="81">
        <v>2243</v>
      </c>
    </row>
    <row r="10" spans="1:7" x14ac:dyDescent="0.2">
      <c r="A10" s="10" t="s">
        <v>192</v>
      </c>
      <c r="B10" s="81">
        <v>144</v>
      </c>
      <c r="C10" s="81">
        <v>150</v>
      </c>
      <c r="D10" s="81">
        <v>109</v>
      </c>
      <c r="E10" s="81">
        <v>151</v>
      </c>
      <c r="F10" s="81">
        <v>75</v>
      </c>
      <c r="G10" s="81">
        <v>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BUC</vt:lpstr>
      <vt:lpstr>BUC area</vt:lpstr>
      <vt:lpstr>Hoja1</vt:lpstr>
      <vt:lpstr>TABLA</vt:lpstr>
      <vt:lpstr>Bibliotecas no ucm</vt:lpstr>
      <vt:lpstr>para indicadores</vt:lpstr>
      <vt:lpstr>BLIOTECAS</vt:lpstr>
      <vt:lpstr>observaciones</vt:lpstr>
      <vt:lpstr>Hoja3</vt:lpstr>
      <vt:lpstr>Areas</vt:lpstr>
      <vt:lpstr>BUC!Área_de_impresión</vt:lpstr>
      <vt:lpstr>'BUC area'!Área_de_impresión</vt:lpstr>
      <vt:lpstr>BUC!OLE_LINK1</vt:lpstr>
      <vt:lpstr>'BUC area'!OLE_LINK1</vt:lpstr>
      <vt:lpstr>BUC!Print_Area</vt:lpstr>
      <vt:lpstr>'BUC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papa</cp:lastModifiedBy>
  <cp:lastPrinted>2020-05-19T11:26:50Z</cp:lastPrinted>
  <dcterms:created xsi:type="dcterms:W3CDTF">2009-12-15T16:00:30Z</dcterms:created>
  <dcterms:modified xsi:type="dcterms:W3CDTF">2020-05-28T07:40:30Z</dcterms:modified>
</cp:coreProperties>
</file>